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ev-code\tc-workspace\TC14\TC-Cloud\tc-modules\tc-service\src\main\resources\benefitreport\"/>
    </mc:Choice>
  </mc:AlternateContent>
  <xr:revisionPtr revIDLastSave="0" documentId="13_ncr:1_{DCE5ED12-3BE0-46C3-BF33-DBE708DB4765}" xr6:coauthVersionLast="47" xr6:coauthVersionMax="47" xr10:uidLastSave="{00000000-0000-0000-0000-000000000000}"/>
  <bookViews>
    <workbookView xWindow="-120" yWindow="-120" windowWidth="29040" windowHeight="15840" tabRatio="820" activeTab="2" xr2:uid="{00000000-000D-0000-FFFF-FFFF00000000}"/>
  </bookViews>
  <sheets>
    <sheet name="【2022效益點】DT FTE效益計算" sheetId="35" r:id="rId1"/>
    <sheet name="【2022效益點】专案清单" sheetId="43" r:id="rId2"/>
    <sheet name="【2023效益點】DT FTE效益計算" sheetId="50" r:id="rId3"/>
    <sheet name="【2023效益點】專案清單" sheetId="4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>#REF!</definedName>
    <definedName name="\D">#REF!</definedName>
    <definedName name="\p">#N/A</definedName>
    <definedName name="\W">#REF!</definedName>
    <definedName name="___">#REF!</definedName>
    <definedName name="____">#N/A</definedName>
    <definedName name="________________________________cet2" localSheetId="2" hidden="1">{"'生管'!$A$1:$H$43"}</definedName>
    <definedName name="________________________________cet2" hidden="1">{"'生管'!$A$1:$H$43"}</definedName>
    <definedName name="_______________________________cet2" localSheetId="2" hidden="1">{"'生管'!$A$1:$H$43"}</definedName>
    <definedName name="_______________________________cet2" hidden="1">{"'生管'!$A$1:$H$43"}</definedName>
    <definedName name="______________________________cet2" localSheetId="2" hidden="1">{"'生管'!$A$1:$H$43"}</definedName>
    <definedName name="______________________________cet2" hidden="1">{"'生管'!$A$1:$H$43"}</definedName>
    <definedName name="_____________________________cet2" localSheetId="2" hidden="1">{"'生管'!$A$1:$H$43"}</definedName>
    <definedName name="_____________________________cet2" hidden="1">{"'生管'!$A$1:$H$43"}</definedName>
    <definedName name="____________________________cet2" localSheetId="2" hidden="1">{"'生管'!$A$1:$H$43"}</definedName>
    <definedName name="____________________________cet2" hidden="1">{"'生管'!$A$1:$H$43"}</definedName>
    <definedName name="___________________________cet2" localSheetId="2" hidden="1">{"'生管'!$A$1:$H$43"}</definedName>
    <definedName name="___________________________cet2" hidden="1">{"'生管'!$A$1:$H$43"}</definedName>
    <definedName name="__________________________cet2" localSheetId="2" hidden="1">{"'生管'!$A$1:$H$43"}</definedName>
    <definedName name="__________________________cet2" hidden="1">{"'生管'!$A$1:$H$43"}</definedName>
    <definedName name="_________________________cet2" localSheetId="2" hidden="1">{"'生管'!$A$1:$H$43"}</definedName>
    <definedName name="_________________________cet2" hidden="1">{"'生管'!$A$1:$H$43"}</definedName>
    <definedName name="________________________cet2" localSheetId="2" hidden="1">{"'生管'!$A$1:$H$43"}</definedName>
    <definedName name="________________________cet2" hidden="1">{"'生管'!$A$1:$H$43"}</definedName>
    <definedName name="_______________________cet2" localSheetId="2" hidden="1">{"'生管'!$A$1:$H$43"}</definedName>
    <definedName name="_______________________cet2" hidden="1">{"'生管'!$A$1:$H$43"}</definedName>
    <definedName name="______________________cet2" localSheetId="2" hidden="1">{"'生管'!$A$1:$H$43"}</definedName>
    <definedName name="______________________cet2" hidden="1">{"'生管'!$A$1:$H$43"}</definedName>
    <definedName name="_____________________cet2" localSheetId="2" hidden="1">{"'生管'!$A$1:$H$43"}</definedName>
    <definedName name="_____________________cet2" hidden="1">{"'生管'!$A$1:$H$43"}</definedName>
    <definedName name="____________________cet2" localSheetId="2" hidden="1">{"'生管'!$A$1:$H$43"}</definedName>
    <definedName name="____________________cet2" hidden="1">{"'生管'!$A$1:$H$43"}</definedName>
    <definedName name="___________________cet2" localSheetId="2" hidden="1">{"'生管'!$A$1:$H$43"}</definedName>
    <definedName name="___________________cet2" hidden="1">{"'生管'!$A$1:$H$43"}</definedName>
    <definedName name="__________________cet2" localSheetId="2" hidden="1">{"'生管'!$A$1:$H$43"}</definedName>
    <definedName name="__________________cet2" hidden="1">{"'生管'!$A$1:$H$43"}</definedName>
    <definedName name="_________________cet2" localSheetId="2" hidden="1">{"'生管'!$A$1:$H$43"}</definedName>
    <definedName name="_________________cet2" hidden="1">{"'生管'!$A$1:$H$43"}</definedName>
    <definedName name="________________cet2" localSheetId="2" hidden="1">{"'生管'!$A$1:$H$43"}</definedName>
    <definedName name="________________cet2" hidden="1">{"'生管'!$A$1:$H$43"}</definedName>
    <definedName name="_______________cet2" localSheetId="2" hidden="1">{"'生管'!$A$1:$H$43"}</definedName>
    <definedName name="_______________cet2" hidden="1">{"'生管'!$A$1:$H$43"}</definedName>
    <definedName name="_______________GUO01">#REF!</definedName>
    <definedName name="_______________ms21">#REF!</definedName>
    <definedName name="______________GUO01">#REF!</definedName>
    <definedName name="______________ms21">#REF!</definedName>
    <definedName name="_____________cet2" localSheetId="2" hidden="1">{"'生管'!$A$1:$H$43"}</definedName>
    <definedName name="_____________cet2" hidden="1">{"'生管'!$A$1:$H$43"}</definedName>
    <definedName name="_____________GUO01">#REF!</definedName>
    <definedName name="_____________ms21">#REF!</definedName>
    <definedName name="____________cet2" localSheetId="2" hidden="1">{"'生管'!$A$1:$H$43"}</definedName>
    <definedName name="____________cet2" hidden="1">{"'生管'!$A$1:$H$43"}</definedName>
    <definedName name="____________GUO01">#REF!</definedName>
    <definedName name="____________ms21">#REF!</definedName>
    <definedName name="___________cet2" localSheetId="2" hidden="1">{"'生管'!$A$1:$H$43"}</definedName>
    <definedName name="___________cet2" hidden="1">{"'生管'!$A$1:$H$43"}</definedName>
    <definedName name="___________GUO01">#REF!</definedName>
    <definedName name="___________ms21">#REF!</definedName>
    <definedName name="__________cet2" localSheetId="2" hidden="1">{"'生管'!$A$1:$H$43"}</definedName>
    <definedName name="__________cet2" hidden="1">{"'生管'!$A$1:$H$43"}</definedName>
    <definedName name="__________GUO01">#REF!</definedName>
    <definedName name="__________ms21">#REF!</definedName>
    <definedName name="_________cet2" localSheetId="2" hidden="1">{"'生管'!$A$1:$H$43"}</definedName>
    <definedName name="_________cet2" hidden="1">{"'生管'!$A$1:$H$43"}</definedName>
    <definedName name="_________GUO01">#REF!</definedName>
    <definedName name="_________ms21">#REF!</definedName>
    <definedName name="________cet2" localSheetId="2" hidden="1">{"'生管'!$A$1:$H$43"}</definedName>
    <definedName name="________cet2" hidden="1">{"'生管'!$A$1:$H$43"}</definedName>
    <definedName name="________GUO01">#REF!</definedName>
    <definedName name="________ms21">#REF!</definedName>
    <definedName name="_______cet2" localSheetId="2" hidden="1">{"'生管'!$A$1:$H$43"}</definedName>
    <definedName name="_______cet2" hidden="1">{"'生管'!$A$1:$H$43"}</definedName>
    <definedName name="_______GUO01">#REF!</definedName>
    <definedName name="_______ms21">#REF!</definedName>
    <definedName name="______0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localSheetId="2" hidden="1">{"'生管'!$A$1:$H$43"}</definedName>
    <definedName name="______cet2" hidden="1">{"'生管'!$A$1:$H$43"}</definedName>
    <definedName name="______GUO01">#REF!</definedName>
    <definedName name="______ms21">#REF!</definedName>
    <definedName name="_____cet2" localSheetId="2" hidden="1">{"'生管'!$A$1:$H$43"}</definedName>
    <definedName name="_____cet2" hidden="1">{"'生管'!$A$1:$H$43"}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>#REF!</definedName>
    <definedName name="_____MS90">'[2]ME-Partlist'!#REF!</definedName>
    <definedName name="_____QQ65535">'[1]MS60 PVT-ME-BOM'!#REF!</definedName>
    <definedName name="_____ZZ65535">'[1]MS60 PVT-ME-BOM'!#REF!</definedName>
    <definedName name="____cet2" localSheetId="2" hidden="1">{"'生管'!$A$1:$H$43"}</definedName>
    <definedName name="____cet2" hidden="1">{"'生管'!$A$1:$H$43"}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>#REF!</definedName>
    <definedName name="____MS90">'[4]ME-Partlist'!#REF!</definedName>
    <definedName name="____QQ65535">'[3]MS60 PVT-ME-BOM'!#REF!</definedName>
    <definedName name="____ZZ65535">'[3]MS60 PVT-ME-BOM'!#REF!</definedName>
    <definedName name="___cet2" localSheetId="2" hidden="1">{"'生管'!$A$1:$H$43"}</definedName>
    <definedName name="___cet2" hidden="1">{"'生管'!$A$1:$H$43"}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>#REF!</definedName>
    <definedName name="___MS90">'[2]ME-Partlist'!#REF!</definedName>
    <definedName name="___QQ65535">'[1]MS60 PVT-ME-BOM'!#REF!</definedName>
    <definedName name="___ZZ65535">'[1]MS60 PVT-ME-BOM'!#REF!</definedName>
    <definedName name="__4カセット一覧作成_品種毎_2">#REF!</definedName>
    <definedName name="__CEG1" localSheetId="2" hidden="1">{"'Sheet1'!$A$1:$Z$85","'Sheet1'!$AB$3"}</definedName>
    <definedName name="__CEG1" hidden="1">{"'Sheet1'!$A$1:$Z$85","'Sheet1'!$AB$3"}</definedName>
    <definedName name="__cet2" localSheetId="2" hidden="1">{"'生管'!$A$1:$H$43"}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>#REF!</definedName>
    <definedName name="__IntlFixup" hidden="1">TRUE</definedName>
    <definedName name="__IZ65535">'[1]MS60 PVT-ME-BOM'!#REF!</definedName>
    <definedName name="__JJ65535">'[1]MS60 PVT-ME-BOM'!#REF!</definedName>
    <definedName name="__LL65535">'[1]MS60 PVT-ME-BOM'!#REF!</definedName>
    <definedName name="__ms21">#REF!</definedName>
    <definedName name="__MS90">'[2]ME-Partlist'!#REF!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>#REF!</definedName>
    <definedName name="_2__カセット一覧作成_品種毎_2">#REF!</definedName>
    <definedName name="_250T">[5]PLcost!#REF!</definedName>
    <definedName name="_266154_001">#REF!</definedName>
    <definedName name="_350T">[5]PLcost!#REF!</definedName>
    <definedName name="_450T">[5]PLcost!#REF!</definedName>
    <definedName name="_480_J_">#REF!</definedName>
    <definedName name="_4A100_" localSheetId="2" hidden="1">{#N/A,#N/A,FALSE,"Ocean";#N/A,#N/A,FALSE,"NewYork";#N/A,#N/A,FALSE,"Gateway";#N/A,#N/A,FALSE,"GVH";#N/A,#N/A,FALSE,"GVM";#N/A,#N/A,FALSE,"GVT"}</definedName>
    <definedName name="_4A100_" hidden="1">{#N/A,#N/A,FALSE,"Ocean";#N/A,#N/A,FALSE,"NewYork";#N/A,#N/A,FALSE,"Gateway";#N/A,#N/A,FALSE,"GVH";#N/A,#N/A,FALSE,"GVM";#N/A,#N/A,FALSE,"GVT"}</definedName>
    <definedName name="_4カセット一覧作成_品種毎_2">#REF!</definedName>
    <definedName name="_60T">[5]PLcost!#REF!</definedName>
    <definedName name="_6B201_" localSheetId="2" hidden="1">{#N/A,#N/A,FALSE,"Ocean";#N/A,#N/A,FALSE,"NewYork";#N/A,#N/A,FALSE,"Gateway";#N/A,#N/A,FALSE,"GVH";#N/A,#N/A,FALSE,"GVM";#N/A,#N/A,FALSE,"GVT"}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>#REF!</definedName>
    <definedName name="_7B201_" localSheetId="2" hidden="1">{#N/A,#N/A,FALSE,"Ocean";#N/A,#N/A,FALSE,"NewYork";#N/A,#N/A,FALSE,"Gateway";#N/A,#N/A,FALSE,"GVH";#N/A,#N/A,FALSE,"GVM";#N/A,#N/A,FALSE,"GVT"}</definedName>
    <definedName name="_7B201_" hidden="1">{#N/A,#N/A,FALSE,"Ocean";#N/A,#N/A,FALSE,"NewYork";#N/A,#N/A,FALSE,"Gateway";#N/A,#N/A,FALSE,"GVH";#N/A,#N/A,FALSE,"GVM";#N/A,#N/A,FALSE,"GVT"}</definedName>
    <definedName name="_7B221_" localSheetId="2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localSheetId="2" hidden="1">{#N/A,#N/A,FALSE,"Ocean";#N/A,#N/A,FALSE,"NewYork";#N/A,#N/A,FALSE,"Gateway";#N/A,#N/A,FALSE,"GVH";#N/A,#N/A,FALSE,"GVM";#N/A,#N/A,FALSE,"GVT"}</definedName>
    <definedName name="_9B221_" hidden="1">{#N/A,#N/A,FALSE,"Ocean";#N/A,#N/A,FALSE,"NewYork";#N/A,#N/A,FALSE,"Gateway";#N/A,#N/A,FALSE,"GVH";#N/A,#N/A,FALSE,"GVM";#N/A,#N/A,FALSE,"GVT"}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>#REF!</definedName>
    <definedName name="_CEG1" localSheetId="2" hidden="1">{"'Sheet1'!$A$1:$Z$85","'Sheet1'!$AB$3"}</definedName>
    <definedName name="_CEG1" hidden="1">{"'Sheet1'!$A$1:$Z$85","'Sheet1'!$AB$3"}</definedName>
    <definedName name="_cet2" localSheetId="2" hidden="1">{"'生管'!$A$1:$H$43"}</definedName>
    <definedName name="_cet2" hidden="1">{"'生管'!$A$1:$H$43"}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#N/A</definedName>
    <definedName name="_DAT21">#N/A</definedName>
    <definedName name="_DAT22">#N/A</definedName>
    <definedName name="_DAT3">#REF!</definedName>
    <definedName name="_DAT4">#REF!</definedName>
    <definedName name="_DAT5">#REF!</definedName>
    <definedName name="_DAT50">#N/A</definedName>
    <definedName name="_DAT6">#REF!</definedName>
    <definedName name="_DAT7">#REF!</definedName>
    <definedName name="_DAT8">#REF!</definedName>
    <definedName name="_DAT9">#REF!</definedName>
    <definedName name="_DEC2">#N/A</definedName>
    <definedName name="_DRT5">#N/A</definedName>
    <definedName name="_dsf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hidden="1">#REF!</definedName>
    <definedName name="_xlnm._FilterDatabase">#N/A</definedName>
    <definedName name="_GUO01">#REF!</definedName>
    <definedName name="_IZ65535">'[6]MS60 PVT-ME-BOM'!#REF!</definedName>
    <definedName name="_ji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hidden="1">#REF!</definedName>
    <definedName name="_LL65535">'[6]MS60 PVT-ME-BOM'!#REF!</definedName>
    <definedName name="_LUT1">#N/A</definedName>
    <definedName name="_ms21">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hidden="1">'[9]8605ML91'!#REF!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hidden="1">[7]清冊!#REF!</definedName>
    <definedName name="_Table1_In1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>'[6]MS60 PVT-ME-BOM'!#REF!</definedName>
    <definedName name="a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>#REF!</definedName>
    <definedName name="ABS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as">#N/A</definedName>
    <definedName name="ASD" localSheetId="2" hidden="1">{"'Sheet1'!$A$1:$Z$85","'Sheet1'!$AB$3"}</definedName>
    <definedName name="ASD" hidden="1">{"'Sheet1'!$A$1:$Z$85","'Sheet1'!$AB$3"}</definedName>
    <definedName name="asgf">#REF!</definedName>
    <definedName name="attachments">[15]List!$W$2:$W$5</definedName>
    <definedName name="AUDDD">#REF!</definedName>
    <definedName name="Aug">#N/A</definedName>
    <definedName name="August">[16]Source!$A$847:$C$1001</definedName>
    <definedName name="avcx">#REF!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>#REF!</definedName>
    <definedName name="BMBA03A">#REF!</definedName>
    <definedName name="BMBA07A">#N/A</definedName>
    <definedName name="BOM_Columns">#N/A</definedName>
    <definedName name="b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localSheetId="2" hidden="1">{"'生管'!$A$1:$H$43"}</definedName>
    <definedName name="cet" hidden="1">{"'生管'!$A$1:$H$43"}</definedName>
    <definedName name="Chipset">[12]PARTS!$X$3:$X$13</definedName>
    <definedName name="Classified">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>#REF!</definedName>
    <definedName name="CurrNTD">[16]Settings!$B$8</definedName>
    <definedName name="CurrUSD">[16]Settings!$B$7</definedName>
    <definedName name="Customer" localSheetId="2" hidden="1">{"'Sheet1'!$A$1:$Z$85","'Sheet1'!$AB$3"}</definedName>
    <definedName name="Customer" hidden="1">{"'Sheet1'!$A$1:$Z$85","'Sheet1'!$AB$3"}</definedName>
    <definedName name="D">#N/A</definedName>
    <definedName name="DA1S">[11]PARTS!$BZ$3:$BZ$3</definedName>
    <definedName name="das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localSheetId="2" hidden="1">{#N/A,#N/A,FALSE,"Ocean";#N/A,#N/A,FALSE,"NewYork";#N/A,#N/A,FALSE,"Gateway";#N/A,#N/A,FALSE,"GVH";#N/A,#N/A,FALSE,"GVM";#N/A,#N/A,FALSE,"GVT"}</definedName>
    <definedName name="datacutoff" hidden="1">{#N/A,#N/A,FALSE,"Ocean";#N/A,#N/A,FALSE,"NewYork";#N/A,#N/A,FALSE,"Gateway";#N/A,#N/A,FALSE,"GVH";#N/A,#N/A,FALSE,"GVM";#N/A,#N/A,FALSE,"GVT"}</definedName>
    <definedName name="david" localSheetId="2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>#REF!</definedName>
    <definedName name="dd">#REF!</definedName>
    <definedName name="DDDDDDDDD">#REF!</definedName>
    <definedName name="DDDDDDDDDDDD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localSheetId="2" hidden="1">{"'Template'!$A$1:$I$70","'Monitor'!$A$1:$N$6","'Desktop'!$A$1:$N$6","'Laptop'!$A$1:$N$6"}</definedName>
    <definedName name="drop" hidden="1">{"'Template'!$A$1:$I$70","'Monitor'!$A$1:$N$6","'Desktop'!$A$1:$N$6","'Laptop'!$A$1:$N$6"}</definedName>
    <definedName name="dsdds">#REF!</definedName>
    <definedName name="ds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>#REF!</definedName>
    <definedName name="eee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localSheetId="2" hidden="1">{#N/A,#N/A,FALSE,"Ocean";#N/A,#N/A,FALSE,"NewYork";#N/A,#N/A,FALSE,"Gateway";#N/A,#N/A,FALSE,"GVH";#N/A,#N/A,FALSE,"GVM";#N/A,#N/A,FALSE,"GVT"}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localSheetId="2" hidden="1">{"'Sheet1'!$A$1:$Z$85","'Sheet1'!$AB$3"}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>#REF!</definedName>
    <definedName name="ert">#N/A</definedName>
    <definedName name="ESBG_L5">#REF!</definedName>
    <definedName name="etrttttttttttttttttttttttttttttttttt">#REF!</definedName>
    <definedName name="euw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localSheetId="2" hidden="1">{"'Sheet1'!$A$1:$Z$85","'Sheet1'!$AB$3"}</definedName>
    <definedName name="EWD" hidden="1">{"'Sheet1'!$A$1:$Z$85","'Sheet1'!$AB$3"}</definedName>
    <definedName name="ewyrtyyyyyyyyyyyyy">#REF!</definedName>
    <definedName name="EX_Speaker">[11]PARTS!$CF$3:$CF$3</definedName>
    <definedName name="eyreyheryerhrttjhfghfghfdgh">#REF!</definedName>
    <definedName name="F">#N/A</definedName>
    <definedName name="faaaa" localSheetId="2" hidden="1">{"'Jan'!$AC$129:$AC$169"}</definedName>
    <definedName name="faaaa" hidden="1">{"'Jan'!$AC$129:$AC$169"}</definedName>
    <definedName name="faaaaa" localSheetId="2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>#REF!</definedName>
    <definedName name="G">#N/A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localSheetId="2" hidden="1">{"'Template'!$A$1:$I$70","'Monitor'!$A$1:$N$6","'Desktop'!$A$1:$N$6","'Laptop'!$A$1:$N$6"}</definedName>
    <definedName name="gh" hidden="1">{"'Template'!$A$1:$I$70","'Monitor'!$A$1:$N$6","'Desktop'!$A$1:$N$6","'Laptop'!$A$1:$N$6"}</definedName>
    <definedName name="ghhj">#REF!</definedName>
    <definedName name="GJD">#N/A</definedName>
    <definedName name="GL_Accounts">[17]Table!$F$4:$F$1093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>#REF!</definedName>
    <definedName name="guolin">#REF!</definedName>
    <definedName name="H">#N/A</definedName>
    <definedName name="h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localSheetId="2" hidden="1">{#N/A,#N/A,FALSE,"Ocean";#N/A,#N/A,FALSE,"NewYork";#N/A,#N/A,FALSE,"Gateway";#N/A,#N/A,FALSE,"GVH";#N/A,#N/A,FALSE,"GVM";#N/A,#N/A,FALSE,"GVT"}</definedName>
    <definedName name="henry" hidden="1">{#N/A,#N/A,FALSE,"Ocean";#N/A,#N/A,FALSE,"NewYork";#N/A,#N/A,FALSE,"Gateway";#N/A,#N/A,FALSE,"GVH";#N/A,#N/A,FALSE,"GVM";#N/A,#N/A,FALSE,"GVT"}</definedName>
    <definedName name="HFHD">#REF!</definedName>
    <definedName name="hgd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>#REF!</definedName>
    <definedName name="HPY">#REF!</definedName>
    <definedName name="HTML_CodePage" hidden="1">950</definedName>
    <definedName name="HTML_Control" localSheetId="2" hidden="1">{"'Sheet1'!$A$1:$Z$85","'Sheet1'!$AB$3"}</definedName>
    <definedName name="HTML_Control" hidden="1">{"'Sheet1'!$A$1:$Z$85","'Sheet1'!$AB$3"}</definedName>
    <definedName name="html_control2" localSheetId="2" hidden="1">{"'生管'!$A$1:$H$43"}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localSheetId="2" hidden="1">{"'Jan'!$AC$129:$AC$169"}</definedName>
    <definedName name="HTML2_Control" hidden="1">{"'Jan'!$AC$129:$AC$169"}</definedName>
    <definedName name="HubFreight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localSheetId="2" hidden="1">{#N/A,#N/A,FALSE,"Gateway";#N/A,#N/A,FALSE,"NewYork";#N/A,#N/A,FALSE,"Ocean";#N/A,#N/A,FALSE,"GVH";#N/A,#N/A,FALSE,"GVM";#N/A,#N/A,FALSE,"GVT"}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localSheetId="2" hidden="1">{"'Sheet1'!$A$1:$Z$85","'Sheet1'!$AB$3"}</definedName>
    <definedName name="lisihua" hidden="1">{"'Sheet1'!$A$1:$Z$85","'Sheet1'!$AB$3"}</definedName>
    <definedName name="ListOfWorkstreams">[20]Admin!$U$2:$U$15</definedName>
    <definedName name="l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localSheetId="2" hidden="1">{#N/A,#N/A,FALSE,"Gateway";#N/A,#N/A,FALSE,"NewYork";#N/A,#N/A,FALSE,"Ocean";#N/A,#N/A,FALSE,"GVH";#N/A,#N/A,FALSE,"GVM";#N/A,#N/A,FALSE,"GVT"}</definedName>
    <definedName name="ok" hidden="1">{#N/A,#N/A,FALSE,"Gateway";#N/A,#N/A,FALSE,"NewYork";#N/A,#N/A,FALSE,"Ocean";#N/A,#N/A,FALSE,"GVH";#N/A,#N/A,FALSE,"GVM";#N/A,#N/A,FALSE,"GVT"}</definedName>
    <definedName name="ol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localSheetId="2" hidden="1">{"'Template'!$A$1:$I$70","'Monitor'!$A$1:$N$6","'Desktop'!$A$1:$N$6","'Laptop'!$A$1:$N$6"}</definedName>
    <definedName name="pack1" hidden="1">{"'Template'!$A$1:$I$70","'Monitor'!$A$1:$N$6","'Desktop'!$A$1:$N$6","'Laptop'!$A$1:$N$6"}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#N/A</definedName>
    <definedName name="pu_Part">'[5]pu-Part'!$B$6:$M$71</definedName>
    <definedName name="PWB">[11]PARTS!$AJ$3:$AJ$28</definedName>
    <definedName name="Q" localSheetId="2" hidden="1">{"'Sheet1'!$A$1:$Z$85","'Sheet1'!$AB$3"}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>#REF!</definedName>
    <definedName name="QNum">#N/A</definedName>
    <definedName name="qqqq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>#REF!</definedName>
    <definedName name="qwweee3">#REF!</definedName>
    <definedName name="R_Q_F">#N/A</definedName>
    <definedName name="re">#REF!</definedName>
    <definedName name="RECORDER1">#REF!</definedName>
    <definedName name="RECORDER11">#REF!</definedName>
    <definedName name="RECORDER2">#REF!</definedName>
    <definedName name="RECORDER22">#REF!</definedName>
    <definedName name="RECORDER3">#REF!</definedName>
    <definedName name="RECORDER4">#REF!</definedName>
    <definedName name="RECORDER5">#REF!</definedName>
    <definedName name="Remote_Controller">[13]PARTS!$BR$3:$BR$23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localSheetId="2" hidden="1">{"'Sheet1'!$A$1:$Z$85","'Sheet1'!$AB$3"}</definedName>
    <definedName name="rwegwA" hidden="1">{"'Sheet1'!$A$1:$Z$85","'Sheet1'!$AB$3"}</definedName>
    <definedName name="sadf">#REF!</definedName>
    <definedName name="sadjsad" localSheetId="2" hidden="1">{#N/A,#N/A,FALSE,"Ocean";#N/A,#N/A,FALSE,"NewYork";#N/A,#N/A,FALSE,"Gateway";#N/A,#N/A,FALSE,"GVH";#N/A,#N/A,FALSE,"GVM";#N/A,#N/A,FALSE,"GVT"}</definedName>
    <definedName name="sadjsad" hidden="1">{#N/A,#N/A,FALSE,"Ocean";#N/A,#N/A,FALSE,"NewYork";#N/A,#N/A,FALSE,"Gateway";#N/A,#N/A,FALSE,"GVH";#N/A,#N/A,FALSE,"GVM";#N/A,#N/A,FALSE,"GVT"}</definedName>
    <definedName name="safksf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localSheetId="2" hidden="1">{#N/A,#N/A,FALSE,"Ocean";#N/A,#N/A,FALSE,"NewYork";#N/A,#N/A,FALSE,"Gateway";#N/A,#N/A,FALSE,"GVH";#N/A,#N/A,FALSE,"GVM";#N/A,#N/A,FALSE,"GVT"}</definedName>
    <definedName name="sda" hidden="1">{#N/A,#N/A,FALSE,"Ocean";#N/A,#N/A,FALSE,"NewYork";#N/A,#N/A,FALSE,"Gateway";#N/A,#N/A,FALSE,"GVH";#N/A,#N/A,FALSE,"GVM";#N/A,#N/A,FALSE,"GVT"}</definedName>
    <definedName name="sdfg">#REF!</definedName>
    <definedName name="SDSFDSDFGFD">#REF!</definedName>
    <definedName name="Sealant">#N/A</definedName>
    <definedName name="Select_Depreciation">#N/A</definedName>
    <definedName name="sep">#REF!</definedName>
    <definedName name="SeparChar">[16]Settings!$B$3</definedName>
    <definedName name="September">[16]Source!$A$1002:$D$1158</definedName>
    <definedName name="SER" localSheetId="2" hidden="1">{"'Sheet1'!$A$1:$Z$85","'Sheet1'!$AB$3"}</definedName>
    <definedName name="SER" hidden="1">{"'Sheet1'!$A$1:$Z$85","'Sheet1'!$AB$3"}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>#REF!</definedName>
    <definedName name="SMEquiv">#N/A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localSheetId="2" hidden="1">{"'Sheet1'!$A$1:$Z$85","'Sheet1'!$AB$3"}</definedName>
    <definedName name="Summary" hidden="1">{"'Sheet1'!$A$1:$Z$85","'Sheet1'!$AB$3"}</definedName>
    <definedName name="SWEET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>#REF!</definedName>
    <definedName name="TESTKEYS">#REF!</definedName>
    <definedName name="TESTVKEY">#REF!</definedName>
    <definedName name="TextRefCopyRangeCount" hidden="1">2</definedName>
    <definedName name="TFTDEP">#N/A</definedName>
    <definedName name="tgb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>#REF!</definedName>
    <definedName name="tyewruhreyh">#REF!</definedName>
    <definedName name="typeOfKPI">[15]List!$O$2:$O$53</definedName>
    <definedName name="ui" localSheetId="2" hidden="1">{#N/A,#N/A,FALSE,"Ocean";#N/A,#N/A,FALSE,"NewYork";#N/A,#N/A,FALSE,"Gateway";#N/A,#N/A,FALSE,"GVH";#N/A,#N/A,FALSE,"GVM";#N/A,#N/A,FALSE,"GVT"}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>#REF!</definedName>
    <definedName name="USDT1">#REF!</definedName>
    <definedName name="uy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>#REF!</definedName>
    <definedName name="W_LAN_Card">[11]PARTS!$BX$3:$BX$14</definedName>
    <definedName name="weeklyStatus">[14]List!$B$2:$B$6</definedName>
    <definedName name="wef">#REF!</definedName>
    <definedName name="WER">#REF!</definedName>
    <definedName name="wer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localSheetId="2" hidden="1">{#N/A,#N/A,FALSE,"Ocean";#N/A,#N/A,FALSE,"NewYork";#N/A,#N/A,FALSE,"Gateway";#N/A,#N/A,FALSE,"GVH";#N/A,#N/A,FALSE,"GVM";#N/A,#N/A,FALSE,"GVT"}</definedName>
    <definedName name="werwer" hidden="1">{#N/A,#N/A,FALSE,"Ocean";#N/A,#N/A,FALSE,"NewYork";#N/A,#N/A,FALSE,"Gateway";#N/A,#N/A,FALSE,"GVH";#N/A,#N/A,FALSE,"GVM";#N/A,#N/A,FALSE,"GVT"}</definedName>
    <definedName name="werwt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>#REF!</definedName>
    <definedName name="wewew" localSheetId="2" hidden="1">{#N/A,#N/A,FALSE,"Sales  total 9712";#N/A,#N/A,FALSE,"Sales  total 9712";#N/A,#N/A,FALSE,"Sales  total 9712";#N/A,#N/A,FALSE,"Sales  total 9712"}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localSheetId="2" hidden="1">{"Summ",#N/A,FALSE,"Summary";"PL",#N/A,FALSE,"PL";"BS",#N/A,FALSE,"BS";"Varrep1",#N/A,FALSE,"Var Rep";"CashFl",#N/A,FALSE,"CashFlow";"Varrep2",#N/A,FALSE,"Var Rep";"Invent",#N/A,FALSE,"Invent"}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localSheetId="2" hidden="1">{#N/A,#N/A,FALSE,"Gateway";#N/A,#N/A,FALSE,"NewYork";#N/A,#N/A,FALSE,"Ocean";#N/A,#N/A,FALSE,"GVH";#N/A,#N/A,FALSE,"GVM";#N/A,#N/A,FALSE,"GVT"}</definedName>
    <definedName name="wrn.print._.all." hidden="1">{#N/A,#N/A,FALSE,"Gateway";#N/A,#N/A,FALSE,"NewYork";#N/A,#N/A,FALSE,"Ocean";#N/A,#N/A,FALSE,"GVH";#N/A,#N/A,FALSE,"GVM";#N/A,#N/A,FALSE,"GVT"}</definedName>
    <definedName name="wrn.REPORT." localSheetId="2" hidden="1">{#N/A,#N/A,FALSE,"Sales  total 9712";#N/A,#N/A,FALSE,"Sales  total 9712";#N/A,#N/A,FALSE,"Sales  total 9712";#N/A,#N/A,FALSE,"Sales  total 9712"}</definedName>
    <definedName name="wrn.REPORT." hidden="1">{#N/A,#N/A,FALSE,"Sales  total 9712";#N/A,#N/A,FALSE,"Sales  total 9712";#N/A,#N/A,FALSE,"Sales  total 9712";#N/A,#N/A,FALSE,"Sales  total 9712"}</definedName>
    <definedName name="WRRR">#REF!</definedName>
    <definedName name="ww">#REF!</definedName>
    <definedName name="WWW">#REF!</definedName>
    <definedName name="WWWWW">#REF!</definedName>
    <definedName name="x">#REF!</definedName>
    <definedName name="xcc">#N/A</definedName>
    <definedName name="xrate">[28]ReadMe!$I$4</definedName>
    <definedName name="XRefCopy1" hidden="1">#REF!</definedName>
    <definedName name="XRefCopy2" hidden="1">[29]Lead!#REF!</definedName>
    <definedName name="XRefCopyRangeCount" hidden="1">2</definedName>
    <definedName name="XRefPaste1" hidden="1">[29]Lead!#REF!</definedName>
    <definedName name="XRefPaste2" hidden="1">#REF!</definedName>
    <definedName name="XRefPasteRangeCount" hidden="1">2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localSheetId="2" hidden="1">{"'Jan'!$AC$129:$AC$169"}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hidden="1">#REF!</definedName>
    <definedName name="曹">#N/A</definedName>
    <definedName name="成本類科目">#N/A</definedName>
    <definedName name="單價">'[30]9906'!$C$2:$I$38</definedName>
    <definedName name="發" localSheetId="2" hidden="1">{"'生管'!$A$1:$H$43"}</definedName>
    <definedName name="發" hidden="1">{"'生管'!$A$1:$H$43"}</definedName>
    <definedName name="費用" localSheetId="2">#REF!</definedName>
    <definedName name="費用">#REF!</definedName>
    <definedName name="費用轉嫁" localSheetId="2" hidden="1">{"'Sheet1'!$A$1:$Z$85","'Sheet1'!$AB$3"}</definedName>
    <definedName name="費用轉嫁" hidden="1">{"'Sheet1'!$A$1:$Z$85","'Sheet1'!$AB$3"}</definedName>
    <definedName name="附頁" localSheetId="2">#REF!</definedName>
    <definedName name="附頁">#REF!</definedName>
    <definedName name="負債類科目">#N/A</definedName>
    <definedName name="干燥车报表" localSheetId="2" hidden="1">#REF!</definedName>
    <definedName name="干燥车报表" hidden="1">#REF!</definedName>
    <definedName name="咯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 localSheetId="2">#REF!</definedName>
    <definedName name="更新">#REF!</definedName>
    <definedName name="工">#N/A</definedName>
    <definedName name="股東權益類科目">#N/A</definedName>
    <definedName name="固定资产" localSheetId="2" hidden="1">{"'Jan'!$AC$129:$AC$169"}</definedName>
    <definedName name="固定资产" hidden="1">{"'Jan'!$AC$129:$AC$169"}</definedName>
    <definedName name="固定资产汇总表3" localSheetId="2" hidden="1">{"'生管'!$A$1:$H$43"}</definedName>
    <definedName name="固定资产汇总表3" hidden="1">{"'生管'!$A$1:$H$43"}</definedName>
    <definedName name="管理費用類科目">#N/A</definedName>
    <definedName name="管理損益用" localSheetId="2">#REF!</definedName>
    <definedName name="管理損益用">#REF!</definedName>
    <definedName name="好的" localSheetId="2">#REF!</definedName>
    <definedName name="好的">#REF!</definedName>
    <definedName name="集團匯率">#N/A</definedName>
    <definedName name="集團目標" localSheetId="2">#REF!</definedName>
    <definedName name="集團目標">#REF!</definedName>
    <definedName name="績效指標">#N/A</definedName>
    <definedName name="價格">#N/A</definedName>
    <definedName name="結果">#N/A</definedName>
    <definedName name="解雄偉" localSheetId="2">#REF!</definedName>
    <definedName name="解雄偉">#REF!</definedName>
    <definedName name="金型購入計画＿提出用" localSheetId="2">#REF!</definedName>
    <definedName name="金型購入計画＿提出用">#REF!</definedName>
    <definedName name="金型購入計画＿詳細">#REF!</definedName>
    <definedName name="撈板" localSheetId="2">#REF!</definedName>
    <definedName name="撈板">#REF!</definedName>
    <definedName name="_xlnm.Recorder">#REF!</definedName>
    <definedName name="魅力" localSheetId="2">#REF!</definedName>
    <definedName name="魅力">#REF!</definedName>
    <definedName name="內參">#N/A</definedName>
    <definedName name="內參1">#N/A</definedName>
    <definedName name="你還">#REF!</definedName>
    <definedName name="年度營收預測" localSheetId="2">#REF!</definedName>
    <definedName name="年度營收預測">#REF!</definedName>
    <definedName name="年總工時">#N/A</definedName>
    <definedName name="农" localSheetId="2" hidden="1">{"'生管'!$A$1:$H$43"}</definedName>
    <definedName name="农" hidden="1">{"'生管'!$A$1:$H$43"}</definedName>
    <definedName name="农行" localSheetId="2" hidden="1">{"'生管'!$A$1:$H$43"}</definedName>
    <definedName name="农行" hidden="1">{"'生管'!$A$1:$H$43"}</definedName>
    <definedName name="浦发外债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 localSheetId="2">#REF!</definedName>
    <definedName name="全檢3">#REF!</definedName>
    <definedName name="日期">#N/A</definedName>
    <definedName name="上" localSheetId="2" hidden="1">'[31]8月ABL出貨明細'!#REF!</definedName>
    <definedName name="上" hidden="1">'[31]8月ABL出貨明細'!#REF!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localSheetId="2" hidden="1">{"'生管'!$A$1:$H$43"}</definedName>
    <definedName name="所得税费用" hidden="1">{"'生管'!$A$1:$H$43"}</definedName>
    <definedName name="图">#REF!</definedName>
    <definedName name="推銷費用類科目">#N/A</definedName>
    <definedName name="未命名" localSheetId="2">#REF!</definedName>
    <definedName name="未命名">#REF!</definedName>
    <definedName name="无" localSheetId="2" hidden="1">{"'Sheet1'!$A$1:$Z$85","'Sheet1'!$AB$3"}</definedName>
    <definedName name="无" hidden="1">{"'Sheet1'!$A$1:$Z$85","'Sheet1'!$AB$3"}</definedName>
    <definedName name="無" localSheetId="2">#REF!</definedName>
    <definedName name="無">#REF!</definedName>
    <definedName name="新資料表">#N/A</definedName>
    <definedName name="楊烈">#REF!</definedName>
    <definedName name="一">[10]Workings!$B$14</definedName>
    <definedName name="一个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 localSheetId="2">#REF!</definedName>
    <definedName name="移">#REF!</definedName>
    <definedName name="应付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營業外收支類科目">#N/A</definedName>
    <definedName name="預算curr">#N/A</definedName>
    <definedName name="原資料">#N/A</definedName>
    <definedName name="战果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localSheetId="2" hidden="1">{"'Sheet1'!$A$1:$Z$85","'Sheet1'!$AB$3"}</definedName>
    <definedName name="真的" hidden="1">{"'Sheet1'!$A$1:$Z$85","'Sheet1'!$AB$3"}</definedName>
    <definedName name="中" localSheetId="2" hidden="1">#REF!</definedName>
    <definedName name="中" hidden="1">#REF!</definedName>
    <definedName name="主营业务收入明细" localSheetId="2" hidden="1">{"'生管'!$A$1:$H$43"}</definedName>
    <definedName name="主营业务收入明细" hidden="1">{"'生管'!$A$1:$H$43"}</definedName>
    <definedName name="资" localSheetId="2" hidden="1">{"'Jan'!$AC$129:$AC$169"}</definedName>
    <definedName name="资" hidden="1">{"'Jan'!$AC$129:$AC$169"}</definedName>
    <definedName name="資產類科目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0" l="1"/>
  <c r="J18" i="50" s="1"/>
  <c r="F16" i="50"/>
  <c r="L16" i="50" s="1"/>
  <c r="R11" i="50"/>
  <c r="F18" i="50" s="1"/>
  <c r="L18" i="50" s="1"/>
  <c r="Q11" i="50"/>
  <c r="P11" i="50"/>
  <c r="E16" i="50" s="1"/>
  <c r="K16" i="50" s="1"/>
  <c r="O11" i="50"/>
  <c r="R10" i="50"/>
  <c r="Q10" i="50"/>
  <c r="P10" i="50"/>
  <c r="O10" i="50"/>
  <c r="R9" i="50"/>
  <c r="E18" i="50" s="1"/>
  <c r="K18" i="50" s="1"/>
  <c r="Q9" i="50"/>
  <c r="F19" i="50" s="1"/>
  <c r="L19" i="50" s="1"/>
  <c r="P9" i="50"/>
  <c r="E19" i="50" s="1"/>
  <c r="K19" i="50" s="1"/>
  <c r="O9" i="50"/>
  <c r="D16" i="50" s="1"/>
  <c r="J16" i="50" s="1"/>
  <c r="L64" i="35"/>
  <c r="K64" i="35"/>
  <c r="J64" i="35"/>
  <c r="CQ31" i="35"/>
  <c r="CP31" i="35"/>
  <c r="CO31" i="35"/>
  <c r="CN31" i="35"/>
  <c r="CM31" i="35"/>
  <c r="CL31" i="35"/>
  <c r="CK31" i="35"/>
  <c r="CJ31" i="35"/>
  <c r="CI31" i="35"/>
  <c r="CH31" i="35"/>
  <c r="CG31" i="35"/>
  <c r="CF31" i="35"/>
  <c r="CE31" i="35"/>
  <c r="CD31" i="35"/>
  <c r="CC31" i="35"/>
  <c r="CB31" i="35"/>
  <c r="CA31" i="35"/>
  <c r="BZ31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CQ30" i="35"/>
  <c r="CP30" i="35"/>
  <c r="CO30" i="35"/>
  <c r="CN30" i="35"/>
  <c r="CM30" i="35"/>
  <c r="CL30" i="35"/>
  <c r="CK30" i="35"/>
  <c r="CJ30" i="35"/>
  <c r="CI30" i="35"/>
  <c r="CH30" i="35"/>
  <c r="CG30" i="35"/>
  <c r="CF30" i="35"/>
  <c r="CE30" i="35"/>
  <c r="CD30" i="35"/>
  <c r="CC30" i="35"/>
  <c r="CB30" i="35"/>
  <c r="CA30" i="35"/>
  <c r="BZ30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CQ29" i="35"/>
  <c r="CP29" i="35"/>
  <c r="CO29" i="35"/>
  <c r="CN29" i="35"/>
  <c r="CM29" i="35"/>
  <c r="CL29" i="35"/>
  <c r="CK29" i="35"/>
  <c r="CJ29" i="35"/>
  <c r="CI29" i="35"/>
  <c r="CH29" i="35"/>
  <c r="CG29" i="35"/>
  <c r="CF29" i="35"/>
  <c r="CE29" i="35"/>
  <c r="CD29" i="35"/>
  <c r="CC29" i="35"/>
  <c r="CB29" i="35"/>
  <c r="CA29" i="35"/>
  <c r="BZ29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DR28" i="35"/>
  <c r="DQ28" i="35"/>
  <c r="DP28" i="35"/>
  <c r="DO28" i="35"/>
  <c r="DN28" i="35"/>
  <c r="DM28" i="35"/>
  <c r="DL28" i="35"/>
  <c r="DK28" i="35"/>
  <c r="DJ28" i="35"/>
  <c r="DI28" i="35"/>
  <c r="DH28" i="35"/>
  <c r="DG28" i="35"/>
  <c r="DF28" i="35"/>
  <c r="DE28" i="35"/>
  <c r="DD28" i="35"/>
  <c r="DC28" i="35"/>
  <c r="DB28" i="35"/>
  <c r="DA28" i="35"/>
  <c r="CZ28" i="35"/>
  <c r="CY28" i="35"/>
  <c r="CX28" i="35"/>
  <c r="CW28" i="35"/>
  <c r="CV28" i="35"/>
  <c r="CU28" i="35"/>
  <c r="CT28" i="35"/>
  <c r="CS28" i="35"/>
  <c r="CR28" i="35"/>
  <c r="DR27" i="35"/>
  <c r="DQ27" i="35"/>
  <c r="DP27" i="35"/>
  <c r="DO27" i="35"/>
  <c r="DN27" i="35"/>
  <c r="DM27" i="35"/>
  <c r="DL27" i="35"/>
  <c r="DK27" i="35"/>
  <c r="DJ27" i="35"/>
  <c r="DI27" i="35"/>
  <c r="DH27" i="35"/>
  <c r="DG27" i="35"/>
  <c r="DF27" i="35"/>
  <c r="DE27" i="35"/>
  <c r="DD27" i="35"/>
  <c r="DC27" i="35"/>
  <c r="DB27" i="35"/>
  <c r="DA27" i="35"/>
  <c r="CZ27" i="35"/>
  <c r="CY27" i="35"/>
  <c r="CX27" i="35"/>
  <c r="CW27" i="35"/>
  <c r="CV27" i="35"/>
  <c r="CU27" i="35"/>
  <c r="CT27" i="35"/>
  <c r="CS27" i="35"/>
  <c r="CR27" i="35"/>
  <c r="DR26" i="35"/>
  <c r="DQ26" i="35"/>
  <c r="DP26" i="35"/>
  <c r="DO26" i="35"/>
  <c r="DN26" i="35"/>
  <c r="DM26" i="35"/>
  <c r="DL26" i="35"/>
  <c r="DK26" i="35"/>
  <c r="DJ26" i="35"/>
  <c r="DI26" i="35"/>
  <c r="DH26" i="35"/>
  <c r="DG26" i="35"/>
  <c r="DF26" i="35"/>
  <c r="DE26" i="35"/>
  <c r="DD26" i="35"/>
  <c r="DC26" i="35"/>
  <c r="DB26" i="35"/>
  <c r="DA26" i="35"/>
  <c r="CZ26" i="35"/>
  <c r="CY26" i="35"/>
  <c r="CX26" i="35"/>
  <c r="CW26" i="35"/>
  <c r="CV26" i="35"/>
  <c r="CU26" i="35"/>
  <c r="CT26" i="35"/>
  <c r="CS26" i="35"/>
  <c r="CR26" i="35"/>
  <c r="DR25" i="35"/>
  <c r="DQ25" i="35"/>
  <c r="DP25" i="35"/>
  <c r="DO25" i="35"/>
  <c r="DN25" i="35"/>
  <c r="DM25" i="35"/>
  <c r="DL25" i="35"/>
  <c r="DK25" i="35"/>
  <c r="DJ25" i="35"/>
  <c r="DI25" i="35"/>
  <c r="DH25" i="35"/>
  <c r="DG25" i="35"/>
  <c r="DF25" i="35"/>
  <c r="DE25" i="35"/>
  <c r="DD25" i="35"/>
  <c r="DC25" i="35"/>
  <c r="DB25" i="35"/>
  <c r="DA25" i="35"/>
  <c r="CZ25" i="35"/>
  <c r="CY25" i="35"/>
  <c r="CX25" i="35"/>
  <c r="CW25" i="35"/>
  <c r="CV25" i="35"/>
  <c r="CU25" i="35"/>
  <c r="CT25" i="35"/>
  <c r="CS25" i="35"/>
  <c r="CR25" i="35"/>
  <c r="DR24" i="35"/>
  <c r="DQ24" i="35"/>
  <c r="DP24" i="35"/>
  <c r="DO24" i="35"/>
  <c r="DN24" i="35"/>
  <c r="DM24" i="35"/>
  <c r="DL24" i="35"/>
  <c r="DK24" i="35"/>
  <c r="DJ24" i="35"/>
  <c r="DI24" i="35"/>
  <c r="DH24" i="35"/>
  <c r="DG24" i="35"/>
  <c r="DF24" i="35"/>
  <c r="DE24" i="35"/>
  <c r="DD24" i="35"/>
  <c r="DC24" i="35"/>
  <c r="DB24" i="35"/>
  <c r="DA24" i="35"/>
  <c r="CZ24" i="35"/>
  <c r="CY24" i="35"/>
  <c r="CX24" i="35"/>
  <c r="CW24" i="35"/>
  <c r="CV24" i="35"/>
  <c r="CU24" i="35"/>
  <c r="CT24" i="35"/>
  <c r="CS24" i="35"/>
  <c r="CR24" i="35"/>
  <c r="DR23" i="35"/>
  <c r="DQ23" i="35"/>
  <c r="DP23" i="35"/>
  <c r="DO23" i="35"/>
  <c r="DN23" i="35"/>
  <c r="DM23" i="35"/>
  <c r="DL23" i="35"/>
  <c r="DK23" i="35"/>
  <c r="DJ23" i="35"/>
  <c r="DI23" i="35"/>
  <c r="DH23" i="35"/>
  <c r="DG23" i="35"/>
  <c r="DF23" i="35"/>
  <c r="DE23" i="35"/>
  <c r="DD23" i="35"/>
  <c r="DC23" i="35"/>
  <c r="DB23" i="35"/>
  <c r="DA23" i="35"/>
  <c r="CZ23" i="35"/>
  <c r="CY23" i="35"/>
  <c r="CX23" i="35"/>
  <c r="CW23" i="35"/>
  <c r="CV23" i="35"/>
  <c r="CU23" i="35"/>
  <c r="CT23" i="35"/>
  <c r="CS23" i="35"/>
  <c r="CR23" i="35"/>
  <c r="DR22" i="35"/>
  <c r="DQ22" i="35"/>
  <c r="DP22" i="35"/>
  <c r="DO22" i="35"/>
  <c r="DN22" i="35"/>
  <c r="DM22" i="35"/>
  <c r="DL22" i="35"/>
  <c r="DK22" i="35"/>
  <c r="DJ22" i="35"/>
  <c r="DI22" i="35"/>
  <c r="DH22" i="35"/>
  <c r="DG22" i="35"/>
  <c r="DF22" i="35"/>
  <c r="DE22" i="35"/>
  <c r="DD22" i="35"/>
  <c r="DC22" i="35"/>
  <c r="DB22" i="35"/>
  <c r="DA22" i="35"/>
  <c r="CZ22" i="35"/>
  <c r="CY22" i="35"/>
  <c r="CX22" i="35"/>
  <c r="CW22" i="35"/>
  <c r="CV22" i="35"/>
  <c r="CU22" i="35"/>
  <c r="CT22" i="35"/>
  <c r="CS22" i="35"/>
  <c r="CR22" i="35"/>
  <c r="DR21" i="35"/>
  <c r="DQ21" i="35"/>
  <c r="DP21" i="35"/>
  <c r="DO21" i="35"/>
  <c r="DN21" i="35"/>
  <c r="DM21" i="35"/>
  <c r="DL21" i="35"/>
  <c r="DK21" i="35"/>
  <c r="DJ21" i="35"/>
  <c r="DI21" i="35"/>
  <c r="DH21" i="35"/>
  <c r="DG21" i="35"/>
  <c r="DF21" i="35"/>
  <c r="DE21" i="35"/>
  <c r="DD21" i="35"/>
  <c r="DC21" i="35"/>
  <c r="DB21" i="35"/>
  <c r="DA21" i="35"/>
  <c r="CZ21" i="35"/>
  <c r="CY21" i="35"/>
  <c r="CX21" i="35"/>
  <c r="CW21" i="35"/>
  <c r="CV21" i="35"/>
  <c r="CU21" i="35"/>
  <c r="CT21" i="35"/>
  <c r="CS21" i="35"/>
  <c r="CR21" i="35"/>
  <c r="DR20" i="35"/>
  <c r="DQ20" i="35"/>
  <c r="DP20" i="35"/>
  <c r="DO20" i="35"/>
  <c r="DN20" i="35"/>
  <c r="DM20" i="35"/>
  <c r="DL20" i="35"/>
  <c r="DK20" i="35"/>
  <c r="DJ20" i="35"/>
  <c r="DI20" i="35"/>
  <c r="DH20" i="35"/>
  <c r="DG20" i="35"/>
  <c r="DF20" i="35"/>
  <c r="DE20" i="35"/>
  <c r="DD20" i="35"/>
  <c r="DC20" i="35"/>
  <c r="DB20" i="35"/>
  <c r="DA20" i="35"/>
  <c r="CZ20" i="35"/>
  <c r="CY20" i="35"/>
  <c r="CX20" i="35"/>
  <c r="CW20" i="35"/>
  <c r="CV20" i="35"/>
  <c r="CU20" i="35"/>
  <c r="CT20" i="35"/>
  <c r="CS20" i="35"/>
  <c r="CR20" i="35"/>
  <c r="DR19" i="35"/>
  <c r="DQ19" i="35"/>
  <c r="DP19" i="35"/>
  <c r="DO19" i="35"/>
  <c r="DN19" i="35"/>
  <c r="DM19" i="35"/>
  <c r="DL19" i="35"/>
  <c r="DK19" i="35"/>
  <c r="DJ19" i="35"/>
  <c r="DI19" i="35"/>
  <c r="DH19" i="35"/>
  <c r="DG19" i="35"/>
  <c r="DF19" i="35"/>
  <c r="DE19" i="35"/>
  <c r="DD19" i="35"/>
  <c r="DC19" i="35"/>
  <c r="DB19" i="35"/>
  <c r="DA19" i="35"/>
  <c r="CZ19" i="35"/>
  <c r="CY19" i="35"/>
  <c r="CX19" i="35"/>
  <c r="CW19" i="35"/>
  <c r="CV19" i="35"/>
  <c r="CU19" i="35"/>
  <c r="CT19" i="35"/>
  <c r="CS19" i="35"/>
  <c r="CR19" i="35"/>
  <c r="DR18" i="35"/>
  <c r="DQ18" i="35"/>
  <c r="DP18" i="35"/>
  <c r="DO18" i="35"/>
  <c r="DN18" i="35"/>
  <c r="DM18" i="35"/>
  <c r="DL18" i="35"/>
  <c r="DK18" i="35"/>
  <c r="DJ18" i="35"/>
  <c r="DI18" i="35"/>
  <c r="DH18" i="35"/>
  <c r="DG18" i="35"/>
  <c r="DF18" i="35"/>
  <c r="DE18" i="35"/>
  <c r="DD18" i="35"/>
  <c r="DC18" i="35"/>
  <c r="DB18" i="35"/>
  <c r="DA18" i="35"/>
  <c r="CZ18" i="35"/>
  <c r="CY18" i="35"/>
  <c r="CX18" i="35"/>
  <c r="CW18" i="35"/>
  <c r="CV18" i="35"/>
  <c r="CU18" i="35"/>
  <c r="CT18" i="35"/>
  <c r="CS18" i="35"/>
  <c r="CR18" i="35"/>
  <c r="DR17" i="35"/>
  <c r="DQ17" i="35"/>
  <c r="DP17" i="35"/>
  <c r="DO17" i="35"/>
  <c r="DN17" i="35"/>
  <c r="DM17" i="35"/>
  <c r="DL17" i="35"/>
  <c r="DK17" i="35"/>
  <c r="DJ17" i="35"/>
  <c r="DI17" i="35"/>
  <c r="DH17" i="35"/>
  <c r="DG17" i="35"/>
  <c r="DF17" i="35"/>
  <c r="DE17" i="35"/>
  <c r="DD17" i="35"/>
  <c r="DC17" i="35"/>
  <c r="DB17" i="35"/>
  <c r="DA17" i="35"/>
  <c r="CZ17" i="35"/>
  <c r="CY17" i="35"/>
  <c r="CX17" i="35"/>
  <c r="CW17" i="35"/>
  <c r="CV17" i="35"/>
  <c r="CU17" i="35"/>
  <c r="CT17" i="35"/>
  <c r="CS17" i="35"/>
  <c r="CR17" i="35"/>
  <c r="DR16" i="35"/>
  <c r="DQ16" i="35"/>
  <c r="DP16" i="35"/>
  <c r="DO16" i="35"/>
  <c r="DN16" i="35"/>
  <c r="DM16" i="35"/>
  <c r="DL16" i="35"/>
  <c r="DK16" i="35"/>
  <c r="DJ16" i="35"/>
  <c r="DI16" i="35"/>
  <c r="DH16" i="35"/>
  <c r="DG16" i="35"/>
  <c r="DF16" i="35"/>
  <c r="DE16" i="35"/>
  <c r="DD16" i="35"/>
  <c r="DC16" i="35"/>
  <c r="DB16" i="35"/>
  <c r="DA16" i="35"/>
  <c r="CZ16" i="35"/>
  <c r="CY16" i="35"/>
  <c r="CX16" i="35"/>
  <c r="CW16" i="35"/>
  <c r="CV16" i="35"/>
  <c r="CU16" i="35"/>
  <c r="CT16" i="35"/>
  <c r="CS16" i="35"/>
  <c r="CR16" i="35"/>
  <c r="DR15" i="35"/>
  <c r="DQ15" i="35"/>
  <c r="DP15" i="35"/>
  <c r="DO15" i="35"/>
  <c r="DN15" i="35"/>
  <c r="DM15" i="35"/>
  <c r="DL15" i="35"/>
  <c r="DK15" i="35"/>
  <c r="DJ15" i="35"/>
  <c r="DI15" i="35"/>
  <c r="DH15" i="35"/>
  <c r="DG15" i="35"/>
  <c r="DF15" i="35"/>
  <c r="DE15" i="35"/>
  <c r="DD15" i="35"/>
  <c r="DC15" i="35"/>
  <c r="DB15" i="35"/>
  <c r="DA15" i="35"/>
  <c r="CZ15" i="35"/>
  <c r="CY15" i="35"/>
  <c r="CX15" i="35"/>
  <c r="CW15" i="35"/>
  <c r="CV15" i="35"/>
  <c r="CU15" i="35"/>
  <c r="CT15" i="35"/>
  <c r="CS15" i="35"/>
  <c r="CR15" i="35"/>
  <c r="DR14" i="35"/>
  <c r="DQ14" i="35"/>
  <c r="DP14" i="35"/>
  <c r="DO14" i="35"/>
  <c r="DN14" i="35"/>
  <c r="DM14" i="35"/>
  <c r="DL14" i="35"/>
  <c r="DK14" i="35"/>
  <c r="DJ14" i="35"/>
  <c r="DI14" i="35"/>
  <c r="DH14" i="35"/>
  <c r="DG14" i="35"/>
  <c r="DF14" i="35"/>
  <c r="DE14" i="35"/>
  <c r="DD14" i="35"/>
  <c r="DC14" i="35"/>
  <c r="DB14" i="35"/>
  <c r="DA14" i="35"/>
  <c r="CZ14" i="35"/>
  <c r="CY14" i="35"/>
  <c r="CX14" i="35"/>
  <c r="CW14" i="35"/>
  <c r="CV14" i="35"/>
  <c r="CU14" i="35"/>
  <c r="CT14" i="35"/>
  <c r="CS14" i="35"/>
  <c r="CR14" i="35"/>
  <c r="DR13" i="35"/>
  <c r="DQ13" i="35"/>
  <c r="DP13" i="35"/>
  <c r="DO13" i="35"/>
  <c r="DN13" i="35"/>
  <c r="DM13" i="35"/>
  <c r="DL13" i="35"/>
  <c r="DK13" i="35"/>
  <c r="DJ13" i="35"/>
  <c r="DI13" i="35"/>
  <c r="DH13" i="35"/>
  <c r="DG13" i="35"/>
  <c r="DF13" i="35"/>
  <c r="DE13" i="35"/>
  <c r="DD13" i="35"/>
  <c r="DC13" i="35"/>
  <c r="DB13" i="35"/>
  <c r="DA13" i="35"/>
  <c r="CZ13" i="35"/>
  <c r="CY13" i="35"/>
  <c r="CX13" i="35"/>
  <c r="CW13" i="35"/>
  <c r="CV13" i="35"/>
  <c r="CU13" i="35"/>
  <c r="CT13" i="35"/>
  <c r="CS13" i="35"/>
  <c r="CR13" i="35"/>
  <c r="DR12" i="35"/>
  <c r="DQ12" i="35"/>
  <c r="DP12" i="35"/>
  <c r="DO12" i="35"/>
  <c r="DO30" i="35" s="1"/>
  <c r="DN12" i="35"/>
  <c r="DN30" i="35" s="1"/>
  <c r="DM12" i="35"/>
  <c r="DL12" i="35"/>
  <c r="DK12" i="35"/>
  <c r="DJ12" i="35"/>
  <c r="DI12" i="35"/>
  <c r="DH12" i="35"/>
  <c r="DG12" i="35"/>
  <c r="DF12" i="35"/>
  <c r="DE12" i="35"/>
  <c r="DD12" i="35"/>
  <c r="DC12" i="35"/>
  <c r="DC30" i="35" s="1"/>
  <c r="DB12" i="35"/>
  <c r="DB30" i="35" s="1"/>
  <c r="DA12" i="35"/>
  <c r="CZ12" i="35"/>
  <c r="CY12" i="35"/>
  <c r="CX12" i="35"/>
  <c r="CW12" i="35"/>
  <c r="CV12" i="35"/>
  <c r="CU12" i="35"/>
  <c r="CT12" i="35"/>
  <c r="CS12" i="35"/>
  <c r="CR12" i="35"/>
  <c r="DR11" i="35"/>
  <c r="DQ11" i="35"/>
  <c r="DP11" i="35"/>
  <c r="DO11" i="35"/>
  <c r="DN11" i="35"/>
  <c r="DM11" i="35"/>
  <c r="DL11" i="35"/>
  <c r="DK11" i="35"/>
  <c r="DJ11" i="35"/>
  <c r="DI11" i="35"/>
  <c r="DH11" i="35"/>
  <c r="DG11" i="35"/>
  <c r="DF11" i="35"/>
  <c r="DE11" i="35"/>
  <c r="DD11" i="35"/>
  <c r="DC11" i="35"/>
  <c r="DB11" i="35"/>
  <c r="DA11" i="35"/>
  <c r="CZ11" i="35"/>
  <c r="CY11" i="35"/>
  <c r="CX11" i="35"/>
  <c r="CW11" i="35"/>
  <c r="CV11" i="35"/>
  <c r="CU11" i="35"/>
  <c r="CT11" i="35"/>
  <c r="CS11" i="35"/>
  <c r="CR11" i="35"/>
  <c r="DR10" i="35"/>
  <c r="DQ10" i="35"/>
  <c r="DP10" i="35"/>
  <c r="DO10" i="35"/>
  <c r="DN10" i="35"/>
  <c r="DM10" i="35"/>
  <c r="DL10" i="35"/>
  <c r="DK10" i="35"/>
  <c r="DJ10" i="35"/>
  <c r="DI10" i="35"/>
  <c r="DH10" i="35"/>
  <c r="DG10" i="35"/>
  <c r="DF10" i="35"/>
  <c r="DE10" i="35"/>
  <c r="DD10" i="35"/>
  <c r="DC10" i="35"/>
  <c r="DB10" i="35"/>
  <c r="DA10" i="35"/>
  <c r="CZ10" i="35"/>
  <c r="CY10" i="35"/>
  <c r="CX10" i="35"/>
  <c r="CW10" i="35"/>
  <c r="CV10" i="35"/>
  <c r="CU10" i="35"/>
  <c r="CT10" i="35"/>
  <c r="CS10" i="35"/>
  <c r="CR10" i="35"/>
  <c r="DR9" i="35"/>
  <c r="DQ9" i="35"/>
  <c r="DP9" i="35"/>
  <c r="DO9" i="35"/>
  <c r="DN9" i="35"/>
  <c r="DM9" i="35"/>
  <c r="DM30" i="35" s="1"/>
  <c r="DL9" i="35"/>
  <c r="DK9" i="35"/>
  <c r="DJ9" i="35"/>
  <c r="DI9" i="35"/>
  <c r="DH9" i="35"/>
  <c r="DG9" i="35"/>
  <c r="DF9" i="35"/>
  <c r="DE9" i="35"/>
  <c r="DD9" i="35"/>
  <c r="DC9" i="35"/>
  <c r="DB9" i="35"/>
  <c r="DA9" i="35"/>
  <c r="DA30" i="35" s="1"/>
  <c r="CZ9" i="35"/>
  <c r="CY9" i="35"/>
  <c r="CX9" i="35"/>
  <c r="CW9" i="35"/>
  <c r="CV9" i="35"/>
  <c r="CU9" i="35"/>
  <c r="CT9" i="35"/>
  <c r="CS9" i="35"/>
  <c r="CR9" i="35"/>
  <c r="DR8" i="35"/>
  <c r="DQ8" i="35"/>
  <c r="DP8" i="35"/>
  <c r="DO8" i="35"/>
  <c r="DO29" i="35" s="1"/>
  <c r="DN8" i="35"/>
  <c r="DN29" i="35" s="1"/>
  <c r="DM8" i="35"/>
  <c r="DM29" i="35" s="1"/>
  <c r="DL8" i="35"/>
  <c r="DK8" i="35"/>
  <c r="DJ8" i="35"/>
  <c r="DI8" i="35"/>
  <c r="DH8" i="35"/>
  <c r="DG8" i="35"/>
  <c r="DF8" i="35"/>
  <c r="DE8" i="35"/>
  <c r="DD8" i="35"/>
  <c r="DC8" i="35"/>
  <c r="DC29" i="35" s="1"/>
  <c r="DB8" i="35"/>
  <c r="DB29" i="35" s="1"/>
  <c r="DA8" i="35"/>
  <c r="DA29" i="35" s="1"/>
  <c r="CZ8" i="35"/>
  <c r="CY8" i="35"/>
  <c r="CX8" i="35"/>
  <c r="CW8" i="35"/>
  <c r="CV8" i="35"/>
  <c r="CU8" i="35"/>
  <c r="CT8" i="35"/>
  <c r="CS8" i="35"/>
  <c r="CR8" i="35"/>
  <c r="DR7" i="35"/>
  <c r="DR31" i="35" s="1"/>
  <c r="DQ7" i="35"/>
  <c r="DQ31" i="35" s="1"/>
  <c r="DP7" i="35"/>
  <c r="DP31" i="35" s="1"/>
  <c r="DO7" i="35"/>
  <c r="DO31" i="35" s="1"/>
  <c r="DN7" i="35"/>
  <c r="DN31" i="35" s="1"/>
  <c r="DM7" i="35"/>
  <c r="DM31" i="35" s="1"/>
  <c r="DL7" i="35"/>
  <c r="DL31" i="35" s="1"/>
  <c r="DK7" i="35"/>
  <c r="DK31" i="35" s="1"/>
  <c r="DJ7" i="35"/>
  <c r="DJ31" i="35" s="1"/>
  <c r="DI7" i="35"/>
  <c r="DI31" i="35" s="1"/>
  <c r="DH7" i="35"/>
  <c r="DH31" i="35" s="1"/>
  <c r="DG7" i="35"/>
  <c r="DG31" i="35" s="1"/>
  <c r="DF7" i="35"/>
  <c r="DF31" i="35" s="1"/>
  <c r="DE7" i="35"/>
  <c r="DE31" i="35" s="1"/>
  <c r="DD7" i="35"/>
  <c r="DD31" i="35" s="1"/>
  <c r="DC7" i="35"/>
  <c r="DC31" i="35" s="1"/>
  <c r="DB7" i="35"/>
  <c r="DB31" i="35" s="1"/>
  <c r="DA7" i="35"/>
  <c r="DA31" i="35" s="1"/>
  <c r="CZ7" i="35"/>
  <c r="CZ31" i="35" s="1"/>
  <c r="M63" i="35" s="1"/>
  <c r="CY7" i="35"/>
  <c r="CY31" i="35" s="1"/>
  <c r="CX7" i="35"/>
  <c r="CX31" i="35" s="1"/>
  <c r="CW7" i="35"/>
  <c r="CW31" i="35" s="1"/>
  <c r="CV7" i="35"/>
  <c r="CV31" i="35" s="1"/>
  <c r="CU7" i="35"/>
  <c r="CU31" i="35" s="1"/>
  <c r="CT7" i="35"/>
  <c r="CT31" i="35" s="1"/>
  <c r="M57" i="35" s="1"/>
  <c r="CS7" i="35"/>
  <c r="CS31" i="35" s="1"/>
  <c r="M56" i="35" s="1"/>
  <c r="CR7" i="35"/>
  <c r="CR31" i="35" s="1"/>
  <c r="DR6" i="35"/>
  <c r="DR30" i="35" s="1"/>
  <c r="DQ6" i="35"/>
  <c r="DQ30" i="35" s="1"/>
  <c r="DP6" i="35"/>
  <c r="DP30" i="35" s="1"/>
  <c r="DO6" i="35"/>
  <c r="DN6" i="35"/>
  <c r="DM6" i="35"/>
  <c r="DL6" i="35"/>
  <c r="DL30" i="35" s="1"/>
  <c r="DK6" i="35"/>
  <c r="DK30" i="35" s="1"/>
  <c r="DJ6" i="35"/>
  <c r="DJ30" i="35" s="1"/>
  <c r="DI6" i="35"/>
  <c r="DI30" i="35" s="1"/>
  <c r="DH6" i="35"/>
  <c r="DH30" i="35" s="1"/>
  <c r="DG6" i="35"/>
  <c r="DG30" i="35" s="1"/>
  <c r="DF6" i="35"/>
  <c r="DF30" i="35" s="1"/>
  <c r="DE6" i="35"/>
  <c r="DE30" i="35" s="1"/>
  <c r="DD6" i="35"/>
  <c r="DD30" i="35" s="1"/>
  <c r="DC6" i="35"/>
  <c r="DB6" i="35"/>
  <c r="DA6" i="35"/>
  <c r="CZ6" i="35"/>
  <c r="CZ30" i="35" s="1"/>
  <c r="CY6" i="35"/>
  <c r="CY30" i="35" s="1"/>
  <c r="CX6" i="35"/>
  <c r="CX30" i="35" s="1"/>
  <c r="CW6" i="35"/>
  <c r="CW30" i="35" s="1"/>
  <c r="M51" i="35" s="1"/>
  <c r="CV6" i="35"/>
  <c r="CV30" i="35" s="1"/>
  <c r="M50" i="35" s="1"/>
  <c r="CU6" i="35"/>
  <c r="CU30" i="35" s="1"/>
  <c r="M49" i="35" s="1"/>
  <c r="CT6" i="35"/>
  <c r="CT30" i="35" s="1"/>
  <c r="M48" i="35" s="1"/>
  <c r="CS6" i="35"/>
  <c r="CS30" i="35" s="1"/>
  <c r="M47" i="35" s="1"/>
  <c r="CR6" i="35"/>
  <c r="CR30" i="35" s="1"/>
  <c r="DR5" i="35"/>
  <c r="DR29" i="35" s="1"/>
  <c r="DQ5" i="35"/>
  <c r="DQ29" i="35" s="1"/>
  <c r="DP5" i="35"/>
  <c r="DP29" i="35" s="1"/>
  <c r="DO5" i="35"/>
  <c r="DN5" i="35"/>
  <c r="DM5" i="35"/>
  <c r="DL5" i="35"/>
  <c r="DL29" i="35" s="1"/>
  <c r="DK5" i="35"/>
  <c r="DK29" i="35" s="1"/>
  <c r="DJ5" i="35"/>
  <c r="DJ29" i="35" s="1"/>
  <c r="DI5" i="35"/>
  <c r="DI29" i="35" s="1"/>
  <c r="DH5" i="35"/>
  <c r="DH29" i="35" s="1"/>
  <c r="DG5" i="35"/>
  <c r="DG29" i="35" s="1"/>
  <c r="DF5" i="35"/>
  <c r="DF29" i="35" s="1"/>
  <c r="DE5" i="35"/>
  <c r="DE29" i="35" s="1"/>
  <c r="DD5" i="35"/>
  <c r="DD29" i="35" s="1"/>
  <c r="DC5" i="35"/>
  <c r="DB5" i="35"/>
  <c r="DA5" i="35"/>
  <c r="CZ5" i="35"/>
  <c r="CZ29" i="35" s="1"/>
  <c r="CY5" i="35"/>
  <c r="CY29" i="35" s="1"/>
  <c r="M44" i="35" s="1"/>
  <c r="CX5" i="35"/>
  <c r="CX29" i="35" s="1"/>
  <c r="CW5" i="35"/>
  <c r="CW29" i="35" s="1"/>
  <c r="M42" i="35" s="1"/>
  <c r="CV5" i="35"/>
  <c r="CV29" i="35" s="1"/>
  <c r="M41" i="35" s="1"/>
  <c r="CU5" i="35"/>
  <c r="CU29" i="35" s="1"/>
  <c r="M40" i="35" s="1"/>
  <c r="CT5" i="35"/>
  <c r="CT29" i="35" s="1"/>
  <c r="M39" i="35" s="1"/>
  <c r="CS5" i="35"/>
  <c r="CS29" i="35" s="1"/>
  <c r="CR5" i="35"/>
  <c r="CR29" i="35" s="1"/>
  <c r="M46" i="35" l="1"/>
  <c r="M55" i="35"/>
  <c r="M37" i="35"/>
  <c r="M43" i="35"/>
  <c r="M61" i="35"/>
  <c r="M45" i="35"/>
  <c r="M52" i="35"/>
  <c r="M58" i="35"/>
  <c r="M53" i="35"/>
  <c r="M59" i="35"/>
  <c r="M54" i="35"/>
  <c r="M60" i="35"/>
  <c r="M16" i="50"/>
  <c r="M38" i="35"/>
  <c r="M62" i="35"/>
  <c r="M18" i="50"/>
  <c r="D15" i="50"/>
  <c r="J15" i="50" s="1"/>
  <c r="E15" i="50"/>
  <c r="K15" i="50" s="1"/>
  <c r="F15" i="50"/>
  <c r="L15" i="50" s="1"/>
  <c r="D17" i="50"/>
  <c r="J17" i="50" s="1"/>
  <c r="E17" i="50"/>
  <c r="K17" i="50" s="1"/>
  <c r="F17" i="50"/>
  <c r="L17" i="50" s="1"/>
  <c r="D19" i="50"/>
  <c r="J19" i="50" s="1"/>
  <c r="M19" i="50" s="1"/>
  <c r="M64" i="35" l="1"/>
  <c r="M68" i="35" s="1"/>
  <c r="M17" i="50"/>
  <c r="M15" i="50"/>
  <c r="M20" i="50" s="1"/>
  <c r="M66" i="35" l="1"/>
  <c r="M65" i="35"/>
  <c r="M69" i="35" s="1"/>
  <c r="M67" i="35"/>
</calcChain>
</file>

<file path=xl/sharedStrings.xml><?xml version="1.0" encoding="utf-8"?>
<sst xmlns="http://schemas.openxmlformats.org/spreadsheetml/2006/main" count="423" uniqueCount="139">
  <si>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</si>
  <si>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</si>
  <si>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</si>
  <si>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</si>
  <si>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</si>
  <si>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</si>
  <si>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</si>
  <si>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25" type="noConversion"/>
  </si>
  <si>
    <t>系統抓取數據：對應效益點操作的專案數量——C</t>
    <phoneticPr fontId="25" type="noConversion"/>
  </si>
  <si>
    <t>效益(Hrs)——a*c-b</t>
    <phoneticPr fontId="25" type="noConversion"/>
  </si>
  <si>
    <t>用例</t>
  </si>
  <si>
    <t>DT</t>
  </si>
  <si>
    <t>MNT</t>
  </si>
  <si>
    <t>PRT</t>
  </si>
  <si>
    <t>業務方案</t>
  </si>
  <si>
    <t>D</t>
  </si>
  <si>
    <t>H</t>
  </si>
  <si>
    <t>L</t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</si>
  <si>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</si>
  <si>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</si>
  <si>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</si>
  <si>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</si>
  <si>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</si>
  <si>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</si>
  <si>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</si>
  <si>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</si>
  <si>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</si>
  <si>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</si>
  <si>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</si>
  <si>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</si>
  <si>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</si>
  <si>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</si>
  <si>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</si>
  <si>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</si>
  <si>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</si>
  <si>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</si>
  <si>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SD/ME</t>
  </si>
  <si>
    <t>ecad_hint.map製作效率</t>
  </si>
  <si>
    <t>(人工完成ecad_hint.map時間-程式生成ecad_hint.map時間)*電子元器件3D模型數量</t>
  </si>
  <si>
    <t>E1</t>
  </si>
  <si>
    <t>E2</t>
  </si>
  <si>
    <t>E3</t>
  </si>
  <si>
    <t>ME</t>
  </si>
  <si>
    <t>人工編制PartList時間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</si>
  <si>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(人工編制PartList時間-自動導出PartList時間） * PartList編制次數</t>
    </r>
  </si>
  <si>
    <t>PNMS集成同步物料信息時間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</si>
  <si>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(人工更新HHPN資訊時間） * 更新HHPN資訊次數</t>
    </r>
  </si>
  <si>
    <t>EE/DC</t>
  </si>
  <si>
    <t>原理圖比對效率</t>
  </si>
  <si>
    <t>Σ(線下比對原理圖平均時間-線上比對原理圖平均時間)*C(n,m)</t>
  </si>
  <si>
    <t>EE/DC/ID/Layout/ME/PSU/SD/SIM(機)/SIM(電)/TA</t>
  </si>
  <si>
    <t>任務溝通等郵件發送及資料傳遞時間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</si>
  <si>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(任務溝通時間-系統任務創建及發送時間） * 任務傳遞次數</t>
    </r>
    <phoneticPr fontId="25" type="noConversion"/>
  </si>
  <si>
    <t>跨部門協同：設計資料傳遞時間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</si>
  <si>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(綫下設計資料傳遞時間-系統傳遞資料時間） * 資料傳遞次數</t>
    </r>
    <phoneticPr fontId="25" type="noConversion"/>
  </si>
  <si>
    <t>ME/PSU/SD/ID/TA</t>
    <phoneticPr fontId="25" type="noConversion"/>
  </si>
  <si>
    <t>跨部門協同：人工整理設計數據時間</t>
  </si>
  <si>
    <t>Σ(人工整理設計數據時間-系統轉階段時間） * 轉階段次數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</si>
  <si>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</si>
  <si>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</si>
  <si>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</si>
  <si>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</si>
  <si>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</si>
  <si>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  <phoneticPr fontId="25" type="noConversion"/>
  </si>
  <si>
    <t>運算技術群&amp; 設計服務處</t>
  </si>
  <si>
    <t>效益
(Hrs)</t>
  </si>
  <si>
    <t>DHL</t>
  </si>
  <si>
    <t>P0/Ideation</t>
  </si>
  <si>
    <t>P1/Feasiblity</t>
  </si>
  <si>
    <t>P2/Planning</t>
  </si>
  <si>
    <t>P3/Design</t>
  </si>
  <si>
    <t>P4/EVT</t>
  </si>
  <si>
    <t>P5/DVT</t>
  </si>
  <si>
    <t>P6/PVT</t>
  </si>
  <si>
    <t>P7/MP-NPI</t>
  </si>
  <si>
    <t>P8/MP-Sustaining</t>
  </si>
  <si>
    <t>BU name</t>
  </si>
  <si>
    <t>OT
% of total hrs</t>
  </si>
  <si>
    <t>OT wage
(KUSD/hr)</t>
  </si>
  <si>
    <t>Attrition
% of total hrs</t>
  </si>
  <si>
    <t>Normal wage
(KUSD/hr)</t>
  </si>
  <si>
    <t>運算技術群</t>
  </si>
  <si>
    <t xml:space="preserve"> 設計服務處</t>
  </si>
  <si>
    <t>顯示技術群</t>
  </si>
  <si>
    <t>成像 技術群</t>
  </si>
  <si>
    <t>SSBU</t>
  </si>
  <si>
    <t xml:space="preserve">Total </t>
    <phoneticPr fontId="25" type="noConversion"/>
  </si>
  <si>
    <t>專案數量（TC系统抓取）</t>
    <phoneticPr fontId="25" type="noConversion"/>
  </si>
  <si>
    <t>BU</t>
    <phoneticPr fontId="25" type="noConversion"/>
  </si>
  <si>
    <t>專案難易程度</t>
    <phoneticPr fontId="25" type="noConversion"/>
  </si>
  <si>
    <t>客户</t>
    <phoneticPr fontId="25" type="noConversion"/>
  </si>
  <si>
    <t>產品線</t>
    <phoneticPr fontId="25" type="noConversion"/>
  </si>
  <si>
    <t>专案ID</t>
    <phoneticPr fontId="25" type="noConversion"/>
  </si>
  <si>
    <t>专案名称</t>
    <phoneticPr fontId="25" type="noConversion"/>
  </si>
  <si>
    <t>設計服務處-FTE-加班費用(KUSD)</t>
    <phoneticPr fontId="25" type="noConversion"/>
  </si>
  <si>
    <t>運算技術群-FTE-加班費用(KUSD)</t>
    <phoneticPr fontId="25" type="noConversion"/>
  </si>
  <si>
    <t>運算技術群-FTE-人力費用(KUSD)</t>
    <phoneticPr fontId="25" type="noConversion"/>
  </si>
  <si>
    <t>設計服務處-FTE-人力費用(KUSD)</t>
    <phoneticPr fontId="25" type="noConversion"/>
  </si>
  <si>
    <t>2023-06-01</t>
  </si>
  <si>
    <t>Enabler推動</t>
    <phoneticPr fontId="30" type="noConversion"/>
  </si>
  <si>
    <t>Efficiency Saving節約效率</t>
    <phoneticPr fontId="30" type="noConversion"/>
  </si>
  <si>
    <t>Key User</t>
    <phoneticPr fontId="31" type="noConversion"/>
  </si>
  <si>
    <t>Part管理
圖料管理
DT System EBOM過程管理
流程管理
變更管理
報表管理
PNMS系統集成
Agile/KPI系統集成</t>
    <phoneticPr fontId="31" type="noConversion"/>
  </si>
  <si>
    <t>Release</t>
    <phoneticPr fontId="30" type="noConversion"/>
  </si>
  <si>
    <t>Solutions</t>
  </si>
  <si>
    <t>P3</t>
    <phoneticPr fontId="25" type="noConversion"/>
  </si>
  <si>
    <t>E1</t>
    <phoneticPr fontId="25" type="noConversion"/>
  </si>
  <si>
    <t>定義及計算公式
a*c-b</t>
    <phoneticPr fontId="25" type="noConversion"/>
  </si>
  <si>
    <t>Total</t>
    <phoneticPr fontId="25" type="noConversion"/>
  </si>
  <si>
    <t>#</t>
    <phoneticPr fontId="31" type="noConversion"/>
  </si>
  <si>
    <t>效益衡量指標(与时间相关)</t>
    <phoneticPr fontId="31" type="noConversion"/>
  </si>
  <si>
    <t>部門</t>
    <phoneticPr fontId="31" type="noConversion"/>
  </si>
  <si>
    <t>角色</t>
    <phoneticPr fontId="31" type="noConversion"/>
  </si>
  <si>
    <t>人數</t>
    <phoneticPr fontId="31" type="noConversion"/>
  </si>
  <si>
    <t>01-DT DELL EBOM &amp; EBOM變更</t>
    <phoneticPr fontId="31" type="noConversion"/>
  </si>
  <si>
    <t>指標1：提高審批效率</t>
    <phoneticPr fontId="31" type="noConversion"/>
  </si>
  <si>
    <t>SD</t>
    <phoneticPr fontId="31" type="noConversion"/>
  </si>
  <si>
    <t>engineer</t>
  </si>
  <si>
    <t>manager</t>
  </si>
  <si>
    <t>leader</t>
  </si>
  <si>
    <t>指標2：提高输出EBOM效率</t>
    <phoneticPr fontId="31" type="noConversion"/>
  </si>
  <si>
    <t>專案等級(E1)節省效益(小時)</t>
    <phoneticPr fontId="31" type="noConversion"/>
  </si>
  <si>
    <t>專案等級(E2)節省效益(小時)</t>
    <phoneticPr fontId="31" type="noConversion"/>
  </si>
  <si>
    <t>專案等級(E3)節省效益(小時)</t>
    <phoneticPr fontId="31" type="noConversion"/>
  </si>
  <si>
    <t>engineer</t>
    <phoneticPr fontId="25" type="noConversion"/>
  </si>
  <si>
    <t>單位：小時/專案</t>
    <phoneticPr fontId="25" type="noConversion"/>
  </si>
  <si>
    <t>客戶</t>
    <phoneticPr fontId="25" type="noConversion"/>
  </si>
  <si>
    <t>節省效益（KUSD）</t>
    <phoneticPr fontId="25" type="noConversion"/>
  </si>
  <si>
    <t>總效益（KUSD）</t>
    <phoneticPr fontId="25" type="noConversion"/>
  </si>
  <si>
    <t>DHL</t>
    <phoneticPr fontId="25" type="noConversion"/>
  </si>
  <si>
    <t>6月效益Total (KUSD)</t>
    <phoneticPr fontId="25" type="noConversion"/>
  </si>
  <si>
    <t>專案數（TC系统抓取）</t>
    <phoneticPr fontId="25" type="noConversion"/>
  </si>
  <si>
    <t>L5 PE	汪小玲
L5 PE	康新菊
SD	楊晨曦
SD	顧純寶
TA	杜峰
PSU	王聖良
Speaker	謝友寶
PCA PM	彭章龍
RF	田水平
RF	劉洋</t>
    <phoneticPr fontId="25" type="noConversion"/>
  </si>
  <si>
    <t>平均時薪(KUSD)</t>
    <phoneticPr fontId="25" type="noConversion"/>
  </si>
  <si>
    <t>2023年</t>
    <phoneticPr fontId="31" type="noConversion"/>
  </si>
  <si>
    <t>1、創建產品協同目錄樹,指派節點負責人,分發設計任務,郵件通知,來驅動DT System EBOM協作任務，提升EBOM製作效率，即時監控進度。
2、打通PNMS與TC的關係，通過TC直接鏈接PNMS申請鴻海料號並綁定物料與圖紙的關係來保障物料的唯一性、準確性，提升鴻海料號申請效率，保障了圖紙與物料關係正確。
3、線上各個部門負責自己各自對應的物料及BOM資訊，協同完成DT System EBOM搭建、替代料維護；通過系統導出EBOM報表提供給下游單位或客戶系統，提升EBOM製作的準確性、及時性，減少了溝通上的成本。
4、採用TC Change模塊處理EBOM變更管理，通過線上創建DCN並關聯問題EBOM，基於問題EBOM升版為新版EBOM來修訂EBOM，提升變更製作和下發效率。提供變更可追溯性析，促進減少變更以及減少變更實施錯誤。</t>
    <phoneticPr fontId="31" type="noConversion"/>
  </si>
  <si>
    <t>/</t>
    <phoneticPr fontId="42" type="noConversion"/>
  </si>
  <si>
    <t>Total</t>
    <phoneticPr fontId="42" type="noConversion"/>
  </si>
  <si>
    <t>月效益Total (KUSD)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</si>
</sst>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"/>
    <numFmt numFmtId="177" formatCode="[$¥-804]#,##0_);[Red]\([$¥-804]#,##0\)"/>
    <numFmt numFmtId="178" formatCode="yyyy&quot;年&quot;m&quot;月&quot;;@"/>
    <numFmt numFmtId="179" formatCode="[$-409]d\-mmm;@"/>
    <numFmt numFmtId="180" formatCode="0.00_ "/>
    <numFmt numFmtId="181" formatCode="0_);[Red]\(0\)"/>
    <numFmt numFmtId="182" formatCode="0.0_);[Red]\(0.0\)"/>
    <numFmt numFmtId="184" formatCode="0.00_);[Red]\(0.00\)"/>
    <numFmt numFmtId="185" formatCode="0.0000_);[Red]\(0.0000\)"/>
    <numFmt numFmtId="186" formatCode="0.0000"/>
  </numFmts>
  <fonts count="44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2"/>
      <color theme="8" tint="-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新細明體"/>
      <family val="1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2"/>
      <color rgb="FF000000"/>
      <name val="Calibri"/>
      <family val="3"/>
      <charset val="161"/>
    </font>
    <font>
      <sz val="12"/>
      <color rgb="FF000000"/>
      <name val="宋体"/>
      <family val="3"/>
      <charset val="161"/>
    </font>
    <font>
      <b/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11"/>
      <name val="Microsoft YaHei"/>
      <family val="2"/>
      <charset val="134"/>
    </font>
    <font>
      <b/>
      <sz val="12"/>
      <color theme="0"/>
      <name val="Microsoft YaHei"/>
      <family val="2"/>
      <charset val="134"/>
    </font>
    <font>
      <sz val="12"/>
      <name val="Microsoft YaHei"/>
      <family val="2"/>
      <charset val="134"/>
    </font>
    <font>
      <sz val="12"/>
      <name val="Microsoft YaHei"/>
      <family val="2"/>
    </font>
    <font>
      <b/>
      <sz val="11"/>
      <color theme="1"/>
      <name val="Microsoft YaHei"/>
      <family val="2"/>
      <charset val="134"/>
    </font>
    <font>
      <b/>
      <sz val="12"/>
      <color theme="0"/>
      <name val="Microsoft YaHei"/>
      <family val="2"/>
    </font>
    <font>
      <sz val="10"/>
      <color rgb="FF000000"/>
      <name val="Microsoft YaHei"/>
      <family val="2"/>
    </font>
    <font>
      <sz val="11"/>
      <name val="Microsoft YaHei"/>
      <family val="2"/>
    </font>
    <font>
      <sz val="9"/>
      <name val="等线"/>
      <family val="3"/>
      <charset val="136"/>
      <scheme val="minor"/>
    </font>
    <font>
      <b/>
      <sz val="11"/>
      <name val="Microsoft YaHe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2">
    <xf numFmtId="0" fontId="0" fillId="0" borderId="0">
      <alignment vertical="center"/>
    </xf>
    <xf numFmtId="0" fontId="20" fillId="0" borderId="0">
      <alignment vertical="center"/>
    </xf>
    <xf numFmtId="179" fontId="18" fillId="0" borderId="0">
      <alignment vertical="center"/>
    </xf>
    <xf numFmtId="177" fontId="20" fillId="0" borderId="0">
      <alignment vertical="center"/>
    </xf>
    <xf numFmtId="179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179" fontId="20" fillId="0" borderId="0">
      <alignment vertical="center"/>
    </xf>
    <xf numFmtId="0" fontId="17" fillId="0" borderId="0">
      <alignment vertical="center"/>
    </xf>
    <xf numFmtId="179" fontId="17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177" fontId="22" fillId="0" borderId="0"/>
    <xf numFmtId="179" fontId="21" fillId="0" borderId="0">
      <alignment vertical="center"/>
    </xf>
    <xf numFmtId="0" fontId="21" fillId="0" borderId="0">
      <alignment vertical="center"/>
    </xf>
    <xf numFmtId="177" fontId="23" fillId="0" borderId="0">
      <alignment vertical="center"/>
    </xf>
    <xf numFmtId="0" fontId="18" fillId="0" borderId="0">
      <alignment vertical="center"/>
    </xf>
    <xf numFmtId="177" fontId="19" fillId="0" borderId="0"/>
    <xf numFmtId="177" fontId="19" fillId="0" borderId="0"/>
    <xf numFmtId="0" fontId="18" fillId="0" borderId="0">
      <alignment vertical="center"/>
    </xf>
    <xf numFmtId="177" fontId="18" fillId="0" borderId="0">
      <alignment vertical="center"/>
    </xf>
    <xf numFmtId="0" fontId="17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2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3" fillId="0" borderId="0" xfId="0" applyNumberFormat="1" applyFont="1">
      <alignment vertical="center"/>
    </xf>
    <xf numFmtId="184" fontId="12" fillId="0" borderId="0" xfId="0" applyNumberFormat="1" applyFont="1">
      <alignment vertical="center"/>
    </xf>
    <xf numFmtId="184" fontId="3" fillId="0" borderId="0" xfId="0" applyNumberFormat="1" applyFon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13" fillId="10" borderId="1" xfId="0" applyNumberFormat="1" applyFont="1" applyFill="1" applyBorder="1" applyAlignment="1">
      <alignment horizontal="center" vertical="center"/>
    </xf>
    <xf numFmtId="184" fontId="13" fillId="9" borderId="1" xfId="0" applyNumberFormat="1" applyFont="1" applyFill="1" applyBorder="1" applyAlignment="1">
      <alignment horizontal="center" vertical="center"/>
    </xf>
    <xf numFmtId="184" fontId="15" fillId="0" borderId="1" xfId="6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1" fillId="0" borderId="0" xfId="6" applyNumberFormat="1" applyFont="1" applyAlignment="1">
      <alignment horizontal="center" vertical="center"/>
    </xf>
    <xf numFmtId="0" fontId="3" fillId="0" borderId="0" xfId="8" applyFont="1">
      <alignment vertical="center"/>
    </xf>
    <xf numFmtId="184" fontId="17" fillId="0" borderId="0" xfId="8" applyNumberFormat="1" applyAlignment="1">
      <alignment horizontal="center" vertical="center"/>
    </xf>
    <xf numFmtId="0" fontId="17" fillId="0" borderId="0" xfId="8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3" fillId="0" borderId="0" xfId="8" applyFont="1" applyAlignment="1">
      <alignment horizontal="left" vertical="center"/>
    </xf>
    <xf numFmtId="180" fontId="3" fillId="0" borderId="1" xfId="8" applyNumberFormat="1" applyFont="1" applyBorder="1" applyAlignment="1">
      <alignment horizontal="center" vertical="center"/>
    </xf>
    <xf numFmtId="0" fontId="10" fillId="0" borderId="5" xfId="8" applyFont="1" applyBorder="1" applyAlignment="1">
      <alignment horizontal="left" vertical="center"/>
    </xf>
    <xf numFmtId="0" fontId="10" fillId="0" borderId="6" xfId="8" applyFont="1" applyBorder="1" applyAlignment="1">
      <alignment horizontal="center" vertical="center" wrapText="1"/>
    </xf>
    <xf numFmtId="0" fontId="10" fillId="0" borderId="15" xfId="8" applyFont="1" applyBorder="1" applyAlignment="1">
      <alignment horizontal="center" vertical="center" wrapText="1"/>
    </xf>
    <xf numFmtId="0" fontId="11" fillId="0" borderId="7" xfId="8" applyFont="1" applyBorder="1" applyAlignment="1">
      <alignment horizontal="left" vertical="center"/>
    </xf>
    <xf numFmtId="9" fontId="11" fillId="0" borderId="4" xfId="8" applyNumberFormat="1" applyFont="1" applyBorder="1" applyAlignment="1">
      <alignment horizontal="center" vertical="center"/>
    </xf>
    <xf numFmtId="176" fontId="11" fillId="6" borderId="4" xfId="8" applyNumberFormat="1" applyFont="1" applyFill="1" applyBorder="1" applyAlignment="1">
      <alignment horizontal="center" vertical="center"/>
    </xf>
    <xf numFmtId="176" fontId="11" fillId="6" borderId="16" xfId="8" applyNumberFormat="1" applyFont="1" applyFill="1" applyBorder="1" applyAlignment="1">
      <alignment horizontal="center" vertical="center"/>
    </xf>
    <xf numFmtId="0" fontId="10" fillId="0" borderId="9" xfId="8" applyFont="1" applyBorder="1" applyAlignment="1">
      <alignment horizontal="left" vertical="center"/>
    </xf>
    <xf numFmtId="9" fontId="10" fillId="0" borderId="1" xfId="8" applyNumberFormat="1" applyFont="1" applyBorder="1" applyAlignment="1">
      <alignment horizontal="center" vertical="center"/>
    </xf>
    <xf numFmtId="176" fontId="10" fillId="6" borderId="1" xfId="8" applyNumberFormat="1" applyFont="1" applyFill="1" applyBorder="1" applyAlignment="1">
      <alignment horizontal="center" vertical="center"/>
    </xf>
    <xf numFmtId="176" fontId="10" fillId="6" borderId="17" xfId="8" applyNumberFormat="1" applyFont="1" applyFill="1" applyBorder="1" applyAlignment="1">
      <alignment horizontal="center" vertical="center"/>
    </xf>
    <xf numFmtId="0" fontId="11" fillId="6" borderId="9" xfId="8" applyFont="1" applyFill="1" applyBorder="1" applyAlignment="1">
      <alignment horizontal="left" vertical="center"/>
    </xf>
    <xf numFmtId="9" fontId="11" fillId="0" borderId="1" xfId="8" applyNumberFormat="1" applyFont="1" applyBorder="1" applyAlignment="1">
      <alignment horizontal="center" vertical="center"/>
    </xf>
    <xf numFmtId="176" fontId="11" fillId="6" borderId="1" xfId="8" applyNumberFormat="1" applyFont="1" applyFill="1" applyBorder="1" applyAlignment="1">
      <alignment horizontal="center" vertical="center"/>
    </xf>
    <xf numFmtId="176" fontId="11" fillId="6" borderId="17" xfId="8" applyNumberFormat="1" applyFont="1" applyFill="1" applyBorder="1" applyAlignment="1">
      <alignment horizontal="center" vertical="center"/>
    </xf>
    <xf numFmtId="0" fontId="11" fillId="0" borderId="9" xfId="8" applyFont="1" applyBorder="1" applyAlignment="1">
      <alignment horizontal="left" vertical="center"/>
    </xf>
    <xf numFmtId="0" fontId="11" fillId="0" borderId="11" xfId="8" applyFont="1" applyBorder="1" applyAlignment="1">
      <alignment horizontal="center" vertical="center"/>
    </xf>
    <xf numFmtId="9" fontId="11" fillId="0" borderId="12" xfId="8" applyNumberFormat="1" applyFont="1" applyBorder="1" applyAlignment="1">
      <alignment horizontal="center" vertical="center"/>
    </xf>
    <xf numFmtId="176" fontId="11" fillId="6" borderId="12" xfId="8" applyNumberFormat="1" applyFont="1" applyFill="1" applyBorder="1" applyAlignment="1">
      <alignment horizontal="center" vertical="center"/>
    </xf>
    <xf numFmtId="176" fontId="11" fillId="6" borderId="18" xfId="8" applyNumberFormat="1" applyFont="1" applyFill="1" applyBorder="1" applyAlignment="1">
      <alignment horizontal="center" vertical="center"/>
    </xf>
    <xf numFmtId="182" fontId="3" fillId="0" borderId="1" xfId="8" applyNumberFormat="1" applyFont="1" applyBorder="1" applyAlignment="1">
      <alignment horizontal="center" vertical="center"/>
    </xf>
    <xf numFmtId="185" fontId="3" fillId="0" borderId="1" xfId="8" applyNumberFormat="1" applyFont="1" applyBorder="1" applyAlignment="1">
      <alignment horizontal="center" vertical="center"/>
    </xf>
    <xf numFmtId="185" fontId="9" fillId="7" borderId="1" xfId="8" applyNumberFormat="1" applyFont="1" applyFill="1" applyBorder="1" applyAlignment="1">
      <alignment horizontal="center" vertical="center"/>
    </xf>
    <xf numFmtId="0" fontId="16" fillId="4" borderId="1" xfId="16" applyFont="1" applyFill="1" applyBorder="1" applyAlignment="1">
      <alignment horizontal="center" vertical="center" wrapText="1"/>
    </xf>
    <xf numFmtId="181" fontId="8" fillId="4" borderId="1" xfId="8" applyNumberFormat="1" applyFont="1" applyFill="1" applyBorder="1" applyAlignment="1">
      <alignment horizontal="center" vertical="center"/>
    </xf>
    <xf numFmtId="182" fontId="3" fillId="4" borderId="1" xfId="8" applyNumberFormat="1" applyFont="1" applyFill="1" applyBorder="1" applyAlignment="1">
      <alignment horizontal="center" vertical="center"/>
    </xf>
    <xf numFmtId="0" fontId="32" fillId="0" borderId="0" xfId="21" applyFont="1" applyAlignment="1">
      <alignment vertical="center" wrapText="1"/>
    </xf>
    <xf numFmtId="0" fontId="35" fillId="2" borderId="19" xfId="21" applyFont="1" applyFill="1" applyBorder="1" applyAlignment="1">
      <alignment horizontal="center" vertical="center" wrapText="1"/>
    </xf>
    <xf numFmtId="0" fontId="39" fillId="2" borderId="19" xfId="21" applyFont="1" applyFill="1" applyBorder="1" applyAlignment="1">
      <alignment horizontal="center" vertical="center" wrapText="1"/>
    </xf>
    <xf numFmtId="0" fontId="37" fillId="11" borderId="19" xfId="21" applyFont="1" applyFill="1" applyBorder="1" applyAlignment="1">
      <alignment horizontal="center" vertical="center" wrapText="1"/>
    </xf>
    <xf numFmtId="0" fontId="36" fillId="11" borderId="19" xfId="21" applyFont="1" applyFill="1" applyBorder="1" applyAlignment="1">
      <alignment horizontal="center" vertical="center" wrapText="1"/>
    </xf>
    <xf numFmtId="0" fontId="36" fillId="8" borderId="19" xfId="21" applyFont="1" applyFill="1" applyBorder="1" applyAlignment="1">
      <alignment horizontal="center" vertical="center" wrapText="1"/>
    </xf>
    <xf numFmtId="0" fontId="32" fillId="13" borderId="19" xfId="21" applyFont="1" applyFill="1" applyBorder="1" applyAlignment="1">
      <alignment horizontal="center" vertical="center" wrapText="1"/>
    </xf>
    <xf numFmtId="0" fontId="34" fillId="0" borderId="2" xfId="21" applyFont="1" applyBorder="1" applyAlignment="1">
      <alignment horizontal="center" vertical="center" wrapText="1"/>
    </xf>
    <xf numFmtId="0" fontId="34" fillId="0" borderId="19" xfId="21" applyFont="1" applyBorder="1" applyAlignment="1">
      <alignment horizontal="center" vertical="center" wrapText="1"/>
    </xf>
    <xf numFmtId="0" fontId="32" fillId="0" borderId="19" xfId="21" applyFont="1" applyBorder="1" applyAlignment="1">
      <alignment horizontal="center" vertical="center" wrapText="1"/>
    </xf>
    <xf numFmtId="0" fontId="32" fillId="12" borderId="19" xfId="21" applyFont="1" applyFill="1" applyBorder="1" applyAlignment="1">
      <alignment horizontal="center" vertical="center" wrapText="1"/>
    </xf>
    <xf numFmtId="0" fontId="32" fillId="9" borderId="19" xfId="21" applyFont="1" applyFill="1" applyBorder="1" applyAlignment="1">
      <alignment horizontal="center" vertical="center" wrapText="1"/>
    </xf>
    <xf numFmtId="186" fontId="32" fillId="0" borderId="19" xfId="21" applyNumberFormat="1" applyFont="1" applyBorder="1" applyAlignment="1">
      <alignment horizontal="center" vertical="center" wrapText="1"/>
    </xf>
    <xf numFmtId="0" fontId="38" fillId="7" borderId="19" xfId="21" applyFont="1" applyFill="1" applyBorder="1" applyAlignment="1">
      <alignment horizontal="center" vertical="center" wrapText="1"/>
    </xf>
    <xf numFmtId="0" fontId="43" fillId="0" borderId="14" xfId="21" applyFont="1" applyBorder="1" applyAlignment="1">
      <alignment horizontal="center" vertical="center" wrapText="1"/>
    </xf>
    <xf numFmtId="0" fontId="38" fillId="0" borderId="19" xfId="2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28" fillId="0" borderId="1" xfId="0" applyFont="1" applyBorder="1" applyAlignment="1">
      <alignment horizontal="left" vertical="center" wrapText="1" readingOrder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184" fontId="13" fillId="10" borderId="10" xfId="0" applyNumberFormat="1" applyFont="1" applyFill="1" applyBorder="1" applyAlignment="1">
      <alignment horizontal="center" vertical="center"/>
    </xf>
    <xf numFmtId="184" fontId="13" fillId="10" borderId="13" xfId="0" applyNumberFormat="1" applyFont="1" applyFill="1" applyBorder="1" applyAlignment="1">
      <alignment horizontal="center" vertical="center"/>
    </xf>
    <xf numFmtId="184" fontId="13" fillId="10" borderId="14" xfId="0" applyNumberFormat="1" applyFont="1" applyFill="1" applyBorder="1" applyAlignment="1">
      <alignment horizontal="center" vertical="center"/>
    </xf>
    <xf numFmtId="184" fontId="29" fillId="9" borderId="10" xfId="0" applyNumberFormat="1" applyFont="1" applyFill="1" applyBorder="1" applyAlignment="1">
      <alignment horizontal="center" vertical="center"/>
    </xf>
    <xf numFmtId="184" fontId="29" fillId="9" borderId="13" xfId="0" applyNumberFormat="1" applyFont="1" applyFill="1" applyBorder="1" applyAlignment="1">
      <alignment horizontal="center" vertical="center"/>
    </xf>
    <xf numFmtId="184" fontId="29" fillId="9" borderId="14" xfId="0" applyNumberFormat="1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4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vertical="center" wrapText="1"/>
    </xf>
    <xf numFmtId="0" fontId="29" fillId="9" borderId="14" xfId="0" applyFont="1" applyFill="1" applyBorder="1" applyAlignment="1">
      <alignment horizontal="center" vertical="center" wrapText="1"/>
    </xf>
    <xf numFmtId="0" fontId="4" fillId="2" borderId="10" xfId="5" applyFont="1" applyFill="1" applyBorder="1" applyAlignment="1">
      <alignment horizontal="center" vertical="center" wrapText="1"/>
    </xf>
    <xf numFmtId="0" fontId="4" fillId="2" borderId="13" xfId="5" applyFont="1" applyFill="1" applyBorder="1" applyAlignment="1">
      <alignment horizontal="center" vertical="center" wrapText="1"/>
    </xf>
    <xf numFmtId="184" fontId="13" fillId="9" borderId="10" xfId="0" applyNumberFormat="1" applyFont="1" applyFill="1" applyBorder="1" applyAlignment="1">
      <alignment horizontal="center" vertical="center"/>
    </xf>
    <xf numFmtId="184" fontId="13" fillId="9" borderId="13" xfId="0" applyNumberFormat="1" applyFont="1" applyFill="1" applyBorder="1" applyAlignment="1">
      <alignment horizontal="center" vertical="center"/>
    </xf>
    <xf numFmtId="18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 wrapText="1"/>
    </xf>
    <xf numFmtId="0" fontId="4" fillId="8" borderId="1" xfId="5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center"/>
    </xf>
    <xf numFmtId="0" fontId="6" fillId="5" borderId="1" xfId="8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178" fontId="6" fillId="5" borderId="1" xfId="8" applyNumberFormat="1" applyFont="1" applyFill="1" applyBorder="1" applyAlignment="1">
      <alignment horizontal="center" vertical="center" wrapText="1"/>
    </xf>
    <xf numFmtId="0" fontId="16" fillId="4" borderId="1" xfId="16" applyFont="1" applyFill="1" applyBorder="1" applyAlignment="1">
      <alignment horizontal="center" vertical="center" wrapText="1"/>
    </xf>
    <xf numFmtId="0" fontId="6" fillId="7" borderId="1" xfId="8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9" fillId="7" borderId="10" xfId="8" applyFont="1" applyFill="1" applyBorder="1" applyAlignment="1">
      <alignment horizontal="center" vertical="center"/>
    </xf>
    <xf numFmtId="0" fontId="9" fillId="7" borderId="13" xfId="8" applyFont="1" applyFill="1" applyBorder="1" applyAlignment="1">
      <alignment horizontal="center" vertical="center"/>
    </xf>
    <xf numFmtId="0" fontId="9" fillId="7" borderId="14" xfId="8" applyFont="1" applyFill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14" xfId="8" applyFont="1" applyBorder="1" applyAlignment="1">
      <alignment horizontal="center" vertical="center"/>
    </xf>
    <xf numFmtId="177" fontId="7" fillId="5" borderId="1" xfId="20" applyFont="1" applyFill="1" applyBorder="1" applyAlignment="1">
      <alignment horizontal="center" vertical="center"/>
    </xf>
    <xf numFmtId="0" fontId="3" fillId="0" borderId="10" xfId="8" applyFont="1" applyBorder="1" applyAlignment="1">
      <alignment horizontal="left" vertical="center"/>
    </xf>
    <xf numFmtId="0" fontId="3" fillId="0" borderId="13" xfId="8" applyFont="1" applyBorder="1" applyAlignment="1">
      <alignment horizontal="left" vertical="center"/>
    </xf>
    <xf numFmtId="0" fontId="3" fillId="0" borderId="14" xfId="8" applyFont="1" applyBorder="1" applyAlignment="1">
      <alignment horizontal="left" vertical="center"/>
    </xf>
    <xf numFmtId="0" fontId="3" fillId="0" borderId="10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32" fillId="12" borderId="19" xfId="21" applyFont="1" applyFill="1" applyBorder="1" applyAlignment="1">
      <alignment horizontal="center" vertical="center" wrapText="1"/>
    </xf>
    <xf numFmtId="0" fontId="32" fillId="7" borderId="19" xfId="21" applyFont="1" applyFill="1" applyBorder="1" applyAlignment="1">
      <alignment horizontal="center" vertical="center" wrapText="1"/>
    </xf>
    <xf numFmtId="0" fontId="38" fillId="0" borderId="24" xfId="21" applyFont="1" applyBorder="1" applyAlignment="1">
      <alignment horizontal="center" vertical="center" wrapText="1"/>
    </xf>
    <xf numFmtId="0" fontId="38" fillId="0" borderId="26" xfId="21" applyFont="1" applyBorder="1" applyAlignment="1">
      <alignment horizontal="center" vertical="center" wrapText="1"/>
    </xf>
    <xf numFmtId="0" fontId="38" fillId="0" borderId="21" xfId="21" applyFont="1" applyBorder="1" applyAlignment="1">
      <alignment horizontal="center" vertical="center" wrapText="1"/>
    </xf>
    <xf numFmtId="0" fontId="38" fillId="0" borderId="25" xfId="21" applyFont="1" applyBorder="1" applyAlignment="1">
      <alignment horizontal="center" vertical="center" wrapText="1"/>
    </xf>
    <xf numFmtId="0" fontId="38" fillId="0" borderId="0" xfId="21" applyFont="1" applyAlignment="1">
      <alignment horizontal="center" vertical="center" wrapText="1"/>
    </xf>
    <xf numFmtId="0" fontId="38" fillId="0" borderId="22" xfId="21" applyFont="1" applyBorder="1" applyAlignment="1">
      <alignment horizontal="center" vertical="center" wrapText="1"/>
    </xf>
    <xf numFmtId="0" fontId="38" fillId="0" borderId="8" xfId="21" applyFont="1" applyBorder="1" applyAlignment="1">
      <alignment horizontal="center" vertical="center" wrapText="1"/>
    </xf>
    <xf numFmtId="0" fontId="38" fillId="0" borderId="20" xfId="21" applyFont="1" applyBorder="1" applyAlignment="1">
      <alignment horizontal="center" vertical="center" wrapText="1"/>
    </xf>
    <xf numFmtId="0" fontId="38" fillId="0" borderId="23" xfId="21" applyFont="1" applyBorder="1" applyAlignment="1">
      <alignment horizontal="center" vertical="center" wrapText="1"/>
    </xf>
    <xf numFmtId="0" fontId="32" fillId="10" borderId="19" xfId="21" applyFont="1" applyFill="1" applyBorder="1" applyAlignment="1">
      <alignment horizontal="center" vertical="center" wrapText="1"/>
    </xf>
    <xf numFmtId="0" fontId="32" fillId="9" borderId="19" xfId="21" applyFont="1" applyFill="1" applyBorder="1" applyAlignment="1">
      <alignment horizontal="center" vertical="center" wrapText="1"/>
    </xf>
    <xf numFmtId="0" fontId="33" fillId="0" borderId="20" xfId="21" applyFont="1" applyBorder="1" applyAlignment="1">
      <alignment horizontal="center" vertical="center" wrapText="1"/>
    </xf>
    <xf numFmtId="0" fontId="39" fillId="2" borderId="10" xfId="21" applyFont="1" applyFill="1" applyBorder="1" applyAlignment="1">
      <alignment horizontal="center" vertical="center" wrapText="1"/>
    </xf>
    <xf numFmtId="0" fontId="39" fillId="2" borderId="13" xfId="21" applyFont="1" applyFill="1" applyBorder="1" applyAlignment="1">
      <alignment horizontal="center" vertical="center" wrapText="1"/>
    </xf>
    <xf numFmtId="0" fontId="39" fillId="2" borderId="14" xfId="21" applyFont="1" applyFill="1" applyBorder="1" applyAlignment="1">
      <alignment horizontal="center" vertical="center" wrapText="1"/>
    </xf>
    <xf numFmtId="0" fontId="40" fillId="6" borderId="2" xfId="21" applyFont="1" applyFill="1" applyBorder="1" applyAlignment="1">
      <alignment horizontal="center" vertical="center" wrapText="1"/>
    </xf>
    <xf numFmtId="0" fontId="40" fillId="6" borderId="3" xfId="21" applyFont="1" applyFill="1" applyBorder="1" applyAlignment="1">
      <alignment horizontal="center" vertical="center" wrapText="1"/>
    </xf>
    <xf numFmtId="0" fontId="40" fillId="6" borderId="4" xfId="21" applyFont="1" applyFill="1" applyBorder="1" applyAlignment="1">
      <alignment horizontal="center" vertical="center" wrapText="1"/>
    </xf>
    <xf numFmtId="0" fontId="40" fillId="6" borderId="24" xfId="21" applyFont="1" applyFill="1" applyBorder="1" applyAlignment="1">
      <alignment horizontal="left" vertical="center" wrapText="1"/>
    </xf>
    <xf numFmtId="0" fontId="40" fillId="6" borderId="26" xfId="21" applyFont="1" applyFill="1" applyBorder="1" applyAlignment="1">
      <alignment horizontal="left" vertical="center" wrapText="1"/>
    </xf>
    <xf numFmtId="0" fontId="40" fillId="6" borderId="21" xfId="21" applyFont="1" applyFill="1" applyBorder="1" applyAlignment="1">
      <alignment horizontal="left" vertical="center" wrapText="1"/>
    </xf>
    <xf numFmtId="0" fontId="40" fillId="6" borderId="25" xfId="21" applyFont="1" applyFill="1" applyBorder="1" applyAlignment="1">
      <alignment horizontal="left" vertical="center" wrapText="1"/>
    </xf>
    <xf numFmtId="0" fontId="40" fillId="6" borderId="0" xfId="21" applyFont="1" applyFill="1" applyAlignment="1">
      <alignment horizontal="left" vertical="center" wrapText="1"/>
    </xf>
    <xf numFmtId="0" fontId="40" fillId="6" borderId="22" xfId="21" applyFont="1" applyFill="1" applyBorder="1" applyAlignment="1">
      <alignment horizontal="left" vertical="center" wrapText="1"/>
    </xf>
    <xf numFmtId="0" fontId="40" fillId="6" borderId="8" xfId="21" applyFont="1" applyFill="1" applyBorder="1" applyAlignment="1">
      <alignment horizontal="left" vertical="center" wrapText="1"/>
    </xf>
    <xf numFmtId="0" fontId="40" fillId="6" borderId="20" xfId="21" applyFont="1" applyFill="1" applyBorder="1" applyAlignment="1">
      <alignment horizontal="left" vertical="center" wrapText="1"/>
    </xf>
    <xf numFmtId="0" fontId="40" fillId="6" borderId="23" xfId="21" applyFont="1" applyFill="1" applyBorder="1" applyAlignment="1">
      <alignment horizontal="left" vertical="center" wrapText="1"/>
    </xf>
    <xf numFmtId="0" fontId="41" fillId="0" borderId="2" xfId="21" applyFont="1" applyBorder="1" applyAlignment="1">
      <alignment horizontal="center" vertical="center" wrapText="1"/>
    </xf>
    <xf numFmtId="0" fontId="41" fillId="0" borderId="3" xfId="21" applyFont="1" applyBorder="1" applyAlignment="1">
      <alignment horizontal="center" vertical="center" wrapText="1"/>
    </xf>
    <xf numFmtId="0" fontId="41" fillId="0" borderId="4" xfId="21" applyFont="1" applyBorder="1" applyAlignment="1">
      <alignment horizontal="center" vertical="center" wrapText="1"/>
    </xf>
    <xf numFmtId="0" fontId="34" fillId="0" borderId="2" xfId="21" applyFont="1" applyBorder="1" applyAlignment="1">
      <alignment horizontal="center" vertical="center" wrapText="1"/>
    </xf>
    <xf numFmtId="0" fontId="34" fillId="0" borderId="3" xfId="21" applyFont="1" applyBorder="1" applyAlignment="1">
      <alignment horizontal="center" vertical="center" wrapText="1"/>
    </xf>
    <xf numFmtId="0" fontId="34" fillId="0" borderId="4" xfId="21" applyFont="1" applyBorder="1" applyAlignment="1">
      <alignment horizontal="center" vertical="center" wrapText="1"/>
    </xf>
  </cellXfs>
  <cellStyles count="22">
    <cellStyle name="Normal 6" xfId="3" xr:uid="{00000000-0005-0000-0000-000000000000}"/>
    <cellStyle name="Normal 6 2" xfId="7" xr:uid="{00000000-0005-0000-0000-000001000000}"/>
    <cellStyle name="Normal 6 2 2" xfId="1" xr:uid="{00000000-0005-0000-0000-000002000000}"/>
    <cellStyle name="Normal 6 3" xfId="20" xr:uid="{21AA97A9-9E55-4D46-AFBF-43A3521D43A1}"/>
    <cellStyle name="常规" xfId="0" builtinId="0"/>
    <cellStyle name="常规 12" xfId="2" xr:uid="{00000000-0005-0000-0000-000004000000}"/>
    <cellStyle name="常规 2" xfId="8" xr:uid="{00000000-0005-0000-0000-000005000000}"/>
    <cellStyle name="常规 3" xfId="9" xr:uid="{00000000-0005-0000-0000-000006000000}"/>
    <cellStyle name="常规 3 2" xfId="6" xr:uid="{00000000-0005-0000-0000-000007000000}"/>
    <cellStyle name="常规 4" xfId="11" xr:uid="{00000000-0005-0000-0000-000008000000}"/>
    <cellStyle name="常规 5" xfId="12" xr:uid="{00000000-0005-0000-0000-000009000000}"/>
    <cellStyle name="千位分隔 2" xfId="10" xr:uid="{00000000-0005-0000-0000-00000A000000}"/>
    <cellStyle name="一般 2" xfId="21" xr:uid="{2F3476E9-8DCD-43FC-9586-3C1E1DD1A49E}"/>
    <cellStyle name="一般 2 3" xfId="13" xr:uid="{00000000-0005-0000-0000-00000B000000}"/>
    <cellStyle name="一般 2 3 2" xfId="14" xr:uid="{00000000-0005-0000-0000-00000C000000}"/>
    <cellStyle name="一般 2 3 2 2" xfId="19" xr:uid="{00000000-0005-0000-0000-00000D000000}"/>
    <cellStyle name="一般 26" xfId="15" xr:uid="{00000000-0005-0000-0000-00000E000000}"/>
    <cellStyle name="一般 3" xfId="16" xr:uid="{00000000-0005-0000-0000-00000F000000}"/>
    <cellStyle name="一般 3 2" xfId="4" xr:uid="{00000000-0005-0000-0000-000010000000}"/>
    <cellStyle name="一般 3 2 2" xfId="5" xr:uid="{00000000-0005-0000-0000-000011000000}"/>
    <cellStyle name="一般 4" xfId="17" xr:uid="{00000000-0005-0000-0000-000012000000}"/>
    <cellStyle name="一般 5" xfId="18" xr:uid="{00000000-0005-0000-0000-000013000000}"/>
  </cellStyles>
  <dxfs count="0"/>
  <tableStyles count="0" defaultTableStyle="TableStyleMedium2" defaultPivotStyle="PivotStyleLight16"/>
  <colors>
    <mruColors>
      <color rgb="FF0099FF"/>
      <color rgb="FF0066FF"/>
      <color rgb="FF0000FF"/>
      <color rgb="FF41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  <sheetName val="CN,NJ QRA 安全庫存0416"/>
      <sheetName val="模組工程安全庫存0411"/>
      <sheetName val="Expense struc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  <sheetName val="ReadMe"/>
      <sheetName val="1492分攤"/>
      <sheetName val="差异分攤"/>
      <sheetName val="Sheet2"/>
      <sheetName val="Cost Breakdown"/>
      <sheetName val="XL4Test5"/>
      <sheetName val="Capacity By Modle"/>
      <sheetName val="DATA"/>
      <sheetName val="Abbreviations"/>
      <sheetName val="Cork"/>
      <sheetName val="4.4 鶴壁園區吃住行"/>
      <sheetName val="出庫明細"/>
      <sheetName val="G2TempSheet"/>
      <sheetName val="Settings"/>
      <sheetName val="Source"/>
      <sheetName val="SDE NUD &amp; High-Risk Tracker"/>
      <sheetName val="Setup"/>
      <sheetName val="FA_LISTING"/>
      <sheetName val="72HY"/>
      <sheetName val="75EY"/>
      <sheetName val="VESA Tests"/>
      <sheetName val="Gamma Data"/>
      <sheetName val="Issues List"/>
      <sheetName val="All"/>
      <sheetName val="Menu"/>
      <sheetName val="03detail"/>
      <sheetName val="Production Schedule"/>
      <sheetName val="Chart data"/>
      <sheetName val="Scope"/>
      <sheetName val="SheetMetal"/>
      <sheetName val="Ramp-up Prod KLf pro Woche "/>
      <sheetName val="TABLES"/>
      <sheetName val="sal"/>
      <sheetName val="UC10"/>
      <sheetName val="Bridge Chart B"/>
      <sheetName val="Price Volume Chart"/>
      <sheetName val="C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  <sheetName val="COG"/>
      <sheetName val="A"/>
      <sheetName val="Cntmrs-Recruit"/>
      <sheetName val="75EX"/>
      <sheetName val="75EY"/>
      <sheetName val="72HX"/>
      <sheetName val="72HY"/>
      <sheetName val="0518"/>
      <sheetName val="UC10"/>
      <sheetName val="FA_LISTING"/>
      <sheetName val="XL4Test5"/>
      <sheetName val="Min-Tier Worksheet"/>
      <sheetName val="Incentives"/>
      <sheetName val="Value"/>
      <sheetName val="Input commodity fallout"/>
      <sheetName val="Reporting"/>
      <sheetName val="Source"/>
      <sheetName val="Cork"/>
      <sheetName val="Settings"/>
      <sheetName val="n12 bom cost "/>
      <sheetName val="DATA_ROLLUP"/>
      <sheetName val="reference"/>
      <sheetName val="MacroEngine"/>
      <sheetName val="Marathon"/>
      <sheetName val="Marathon BOM CM-MFG Lead-Time"/>
      <sheetName val="Data lists"/>
      <sheetName val="Data"/>
      <sheetName val="wsp 12-03"/>
      <sheetName val="@1005745_Viento3_JBX2"/>
      <sheetName val="@1005747_Genova2_JBX2"/>
      <sheetName val="JMP_EPVT(0831rev)2"/>
      <sheetName val="Tact_Time-Test1"/>
      <sheetName val="inspect_capa1"/>
      <sheetName val="Inspection_Tact_Time1"/>
      <sheetName val="Tact_Time-Photo1"/>
      <sheetName val="Tact_Time_Etch1"/>
      <sheetName val="Tact_Time-TF1"/>
      <sheetName val="32&quot;_FHD_TW1"/>
      <sheetName val="MS60_PVT-ME-BOM1"/>
      <sheetName val="计算式"/>
      <sheetName val="Index"/>
      <sheetName val="法規課84上半年經營實績"/>
    </sheetNames>
    <sheetDataSet>
      <sheetData sheetId="0">
        <row r="3">
          <cell r="AB3" t="str">
            <v>(3A)Kirin 845GV_U             ASUSTeK COMPUTER INC.</v>
          </cell>
        </row>
      </sheetData>
      <sheetData sheetId="1"/>
      <sheetData sheetId="2" refreshError="1">
        <row r="1">
          <cell r="A1">
            <v>0</v>
          </cell>
        </row>
        <row r="3">
          <cell r="AB3" t="str">
            <v>(3A)Kirin 845GV_U             ASUSTeK COMPUTER INC.</v>
          </cell>
          <cell r="BL3" t="str">
            <v>(3A)Ciel_J                    Others</v>
          </cell>
          <cell r="BR3" t="str">
            <v>(3A)Ciel(Azul) GP5 /U_J       Others</v>
          </cell>
          <cell r="BT3">
            <v>0</v>
          </cell>
          <cell r="BV3">
            <v>0</v>
          </cell>
          <cell r="BX3" t="str">
            <v>(4A)Canal HDD (250GB PATA)_U  Others</v>
          </cell>
          <cell r="BZ3" t="str">
            <v>(5H) A320 EU_U                Others</v>
          </cell>
          <cell r="CB3">
            <v>0</v>
          </cell>
          <cell r="CD3">
            <v>0</v>
          </cell>
          <cell r="CJ3">
            <v>0</v>
          </cell>
          <cell r="CL3">
            <v>0</v>
          </cell>
          <cell r="CN3">
            <v>0</v>
          </cell>
        </row>
        <row r="4">
          <cell r="AB4" t="str">
            <v>(3A)Komugi (For Ciel)_U       ASUSTeK COMPUTER INC.</v>
          </cell>
          <cell r="BL4" t="str">
            <v>(3A)Miran_J                   Others</v>
          </cell>
          <cell r="BR4" t="str">
            <v>(3A)GP5 (Chicago/04Spring)_J  Others</v>
          </cell>
          <cell r="BT4">
            <v>0</v>
          </cell>
          <cell r="BV4">
            <v>0</v>
          </cell>
          <cell r="BX4" t="str">
            <v>(5H)Kingkong_U                FOXCONN</v>
          </cell>
          <cell r="BZ4">
            <v>0</v>
          </cell>
          <cell r="CB4">
            <v>0</v>
          </cell>
          <cell r="CD4">
            <v>0</v>
          </cell>
          <cell r="CL4">
            <v>0</v>
          </cell>
          <cell r="CN4">
            <v>0</v>
          </cell>
        </row>
        <row r="5">
          <cell r="AB5" t="str">
            <v>(3A)Mohri 865G_U              ASUSTeK COMPUTER INC.</v>
          </cell>
          <cell r="BL5" t="str">
            <v>(4A)Genova_J                  Others</v>
          </cell>
          <cell r="BR5" t="str">
            <v>(3A)GP5U/IR5U (US/EU)_J       Others</v>
          </cell>
          <cell r="BT5">
            <v>0</v>
          </cell>
          <cell r="BV5">
            <v>0</v>
          </cell>
          <cell r="BX5">
            <v>0</v>
          </cell>
          <cell r="BZ5">
            <v>0</v>
          </cell>
          <cell r="CD5">
            <v>0</v>
          </cell>
          <cell r="CL5">
            <v>0</v>
          </cell>
        </row>
        <row r="6">
          <cell r="AB6" t="str">
            <v>(3A)Mohri 865_U               ASUSTeK COMPUTER INC.</v>
          </cell>
          <cell r="BL6" t="str">
            <v>(4A)Genova_U                  Others</v>
          </cell>
          <cell r="BR6" t="str">
            <v>(3A)GP5U/IR5U (US/EU)_U       Others</v>
          </cell>
          <cell r="BT6">
            <v>0</v>
          </cell>
          <cell r="BV6">
            <v>0</v>
          </cell>
          <cell r="BX6">
            <v>0</v>
          </cell>
          <cell r="BZ6">
            <v>0</v>
          </cell>
          <cell r="CD6">
            <v>0</v>
          </cell>
          <cell r="CL6">
            <v>0</v>
          </cell>
        </row>
        <row r="7">
          <cell r="AB7" t="str">
            <v>(3A)Pizza sis651 (for Miran)_UASUSTeK COMPUTER INC.</v>
          </cell>
          <cell r="BL7" t="str">
            <v>(4A)Mare2_J                   Others</v>
          </cell>
          <cell r="BR7" t="str">
            <v>(3A)GP5U_J                    SMK CORPORATION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D7">
            <v>0</v>
          </cell>
          <cell r="CL7">
            <v>0</v>
          </cell>
        </row>
        <row r="8">
          <cell r="AB8" t="str">
            <v>(4A)Harry(915G)_U             ASUSTeK COMPUTER INC.</v>
          </cell>
          <cell r="BL8" t="str">
            <v>(4A)Viento(JBX)_J             Others</v>
          </cell>
          <cell r="BR8" t="str">
            <v>(3A)MC1/IR6U/BLASTER_U        Others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D8">
            <v>0</v>
          </cell>
          <cell r="CL8">
            <v>0</v>
          </cell>
        </row>
        <row r="9">
          <cell r="AB9" t="str">
            <v>(4A)Harry(DDR1 RAID)_U        ASUSTeK COMPUTER INC.</v>
          </cell>
          <cell r="BL9" t="str">
            <v>(4H)Chicago JH(04Spring)_J    Others</v>
          </cell>
          <cell r="BR9" t="str">
            <v>(3A)RZ GP5T/IR5U (J)_J        Others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D9">
            <v>0</v>
          </cell>
          <cell r="CL9">
            <v>0</v>
          </cell>
        </row>
        <row r="10">
          <cell r="AB10" t="str">
            <v>(4A)Mare 865GV + NV36_U       ASUSTeK COMPUTER INC.</v>
          </cell>
          <cell r="BL10" t="str">
            <v>(4H)Chicago JL(04Spring)_J    Others</v>
          </cell>
          <cell r="BR10" t="str">
            <v>(4A)MC10/IR8U/Video Cable_U   Others</v>
          </cell>
          <cell r="BT10">
            <v>0</v>
          </cell>
          <cell r="BV10">
            <v>0</v>
          </cell>
          <cell r="BX10">
            <v>0</v>
          </cell>
          <cell r="BZ10">
            <v>0</v>
          </cell>
          <cell r="CD10">
            <v>0</v>
          </cell>
          <cell r="CL10">
            <v>0</v>
          </cell>
        </row>
        <row r="11">
          <cell r="AB11" t="str">
            <v>(4A)Pasata W/O GFX_U          ASUSTeK COMPUTER INC.</v>
          </cell>
          <cell r="BL11" t="str">
            <v>(4N)Mare_J                    Others</v>
          </cell>
          <cell r="BR11" t="str">
            <v>(4A)VC10/Alps Module (Genova)_Others</v>
          </cell>
          <cell r="BT11">
            <v>0</v>
          </cell>
          <cell r="BV11">
            <v>0</v>
          </cell>
          <cell r="BX11">
            <v>0</v>
          </cell>
          <cell r="BZ11">
            <v>0</v>
          </cell>
          <cell r="CD11">
            <v>0</v>
          </cell>
          <cell r="CL11">
            <v>0</v>
          </cell>
        </row>
        <row r="12">
          <cell r="AB12" t="str">
            <v>(4A)Pasata_U                  ASUSTeK COMPUTER INC.</v>
          </cell>
          <cell r="BL12" t="str">
            <v>(4N)Viento(JAX)_J             Others</v>
          </cell>
          <cell r="BR12" t="str">
            <v>(4A)VC10E/Alps Borad (Mare)_J Others</v>
          </cell>
          <cell r="BT12">
            <v>0</v>
          </cell>
          <cell r="BV12">
            <v>0</v>
          </cell>
          <cell r="BX12">
            <v>0</v>
          </cell>
          <cell r="BZ12">
            <v>0</v>
          </cell>
          <cell r="CD12">
            <v>0</v>
          </cell>
          <cell r="CL12">
            <v>0</v>
          </cell>
        </row>
        <row r="13">
          <cell r="AB13" t="str">
            <v>(4H)Mohri 865GbE_U            ASUSTeK COMPUTER INC.</v>
          </cell>
          <cell r="BL13" t="str">
            <v>B-MX_J                        Others</v>
          </cell>
          <cell r="BR13" t="str">
            <v>(4A)VC10E/Alps Module (Genova)Others</v>
          </cell>
          <cell r="BT13">
            <v>0</v>
          </cell>
          <cell r="BV13">
            <v>0</v>
          </cell>
          <cell r="BX13">
            <v>0</v>
          </cell>
          <cell r="BZ13">
            <v>0</v>
          </cell>
          <cell r="CD13">
            <v>0</v>
          </cell>
          <cell r="CL13">
            <v>0</v>
          </cell>
        </row>
        <row r="14">
          <cell r="AB14" t="str">
            <v>(4H)Mohri865GbE(WOA)_U        ASUSTeK COMPUTER INC.</v>
          </cell>
          <cell r="BL14" t="str">
            <v>B-RS_U                        Others</v>
          </cell>
          <cell r="BR14" t="str">
            <v>(4A)VC10T/IR7U_J              Others</v>
          </cell>
          <cell r="BT14">
            <v>0</v>
          </cell>
          <cell r="BV14">
            <v>0</v>
          </cell>
          <cell r="BX14">
            <v>0</v>
          </cell>
          <cell r="BZ14">
            <v>0</v>
          </cell>
          <cell r="CD14">
            <v>0</v>
          </cell>
          <cell r="CL14">
            <v>0</v>
          </cell>
        </row>
        <row r="15">
          <cell r="AB15" t="str">
            <v>(4H)Mukai(865G)_U             ASUSTeK COMPUTER INC.</v>
          </cell>
          <cell r="BL15" t="str">
            <v>B-RX_U                        Others</v>
          </cell>
          <cell r="BR15" t="str">
            <v>(4A)VC10T/SMK Module (Morph)_JOthers</v>
          </cell>
          <cell r="BT15">
            <v>0</v>
          </cell>
          <cell r="BV15">
            <v>0</v>
          </cell>
          <cell r="BX15">
            <v>0</v>
          </cell>
          <cell r="BZ15">
            <v>0</v>
          </cell>
          <cell r="CD15">
            <v>0</v>
          </cell>
          <cell r="CL15">
            <v>0</v>
          </cell>
        </row>
        <row r="16">
          <cell r="AB16" t="str">
            <v>(4H)Mukai(865PE) GbE_U        ASUSTeK COMPUTER INC.</v>
          </cell>
          <cell r="BL16" t="str">
            <v>B-RZ_U                        Others</v>
          </cell>
          <cell r="BR16" t="str">
            <v>(4N)VC10/Alps Borad (Mare)_J  Others</v>
          </cell>
          <cell r="BT16">
            <v>0</v>
          </cell>
          <cell r="BV16">
            <v>0</v>
          </cell>
          <cell r="BX16">
            <v>0</v>
          </cell>
          <cell r="BZ16">
            <v>0</v>
          </cell>
          <cell r="CD16">
            <v>0</v>
          </cell>
          <cell r="CL16">
            <v>0</v>
          </cell>
        </row>
        <row r="17">
          <cell r="AB17" t="str">
            <v>(4H)Mukai(865PE)GbE WOA (NA)_UASUSTeK COMPUTER INC.</v>
          </cell>
          <cell r="BL17" t="str">
            <v>B-W(With MD)_J                Others</v>
          </cell>
          <cell r="BR17" t="str">
            <v>(4N)VC10E/IR5U(EU)_U          Others</v>
          </cell>
          <cell r="BT17">
            <v>0</v>
          </cell>
          <cell r="BV17">
            <v>0</v>
          </cell>
          <cell r="BX17">
            <v>0</v>
          </cell>
          <cell r="BZ17">
            <v>0</v>
          </cell>
          <cell r="CD17">
            <v>0</v>
          </cell>
          <cell r="CL17">
            <v>0</v>
          </cell>
        </row>
        <row r="18">
          <cell r="AB18" t="str">
            <v>(4H)Mukai(865PE)_U            ASUSTeK COMPUTER INC.</v>
          </cell>
          <cell r="BL18" t="str">
            <v>HS JH_J                       Others</v>
          </cell>
          <cell r="BR18" t="str">
            <v>(4N)VC10T/IR5U_J              Others</v>
          </cell>
          <cell r="BT18">
            <v>0</v>
          </cell>
          <cell r="BV18">
            <v>0</v>
          </cell>
          <cell r="BX18">
            <v>0</v>
          </cell>
          <cell r="BZ18">
            <v>0</v>
          </cell>
          <cell r="CD18">
            <v>0</v>
          </cell>
          <cell r="CL18">
            <v>0</v>
          </cell>
        </row>
        <row r="19">
          <cell r="AB19" t="str">
            <v>(4H)Osaka JH MB_U             ASUSTeK COMPUTER INC.</v>
          </cell>
          <cell r="BL19" t="str">
            <v>HS JLY_J                      Others</v>
          </cell>
          <cell r="BR19" t="str">
            <v>(4N)VC10_J                    Others</v>
          </cell>
          <cell r="BT19">
            <v>0</v>
          </cell>
          <cell r="BV19">
            <v>0</v>
          </cell>
          <cell r="BX19">
            <v>0</v>
          </cell>
          <cell r="BZ19">
            <v>0</v>
          </cell>
          <cell r="CD19">
            <v>0</v>
          </cell>
          <cell r="CL19">
            <v>0</v>
          </cell>
        </row>
        <row r="20">
          <cell r="AB20" t="str">
            <v>(4H)Osaka JL MB_U             ASUSTeK COMPUTER INC.</v>
          </cell>
          <cell r="BL20" t="str">
            <v>HS JL_J                       Others</v>
          </cell>
          <cell r="BR20" t="str">
            <v>B-MX_J                        Others</v>
          </cell>
          <cell r="BT20">
            <v>0</v>
          </cell>
          <cell r="BV20">
            <v>0</v>
          </cell>
          <cell r="BX20">
            <v>0</v>
          </cell>
          <cell r="BZ20">
            <v>0</v>
          </cell>
          <cell r="CD20">
            <v>0</v>
          </cell>
          <cell r="CL20">
            <v>0</v>
          </cell>
        </row>
        <row r="21">
          <cell r="AB21" t="str">
            <v>(4H)Pizza sis651 w/o GP_U     ASUSTeK COMPUTER INC.</v>
          </cell>
          <cell r="BL21" t="str">
            <v>HS(JHA)_J                     Others</v>
          </cell>
          <cell r="BR21" t="str">
            <v>B-RZ_J                        Others</v>
          </cell>
          <cell r="BT21">
            <v>0</v>
          </cell>
          <cell r="BV21">
            <v>0</v>
          </cell>
          <cell r="BX21">
            <v>0</v>
          </cell>
          <cell r="BZ21">
            <v>0</v>
          </cell>
          <cell r="CD21">
            <v>0</v>
          </cell>
          <cell r="CL21">
            <v>0</v>
          </cell>
        </row>
        <row r="22">
          <cell r="AB22" t="str">
            <v>(4N)Harry(DDR1)_U             ASUSTeK COMPUTER INC.</v>
          </cell>
          <cell r="BL22" t="str">
            <v>W(L)_J                        Others</v>
          </cell>
          <cell r="BR22" t="str">
            <v>B-W_J                         Others</v>
          </cell>
          <cell r="BT22">
            <v>0</v>
          </cell>
          <cell r="BV22">
            <v>0</v>
          </cell>
          <cell r="BX22">
            <v>0</v>
          </cell>
          <cell r="BZ22">
            <v>0</v>
          </cell>
          <cell r="CD22">
            <v>0</v>
          </cell>
          <cell r="CL22">
            <v>0</v>
          </cell>
        </row>
        <row r="23">
          <cell r="AB23" t="str">
            <v>(4N)Harry(DDR2)_U             ASUSTeK COMPUTER INC.</v>
          </cell>
          <cell r="BR23" t="str">
            <v>HS GP5/IR5U_J                 Others</v>
          </cell>
        </row>
        <row r="24">
          <cell r="AB24" t="str">
            <v>(4N)Mare 865GV_U              ASUSTeK COMPUTER INC.</v>
          </cell>
        </row>
        <row r="25">
          <cell r="AB25" t="str">
            <v>(5H)Horizon(915G)_U           FOXCONN</v>
          </cell>
        </row>
        <row r="26">
          <cell r="AB26" t="str">
            <v>(5H)Horizon(915GV)_U          FOXCONN</v>
          </cell>
        </row>
        <row r="27">
          <cell r="AB27" t="str">
            <v>(5H)Horizon(915P)_U           FOXCONN</v>
          </cell>
        </row>
        <row r="28">
          <cell r="AB28" t="str">
            <v>Alan 3_U                      ASUSTeK COMPUTER INC.</v>
          </cell>
        </row>
        <row r="29">
          <cell r="AB29" t="str">
            <v>B-Genesis M/B_U               ASUSTeK COMPUTER INC.</v>
          </cell>
        </row>
        <row r="30">
          <cell r="AB30" t="str">
            <v>B-HX(High) M/B_U              ASUSTeK COMPUTER INC.</v>
          </cell>
        </row>
        <row r="31">
          <cell r="AB31" t="str">
            <v>B-HX(Low) M/B_U               ASUSTeK COMPUTER INC.</v>
          </cell>
        </row>
        <row r="32">
          <cell r="AB32" t="str">
            <v>B-MX(sis651)M/B_U             ASUSTeK COMPUTER INC.</v>
          </cell>
        </row>
        <row r="33">
          <cell r="AB33" t="str">
            <v>B-RX(ex FSB:800MHz)M/B_U      ASUSTeK COMPUTER INC.</v>
          </cell>
        </row>
        <row r="34">
          <cell r="AB34" t="str">
            <v>B-RX(nForce)M/B For Athlo_U   ASUSTeK COMPUTER INC.</v>
          </cell>
        </row>
        <row r="35">
          <cell r="AB35" t="str">
            <v>B-RZ(FSB:800MHz)M/B_U         ASUSTeK COMPUTER INC.</v>
          </cell>
        </row>
        <row r="36">
          <cell r="AB36" t="str">
            <v>B-RZ(i850E)M/B_U              ASUSTeK COMPUTER INC.</v>
          </cell>
        </row>
        <row r="37">
          <cell r="AB37" t="str">
            <v>B-W(For 15'LCD)M/B_U          ASUSTeK COMPUTER INC.</v>
          </cell>
        </row>
        <row r="38">
          <cell r="AB38" t="str">
            <v>Beach (For HS-H)_U            ASUSTeK COMPUTER INC.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AB3" t="str">
            <v>(3A)Kirin 845GV_U             ASUSTeK COMPUTER INC.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  <sheetName val="8605ML91"/>
      <sheetName val="Input commodity fallout"/>
      <sheetName val="Reporting"/>
      <sheetName val="ME-Partlist"/>
      <sheetName val="Data lists"/>
      <sheetName val="&quot;B&quot; Quote Model"/>
      <sheetName val="Value"/>
      <sheetName val="PLcost"/>
      <sheetName val="pu-Part"/>
      <sheetName val="sm_Pcost"/>
      <sheetName val="91A6000101W"/>
      <sheetName val="DATABASE"/>
      <sheetName val="Issues List"/>
      <sheetName val="DELL_Schedule"/>
      <sheetName val="ms60 pvt-me-bom"/>
      <sheetName val="1st~5th__week_13_12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Blf2+LOM_cost_bom_080902"/>
      <sheetName val="Cost_calc_"/>
      <sheetName val="Resources_&amp;_Travel"/>
      <sheetName val="Account_Group"/>
      <sheetName val="T1_Tact_Time"/>
      <sheetName val="Materials_Quarterly"/>
      <sheetName val="T1-PVD_&amp;_CVD_release_chamber調查表"/>
      <sheetName val="Dry_etch_release_chamber"/>
      <sheetName val="inspection_tact_time"/>
      <sheetName val="Fab_Summary"/>
      <sheetName val="inspection_capa_"/>
      <sheetName val="1st~5th__week_13_13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Blf2+LOM_cost_bom_0809021"/>
      <sheetName val="Cost_calc_1"/>
      <sheetName val="Resources_&amp;_Travel1"/>
      <sheetName val="Account_Group1"/>
      <sheetName val="T1_Tact_Time1"/>
      <sheetName val="Materials_Quarterly1"/>
      <sheetName val="T1-PVD_&amp;_CVD_release_chamber調查1"/>
      <sheetName val="Dry_etch_release_chamber1"/>
      <sheetName val="inspection_tact_time1"/>
      <sheetName val="Fab_Summary1"/>
      <sheetName val="inspection_capa_1"/>
      <sheetName val="1st~5th__week_13_14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Blf2+LOM_cost_bom_0809022"/>
      <sheetName val="Cost_calc_2"/>
      <sheetName val="Resources_&amp;_Travel2"/>
      <sheetName val="Account_Group2"/>
      <sheetName val="T1_Tact_Time2"/>
      <sheetName val="Materials_Quarterly2"/>
      <sheetName val="T1-PVD_&amp;_CVD_release_chamber調查2"/>
      <sheetName val="Dry_etch_release_chamber2"/>
      <sheetName val="inspection_tact_time2"/>
      <sheetName val="Fab_Summary2"/>
      <sheetName val="inspection_capa_2"/>
      <sheetName val="fy_2006"/>
      <sheetName val="1st~5th__week_13_15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Blf2+LOM_cost_bom_0809023"/>
      <sheetName val="Cost_calc_3"/>
      <sheetName val="Resources_&amp;_Travel3"/>
      <sheetName val="Account_Group3"/>
      <sheetName val="T1_Tact_Time3"/>
      <sheetName val="Materials_Quarterly3"/>
      <sheetName val="T1-PVD_&amp;_CVD_release_chamber調查3"/>
      <sheetName val="Dry_etch_release_chamber3"/>
      <sheetName val="inspection_tact_time3"/>
      <sheetName val="Fab_Summary3"/>
      <sheetName val="inspection_capa_3"/>
      <sheetName val="fy_20061"/>
      <sheetName val="Ship_Plan"/>
      <sheetName val="Features_Detail_for_Courtney"/>
      <sheetName val="Appx_B"/>
      <sheetName val="Input_commodity_fallout"/>
      <sheetName val="Data_lists"/>
      <sheetName val="&quot;B&quot;_Quote_Model"/>
      <sheetName val="Issues_List"/>
      <sheetName val="ms60_pvt-me-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  <sheetName val="Blf2+LOM cost bom_080902"/>
      <sheetName val="wsp 12-03"/>
      <sheetName val="BASICs"/>
      <sheetName val="Issues List"/>
      <sheetName val="Sheet1"/>
      <sheetName val="Cntmrs-Recruit"/>
      <sheetName val="ZNE496"/>
      <sheetName val="FA_LISTING"/>
      <sheetName val="XL4Test5"/>
      <sheetName val="DBM"/>
      <sheetName val="截止單據"/>
      <sheetName val="Workings"/>
      <sheetName val="Cork"/>
      <sheetName val="Exchange Rates"/>
      <sheetName val="Lists"/>
      <sheetName val="9906"/>
      <sheetName val="&quot;B&quot; Quote Model"/>
      <sheetName val="All"/>
      <sheetName val="Cost Breakdown"/>
      <sheetName val="Value"/>
      <sheetName val="濟源富泰華費用一覽表 "/>
      <sheetName val="DELL_Schedule"/>
      <sheetName val="n12 bom cost "/>
      <sheetName val="DATA_ROLLUP"/>
      <sheetName val="MAIN"/>
      <sheetName val="WIP"/>
      <sheetName val="APAC_Act"/>
      <sheetName val="APAC_Bdgt"/>
      <sheetName val="APAC_FY11"/>
      <sheetName val="EMEA_Act"/>
      <sheetName val="EMEA_Bdgt"/>
      <sheetName val="EMEA_FY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  <sheetName val="SheetMetal"/>
      <sheetName val="Revision_History1"/>
      <sheetName val="lancaster"/>
      <sheetName val="清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  <sheetName val="FA Definitions"/>
      <sheetName val="FY05_Summer_JP_Note_Ver0.0"/>
      <sheetName val="NRE"/>
      <sheetName val="Detailed Quote"/>
      <sheetName val="Summary"/>
      <sheetName val="614_BOM"/>
      <sheetName val="Tool Status"/>
      <sheetName val="Bluford3 MB BOM-Intel LAN"/>
      <sheetName val="CD_kit"/>
      <sheetName val="UPC+EAN"/>
      <sheetName val="Reference"/>
      <sheetName val="AOP Summary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  <sheetName val="A3-100"/>
      <sheetName val="Phase2 movementDEC"/>
      <sheetName val="Phase1f.a.DEC"/>
      <sheetName val="Phase2 f.a.DEC (2)"/>
      <sheetName val="MPU Other"/>
      <sheetName val="Matl1"/>
      <sheetName val="Data lists"/>
      <sheetName val="All-In-One"/>
      <sheetName val="COGS"/>
      <sheetName val="Q_BF3 FBOM-update111703"/>
      <sheetName val="EWM-PNK-008-B(3MB33,34-001)"/>
      <sheetName val="Input commodity fallout"/>
      <sheetName val="Reporting"/>
      <sheetName val="AOP Summary-2"/>
      <sheetName val="Cntmrs-Recruit"/>
      <sheetName val="TAMG"/>
      <sheetName val="原物料基本資料"/>
      <sheetName val="Production Schedule"/>
      <sheetName val="Chart data"/>
      <sheetName val="Scope"/>
      <sheetName val="Ramp-up Prod KLf pro Woche "/>
      <sheetName val="Bom(P1)"/>
      <sheetName val="截止單據"/>
      <sheetName val="Hidden"/>
      <sheetName val="VESA Tests"/>
      <sheetName val="Gamma Data"/>
      <sheetName val="FA_LISTING"/>
      <sheetName val="RawData_all"/>
      <sheetName val="area"/>
      <sheetName val="Cost Breakdown"/>
      <sheetName val="Issues List"/>
      <sheetName val="Business Unit"/>
      <sheetName val="附表4"/>
      <sheetName val="SheetMetal"/>
      <sheetName val="Cell-17&quot;(CF自製)"/>
      <sheetName val="09"/>
      <sheetName val="Table"/>
      <sheetName val="IA1"/>
      <sheetName val="DATA"/>
      <sheetName val="Supp Sales"/>
      <sheetName val="0-料號對照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  <sheetName val="Cntmrs-Recruit"/>
      <sheetName val="FO"/>
      <sheetName val="Data"/>
      <sheetName val="Demand&amp;Supply"/>
      <sheetName val="List"/>
      <sheetName val="IA1"/>
      <sheetName val="Sheet1"/>
      <sheetName val="詳細資料"/>
      <sheetName val="MTBF_check"/>
      <sheetName val="Forwarder_Plan"/>
      <sheetName val="P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  <sheetName val="ME-Partlist"/>
      <sheetName val="PARTS"/>
      <sheetName val="Cntmrs-Recruit"/>
      <sheetName val="Abbreviations"/>
      <sheetName val="2005MPS"/>
      <sheetName val="Standard"/>
      <sheetName val="FA-LISTING"/>
      <sheetName val="FA_LISTING"/>
      <sheetName val="加工區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Process Flow Chart"/>
      <sheetName val="Takt"/>
      <sheetName val="AOP Summary-2"/>
      <sheetName val="XL4Test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">
          <cell r="E2">
            <v>26.009</v>
          </cell>
        </row>
      </sheetData>
      <sheetData sheetId="21"/>
      <sheetData sheetId="22"/>
      <sheetData sheetId="23">
        <row r="2">
          <cell r="E2">
            <v>26.009</v>
          </cell>
        </row>
      </sheetData>
      <sheetData sheetId="24"/>
      <sheetData sheetId="25"/>
      <sheetData sheetId="26">
        <row r="2">
          <cell r="E2">
            <v>26.009</v>
          </cell>
        </row>
      </sheetData>
      <sheetData sheetId="27"/>
      <sheetData sheetId="28"/>
      <sheetData sheetId="29">
        <row r="2">
          <cell r="E2">
            <v>26.009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  <sheetName val="List"/>
      <sheetName val="ADSL"/>
      <sheetName val="原物料基本資料"/>
      <sheetName val="加班"/>
      <sheetName val="626BOM"/>
      <sheetName val="A"/>
      <sheetName val="FA 0509"/>
      <sheetName val="總表2"/>
      <sheetName val="截止單據"/>
      <sheetName val="Cntmrs"/>
      <sheetName val="Sheet1"/>
      <sheetName val="進貨驗收明細"/>
      <sheetName val="S_SOPP"/>
      <sheetName val="物料名稱"/>
      <sheetName val="Data lists"/>
      <sheetName val="M++ FLOWCHART "/>
      <sheetName val="Cpk-Cav1"/>
      <sheetName val="刀具信息"/>
      <sheetName val="LQ(PVD后)"/>
      <sheetName val="reference"/>
      <sheetName val="7月"/>
      <sheetName val="Business Unit"/>
      <sheetName val="目錄"/>
      <sheetName val="2019年9X HSG制程劃分0226"/>
      <sheetName val="MTL1"/>
      <sheetName val="設備類型清單"/>
      <sheetName val="XL4Test5"/>
      <sheetName val="MOD"/>
      <sheetName val="核算项目明细表"/>
      <sheetName val="一厂"/>
      <sheetName val="水電汽加總"/>
      <sheetName val="Receiving Inspection"/>
      <sheetName val="BSF"/>
      <sheetName val="Cover"/>
      <sheetName val="Mapping"/>
      <sheetName val="ReadMe"/>
      <sheetName val="FA Definitions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  <sheetName val="損益表"/>
      <sheetName val="bq SlsOIWW"/>
      <sheetName val="sal"/>
      <sheetName val="詳細資料"/>
      <sheetName val="UC10"/>
      <sheetName val="Price Volume Chart"/>
      <sheetName val="Bridge Chart B"/>
      <sheetName val="2000"/>
      <sheetName val="單體下階線材"/>
      <sheetName val="08ABL_STTIME"/>
      <sheetName val="08_API出口材料明細"/>
      <sheetName val="08_API出口設備明細"/>
      <sheetName val="9708WIP總表(HP)_(2)"/>
      <sheetName val="9708WIP總表(資材)__(2)"/>
      <sheetName val="8月ABL資材_WIP"/>
      <sheetName val="8月ABL-FA_LIST"/>
      <sheetName val="达丰ZL系列_"/>
      <sheetName val="140_0108_成品在途存貨調節"/>
      <sheetName val="140_1"/>
      <sheetName val="140_0112_在途"/>
      <sheetName val="140_0100P_2_營業成本表PBC_"/>
      <sheetName val="140_0101_存貨併回明細"/>
      <sheetName val="wsp_12-03"/>
      <sheetName val="bq_SlsOIWW"/>
      <sheetName val="08ABL_STTIME1"/>
      <sheetName val="08_API出口材料明細1"/>
      <sheetName val="08_API出口設備明細1"/>
      <sheetName val="9708WIP總表(HP)_(2)1"/>
      <sheetName val="9708WIP總表(資材)__(2)1"/>
      <sheetName val="8月ABL資材_WIP1"/>
      <sheetName val="8月ABL-FA_LIST1"/>
      <sheetName val="达丰ZL系列_1"/>
      <sheetName val="140_0108_成品在途存貨調節1"/>
      <sheetName val="140_11"/>
      <sheetName val="140_0112_在途1"/>
      <sheetName val="140_0100P_2_營業成本表PBC_1"/>
      <sheetName val="140_0101_存貨併回明細1"/>
      <sheetName val="wsp_12-031"/>
      <sheetName val="bq_SlsOIW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  <sheetName val="Cntmrs"/>
      <sheetName val="List"/>
      <sheetName val="Cntmrs-Recruit"/>
      <sheetName val="NRE"/>
      <sheetName val="A"/>
      <sheetName val="2000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測算表(KRMB)"/>
      <sheetName val="匯率"/>
      <sheetName val="Sheet2"/>
      <sheetName val="總表"/>
      <sheetName val="Bridge Chart B"/>
      <sheetName val="FA_LISTING"/>
      <sheetName val="sal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FCT August"/>
      <sheetName val="部級--TFT Center &amp; 其他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  <sheetName val="S2895_cost_bom2"/>
      <sheetName val="MS60_PVT-ME-BOM"/>
      <sheetName val="S2895_cost_bom3"/>
      <sheetName val="MS60_PVT-ME-BOM1"/>
      <sheetName val="S2895_cost_bom4"/>
      <sheetName val="MS60_PVT-ME-BOM2"/>
      <sheetName val="Ames_2001_KPIs"/>
      <sheetName val="Definition"/>
      <sheetName val="2004"/>
      <sheetName val="Data lists"/>
      <sheetName val="Cost calc."/>
      <sheetName val="分攤"/>
      <sheetName val="MTBF_check"/>
      <sheetName val="自定義"/>
      <sheetName val="1 "/>
      <sheetName val="9"/>
      <sheetName val="3 "/>
      <sheetName val="2 "/>
      <sheetName val="7"/>
      <sheetName val="8"/>
      <sheetName val="A"/>
      <sheetName val="AOP Summary-2"/>
      <sheetName val="Ã«ÀûÂÊ·ÖÎö±í"/>
      <sheetName val="G2TempSheet"/>
      <sheetName val="S2895_cost_bom5"/>
      <sheetName val="MS60_PVT-ME-BOM3"/>
      <sheetName val="Ames_2001_KPIs1"/>
      <sheetName val="Data_lists"/>
      <sheetName val="Cost_calc_"/>
      <sheetName val="1_"/>
      <sheetName val="3_"/>
      <sheetName val="2_"/>
      <sheetName val="AOP_Summary-2"/>
      <sheetName val="三月銷售圖表"/>
      <sheetName val="2001年銷售圖表"/>
      <sheetName val="CCD銷售圖表"/>
      <sheetName val="HSCD銷售圖表"/>
      <sheetName val="Material and Machines"/>
    </sheetNames>
    <sheetDataSet>
      <sheetData sheetId="0">
        <row r="6">
          <cell r="B6" t="str">
            <v>97P3084</v>
          </cell>
        </row>
      </sheetData>
      <sheetData sheetId="1">
        <row r="16">
          <cell r="B16" t="str">
            <v>53P5072</v>
          </cell>
        </row>
      </sheetData>
      <sheetData sheetId="2" refreshError="1">
        <row r="6">
          <cell r="B6" t="str">
            <v>97P3084</v>
          </cell>
        </row>
        <row r="11">
          <cell r="B11" t="str">
            <v>53P5051</v>
          </cell>
          <cell r="C11" t="str">
            <v>H63815</v>
          </cell>
          <cell r="D11" t="str">
            <v>CHASSIS BOTTOM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53P5052</v>
          </cell>
          <cell r="C12" t="str">
            <v>H63988</v>
          </cell>
          <cell r="D12" t="str">
            <v>CHASSIS TOP WRAP</v>
          </cell>
          <cell r="E12">
            <v>3.476</v>
          </cell>
          <cell r="F12">
            <v>1.5009999999999999</v>
          </cell>
          <cell r="G12">
            <v>4.9770000000000003</v>
          </cell>
          <cell r="H12" t="str">
            <v>4 Stage</v>
          </cell>
        </row>
        <row r="13">
          <cell r="B13" t="str">
            <v>53P5053</v>
          </cell>
          <cell r="C13" t="str">
            <v>H63988</v>
          </cell>
          <cell r="D13" t="str">
            <v>CHASSIS CENTER BULKHEAD</v>
          </cell>
          <cell r="E13">
            <v>0.92400000000000004</v>
          </cell>
          <cell r="F13">
            <v>1.8719999999999999</v>
          </cell>
          <cell r="G13">
            <v>2.7959999999999998</v>
          </cell>
          <cell r="H13" t="str">
            <v>6 Stage</v>
          </cell>
        </row>
        <row r="14">
          <cell r="B14" t="str">
            <v>53P5054</v>
          </cell>
          <cell r="C14" t="str">
            <v>H63815</v>
          </cell>
          <cell r="D14" t="str">
            <v>BULKHEAD-MEDIA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 t="str">
            <v>53P5055</v>
          </cell>
          <cell r="C15" t="str">
            <v>H63815</v>
          </cell>
          <cell r="D15" t="str">
            <v>CHASSIS POWER BULKHEAD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53P5056</v>
          </cell>
          <cell r="C16" t="str">
            <v>H63988</v>
          </cell>
          <cell r="D16" t="str">
            <v>PLATE BLOWER</v>
          </cell>
          <cell r="E16">
            <v>9.2999999999999999E-2</v>
          </cell>
          <cell r="F16">
            <v>0.32800000000000001</v>
          </cell>
          <cell r="G16">
            <v>0.42100000000000004</v>
          </cell>
          <cell r="H16" t="str">
            <v>Prog</v>
          </cell>
        </row>
        <row r="17">
          <cell r="B17" t="str">
            <v>53P5057</v>
          </cell>
          <cell r="C17" t="str">
            <v>H63988</v>
          </cell>
          <cell r="D17" t="str">
            <v>PANEL-YAWL</v>
          </cell>
          <cell r="E17">
            <v>0.17399999999999999</v>
          </cell>
          <cell r="F17">
            <v>0.625</v>
          </cell>
          <cell r="G17">
            <v>0.79899999999999993</v>
          </cell>
          <cell r="H17" t="str">
            <v>Prog + 1 Stage</v>
          </cell>
        </row>
        <row r="18">
          <cell r="B18" t="str">
            <v>53P5058</v>
          </cell>
          <cell r="C18" t="str">
            <v>H63988</v>
          </cell>
          <cell r="D18" t="str">
            <v>BRACKET BLINDSWAP HOLD DOWN</v>
          </cell>
          <cell r="E18">
            <v>0.13700000000000001</v>
          </cell>
          <cell r="F18">
            <v>0.622</v>
          </cell>
          <cell r="G18">
            <v>0.75900000000000001</v>
          </cell>
          <cell r="H18" t="str">
            <v>Prog + 1 Stage</v>
          </cell>
        </row>
        <row r="19">
          <cell r="B19" t="str">
            <v>53P5059</v>
          </cell>
          <cell r="C19" t="str">
            <v>H63988</v>
          </cell>
          <cell r="D19" t="str">
            <v>BRACKET-RIO CABLE MANAGEMENT</v>
          </cell>
          <cell r="E19">
            <v>0.112</v>
          </cell>
          <cell r="F19">
            <v>1.4889999999999999</v>
          </cell>
          <cell r="G19">
            <v>1.601</v>
          </cell>
          <cell r="H19" t="str">
            <v>5 Stage</v>
          </cell>
        </row>
        <row r="20">
          <cell r="B20" t="str">
            <v>53P5061</v>
          </cell>
          <cell r="C20" t="str">
            <v>H63988</v>
          </cell>
          <cell r="D20" t="str">
            <v>BOTTOM WRAP-POWER SUPPLY</v>
          </cell>
          <cell r="E20">
            <v>1.5009999999999999</v>
          </cell>
          <cell r="F20">
            <v>2.2109999999999999</v>
          </cell>
          <cell r="G20">
            <v>3.7119999999999997</v>
          </cell>
          <cell r="H20" t="str">
            <v>7 Stage</v>
          </cell>
        </row>
        <row r="21">
          <cell r="B21" t="str">
            <v>53P5062</v>
          </cell>
          <cell r="C21" t="str">
            <v>H63988</v>
          </cell>
          <cell r="D21" t="str">
            <v>BRACKET CONNECTOR MOUNTING</v>
          </cell>
          <cell r="E21">
            <v>0.13500000000000001</v>
          </cell>
          <cell r="F21">
            <v>0.622</v>
          </cell>
          <cell r="G21">
            <v>0.75700000000000001</v>
          </cell>
          <cell r="H21" t="str">
            <v>Prog + 1 Stage</v>
          </cell>
        </row>
        <row r="22">
          <cell r="B22" t="str">
            <v>53P5063</v>
          </cell>
          <cell r="C22" t="str">
            <v>H63988</v>
          </cell>
          <cell r="D22" t="str">
            <v>TOP WRAP-POWER SUPPLY</v>
          </cell>
          <cell r="E22">
            <v>0.32200000000000001</v>
          </cell>
          <cell r="F22">
            <v>0.34799999999999998</v>
          </cell>
          <cell r="G22">
            <v>0.66999999999999993</v>
          </cell>
          <cell r="H22" t="str">
            <v>Prog</v>
          </cell>
        </row>
        <row r="23">
          <cell r="B23" t="str">
            <v>53P5064</v>
          </cell>
          <cell r="C23" t="str">
            <v>H63988</v>
          </cell>
          <cell r="D23" t="str">
            <v>CENTER BULKHEAD-POWER SUPPLY LEFT</v>
          </cell>
          <cell r="E23">
            <v>0.44600000000000001</v>
          </cell>
          <cell r="F23">
            <v>0.64800000000000002</v>
          </cell>
          <cell r="G23">
            <v>1.0940000000000001</v>
          </cell>
          <cell r="H23" t="str">
            <v>Prog + 1 Stage</v>
          </cell>
        </row>
        <row r="24">
          <cell r="B24" t="str">
            <v>53P5066</v>
          </cell>
          <cell r="C24" t="str">
            <v>H63815</v>
          </cell>
          <cell r="D24" t="str">
            <v>TOP PLATE-MEDIA CAGE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 t="str">
            <v>53P5067</v>
          </cell>
          <cell r="C25" t="str">
            <v>H63988</v>
          </cell>
          <cell r="D25" t="str">
            <v>BOTTOM WRAP-MEDIA CAGE</v>
          </cell>
          <cell r="E25">
            <v>0.252</v>
          </cell>
          <cell r="F25">
            <v>1.8179999999999998</v>
          </cell>
          <cell r="G25">
            <v>2.0699999999999998</v>
          </cell>
          <cell r="H25" t="str">
            <v>6 Stage</v>
          </cell>
        </row>
        <row r="26">
          <cell r="B26" t="str">
            <v>53P5068</v>
          </cell>
          <cell r="C26" t="str">
            <v>H63988</v>
          </cell>
          <cell r="D26" t="str">
            <v>CAGE-YAWL</v>
          </cell>
          <cell r="E26">
            <v>0.41299999999999998</v>
          </cell>
          <cell r="F26">
            <v>0.93300000000000005</v>
          </cell>
          <cell r="G26">
            <v>1.3460000000000001</v>
          </cell>
          <cell r="H26" t="str">
            <v>Prog + 2 Stage</v>
          </cell>
        </row>
        <row r="27">
          <cell r="B27" t="str">
            <v>53P5069</v>
          </cell>
          <cell r="C27" t="str">
            <v>H63988</v>
          </cell>
          <cell r="D27" t="str">
            <v>CENTER BULKHEAD-POWER SUPPLY RIGHT</v>
          </cell>
          <cell r="E27">
            <v>0.41699999999999998</v>
          </cell>
          <cell r="F27">
            <v>0.64500000000000002</v>
          </cell>
          <cell r="G27">
            <v>1.0620000000000001</v>
          </cell>
          <cell r="H27" t="str">
            <v>Prog + 1 Stage</v>
          </cell>
        </row>
        <row r="28">
          <cell r="B28" t="str">
            <v>53P5071</v>
          </cell>
          <cell r="C28" t="str">
            <v>H63988</v>
          </cell>
          <cell r="D28" t="str">
            <v>BLOWER PLATE</v>
          </cell>
          <cell r="E28">
            <v>0.23100000000000001</v>
          </cell>
          <cell r="F28">
            <v>0.34</v>
          </cell>
          <cell r="G28">
            <v>0.57100000000000006</v>
          </cell>
          <cell r="H28" t="str">
            <v>Prog</v>
          </cell>
        </row>
        <row r="29">
          <cell r="B29" t="str">
            <v>53P5076</v>
          </cell>
          <cell r="C29" t="str">
            <v>H63988</v>
          </cell>
          <cell r="D29" t="str">
            <v>TOP L4 DASD PLATE</v>
          </cell>
          <cell r="E29">
            <v>1.1479999999999999</v>
          </cell>
          <cell r="F29">
            <v>2.1819999999999999</v>
          </cell>
          <cell r="G29">
            <v>3.33</v>
          </cell>
          <cell r="H29" t="str">
            <v>7 Stage</v>
          </cell>
        </row>
        <row r="30">
          <cell r="B30" t="str">
            <v>53P5077</v>
          </cell>
          <cell r="C30" t="str">
            <v>H63988</v>
          </cell>
          <cell r="D30" t="str">
            <v>BOTTOM L4 DASD PLATE</v>
          </cell>
          <cell r="E30">
            <v>0.628</v>
          </cell>
          <cell r="F30">
            <v>1.849</v>
          </cell>
          <cell r="G30">
            <v>2.4769999999999999</v>
          </cell>
          <cell r="H30" t="str">
            <v>6 Stage</v>
          </cell>
        </row>
        <row r="31">
          <cell r="B31" t="str">
            <v>53P5078</v>
          </cell>
          <cell r="C31" t="str">
            <v>H63988</v>
          </cell>
          <cell r="D31" t="str">
            <v>PLATE-TOP STIFFENER</v>
          </cell>
          <cell r="E31">
            <v>0.57299999999999995</v>
          </cell>
          <cell r="F31">
            <v>1.8439999999999999</v>
          </cell>
          <cell r="G31">
            <v>2.4169999999999998</v>
          </cell>
          <cell r="H31" t="str">
            <v>6 Stage</v>
          </cell>
        </row>
        <row r="32">
          <cell r="B32" t="str">
            <v>53P5080</v>
          </cell>
          <cell r="C32" t="str">
            <v>H63815</v>
          </cell>
          <cell r="D32" t="str">
            <v>LATCH-LEFT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53P5081</v>
          </cell>
          <cell r="C33" t="str">
            <v>H63815</v>
          </cell>
          <cell r="D33" t="str">
            <v>LATCH-RIGHT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53P5082</v>
          </cell>
          <cell r="C34" t="str">
            <v>H63988</v>
          </cell>
          <cell r="D34" t="str">
            <v>PLATE-MEDIA MOUNT</v>
          </cell>
          <cell r="E34">
            <v>0.435</v>
          </cell>
          <cell r="F34">
            <v>2.1240000000000001</v>
          </cell>
          <cell r="G34">
            <v>2.5590000000000002</v>
          </cell>
          <cell r="H34" t="str">
            <v>7 Stage</v>
          </cell>
        </row>
        <row r="35">
          <cell r="B35" t="str">
            <v>53P5083</v>
          </cell>
          <cell r="C35" t="str">
            <v>H63988</v>
          </cell>
          <cell r="D35" t="str">
            <v>BRACKET-DASD SUPPORT</v>
          </cell>
          <cell r="E35">
            <v>5.3999999999999999E-2</v>
          </cell>
          <cell r="F35">
            <v>0.32500000000000001</v>
          </cell>
          <cell r="G35">
            <v>0.379</v>
          </cell>
          <cell r="H35" t="str">
            <v>Prog</v>
          </cell>
        </row>
        <row r="36">
          <cell r="B36" t="str">
            <v>53P5090</v>
          </cell>
          <cell r="C36" t="str">
            <v>H64080</v>
          </cell>
          <cell r="D36" t="str">
            <v>BEZEL FSP CASSETTE</v>
          </cell>
          <cell r="E36">
            <v>9.8000000000000004E-2</v>
          </cell>
          <cell r="F36">
            <v>1.1969999999999998</v>
          </cell>
          <cell r="G36">
            <v>1.2949999999999999</v>
          </cell>
          <cell r="H36" t="str">
            <v>Prog + 3 Stage</v>
          </cell>
        </row>
        <row r="37">
          <cell r="B37" t="str">
            <v>53P5096</v>
          </cell>
          <cell r="C37" t="str">
            <v>H64080</v>
          </cell>
          <cell r="D37" t="str">
            <v>ARM FSP CASSETTE</v>
          </cell>
          <cell r="E37">
            <v>3.6000000000000004E-2</v>
          </cell>
          <cell r="F37">
            <v>0.61399999999999999</v>
          </cell>
          <cell r="G37">
            <v>0.65</v>
          </cell>
          <cell r="H37" t="str">
            <v>Prog + 1 Stage</v>
          </cell>
        </row>
        <row r="38">
          <cell r="B38" t="str">
            <v>53P5097</v>
          </cell>
          <cell r="C38" t="str">
            <v>H64080</v>
          </cell>
          <cell r="D38" t="str">
            <v>ARM FSP CASSETTE</v>
          </cell>
          <cell r="E38">
            <v>2.6000000000000002E-2</v>
          </cell>
          <cell r="F38">
            <v>0.61299999999999999</v>
          </cell>
          <cell r="G38">
            <v>0.63900000000000001</v>
          </cell>
          <cell r="H38" t="str">
            <v>Prog + 1 Stage</v>
          </cell>
        </row>
        <row r="39">
          <cell r="B39" t="str">
            <v>53P5101</v>
          </cell>
          <cell r="C39" t="str">
            <v>H64080</v>
          </cell>
          <cell r="D39" t="str">
            <v>TAILSTOCK FSP CASSETTE</v>
          </cell>
          <cell r="E39">
            <v>0.04</v>
          </cell>
          <cell r="F39">
            <v>0.61399999999999999</v>
          </cell>
          <cell r="G39">
            <v>0.65400000000000003</v>
          </cell>
          <cell r="H39" t="str">
            <v>Prog + 1 Stage</v>
          </cell>
        </row>
        <row r="40">
          <cell r="B40" t="str">
            <v>53P5114-1</v>
          </cell>
          <cell r="C40" t="str">
            <v>H63815</v>
          </cell>
          <cell r="D40" t="str">
            <v>STIFFENER LOVELL BLINDSWAP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53P5127</v>
          </cell>
          <cell r="C41" t="str">
            <v>H63815</v>
          </cell>
          <cell r="D41" t="str">
            <v>PLATE CARR/HART ASM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53P5132</v>
          </cell>
          <cell r="C42" t="str">
            <v>H64080</v>
          </cell>
          <cell r="D42" t="str">
            <v>PLATE L4 CEC BOTTOM</v>
          </cell>
          <cell r="E42">
            <v>1.3949999999999998</v>
          </cell>
          <cell r="F42">
            <v>2.202</v>
          </cell>
          <cell r="G42">
            <v>3.5969999999999995</v>
          </cell>
          <cell r="H42" t="str">
            <v>7 Stage</v>
          </cell>
        </row>
        <row r="43">
          <cell r="B43" t="str">
            <v>53P5133</v>
          </cell>
          <cell r="C43" t="str">
            <v>H64080</v>
          </cell>
          <cell r="D43" t="str">
            <v>LATCH L4 CEC</v>
          </cell>
          <cell r="E43">
            <v>0.214</v>
          </cell>
          <cell r="F43">
            <v>0.628</v>
          </cell>
          <cell r="G43">
            <v>0.84199999999999997</v>
          </cell>
          <cell r="H43" t="str">
            <v>Prog + 1 Stage</v>
          </cell>
        </row>
        <row r="44">
          <cell r="B44" t="str">
            <v>53P5136</v>
          </cell>
          <cell r="C44" t="str">
            <v>H64080</v>
          </cell>
          <cell r="D44" t="str">
            <v>PLATE L4 CEC TOP</v>
          </cell>
          <cell r="E44">
            <v>1.3099999999999998</v>
          </cell>
          <cell r="F44">
            <v>1.6159999999999999</v>
          </cell>
          <cell r="G44">
            <v>2.9259999999999997</v>
          </cell>
          <cell r="H44" t="str">
            <v>5 Stage</v>
          </cell>
        </row>
        <row r="45">
          <cell r="B45" t="str">
            <v>53P5137</v>
          </cell>
          <cell r="C45" t="str">
            <v>H64080</v>
          </cell>
          <cell r="D45" t="str">
            <v>PLATE L4 REG GUIDE</v>
          </cell>
          <cell r="E45">
            <v>0.109</v>
          </cell>
          <cell r="F45">
            <v>0.33</v>
          </cell>
          <cell r="G45">
            <v>0.439</v>
          </cell>
          <cell r="H45" t="str">
            <v>Prog</v>
          </cell>
        </row>
        <row r="46">
          <cell r="B46" t="str">
            <v>53P5139</v>
          </cell>
          <cell r="C46" t="str">
            <v>H64080</v>
          </cell>
          <cell r="D46" t="str">
            <v>PLATE L4 CPU WRAP</v>
          </cell>
          <cell r="E46">
            <v>0.85499999999999998</v>
          </cell>
          <cell r="F46">
            <v>1.867</v>
          </cell>
          <cell r="G46">
            <v>2.722</v>
          </cell>
          <cell r="H46" t="str">
            <v>6 Stage</v>
          </cell>
        </row>
        <row r="47">
          <cell r="B47" t="str">
            <v>53P5140</v>
          </cell>
          <cell r="C47" t="str">
            <v>H64080</v>
          </cell>
          <cell r="D47" t="str">
            <v>PLATE L4 REG LATCH BRKT</v>
          </cell>
          <cell r="E47">
            <v>6.4000000000000001E-2</v>
          </cell>
          <cell r="F47">
            <v>0.32700000000000001</v>
          </cell>
          <cell r="G47">
            <v>0.39100000000000001</v>
          </cell>
          <cell r="H47" t="str">
            <v>Prog</v>
          </cell>
        </row>
        <row r="48">
          <cell r="B48" t="str">
            <v>53P5141</v>
          </cell>
          <cell r="C48" t="str">
            <v>H64104</v>
          </cell>
          <cell r="D48" t="str">
            <v>PLATE L4 CPU BOTTOM</v>
          </cell>
          <cell r="E48">
            <v>0.25</v>
          </cell>
          <cell r="F48">
            <v>1.21</v>
          </cell>
          <cell r="G48">
            <v>1.46</v>
          </cell>
          <cell r="H48" t="str">
            <v>4 Stage</v>
          </cell>
        </row>
        <row r="49">
          <cell r="B49" t="str">
            <v>53P5147</v>
          </cell>
          <cell r="C49" t="str">
            <v>H63988</v>
          </cell>
          <cell r="D49" t="str">
            <v>STIFFENER-BASE PAN</v>
          </cell>
          <cell r="E49">
            <v>1.8219999999999998</v>
          </cell>
          <cell r="F49">
            <v>1.9449999999999998</v>
          </cell>
          <cell r="G49">
            <v>3.7669999999999995</v>
          </cell>
          <cell r="H49" t="str">
            <v>6 Stage</v>
          </cell>
        </row>
        <row r="50">
          <cell r="B50" t="str">
            <v>53P5148</v>
          </cell>
          <cell r="C50" t="str">
            <v>H63815</v>
          </cell>
          <cell r="D50" t="str">
            <v>STIFFENER-PCI FRAME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53P5149</v>
          </cell>
          <cell r="C51" t="str">
            <v>H63988</v>
          </cell>
          <cell r="D51" t="str">
            <v>BRACKET-POWER BOX GROUND</v>
          </cell>
          <cell r="E51">
            <v>5.2999999999999999E-2</v>
          </cell>
          <cell r="F51">
            <v>0.90400000000000003</v>
          </cell>
          <cell r="G51">
            <v>0.95700000000000007</v>
          </cell>
          <cell r="H51" t="str">
            <v>3 Stage</v>
          </cell>
        </row>
        <row r="52">
          <cell r="B52" t="str">
            <v>53P5150</v>
          </cell>
          <cell r="C52" t="str">
            <v>H63988</v>
          </cell>
          <cell r="D52" t="str">
            <v>CHANNEL-PCI GROUNDING</v>
          </cell>
          <cell r="E52">
            <v>0.121</v>
          </cell>
          <cell r="F52">
            <v>0.621</v>
          </cell>
          <cell r="G52">
            <v>0.74199999999999999</v>
          </cell>
          <cell r="H52" t="str">
            <v>Prog + 1 Stage</v>
          </cell>
        </row>
        <row r="53">
          <cell r="B53" t="str">
            <v>53P5151</v>
          </cell>
          <cell r="C53" t="str">
            <v>H63988</v>
          </cell>
          <cell r="D53" t="str">
            <v>HOUSING-CABLE CONNECTOR</v>
          </cell>
          <cell r="E53">
            <v>0.20799999999999999</v>
          </cell>
          <cell r="F53">
            <v>0.91700000000000004</v>
          </cell>
          <cell r="G53">
            <v>1.125</v>
          </cell>
          <cell r="H53" t="str">
            <v>Prog + 2 Stage</v>
          </cell>
        </row>
        <row r="54">
          <cell r="B54" t="str">
            <v>53P5158</v>
          </cell>
          <cell r="C54" t="str">
            <v>H63988</v>
          </cell>
          <cell r="D54" t="str">
            <v>PLATE-YAWL</v>
          </cell>
          <cell r="E54">
            <v>0.192</v>
          </cell>
          <cell r="F54">
            <v>0.94299999999999995</v>
          </cell>
          <cell r="G54">
            <v>1.135</v>
          </cell>
          <cell r="H54" t="str">
            <v>3 Stage</v>
          </cell>
        </row>
        <row r="55">
          <cell r="B55" t="str">
            <v>53P5161</v>
          </cell>
          <cell r="C55" t="str">
            <v>H64080</v>
          </cell>
          <cell r="D55" t="str">
            <v>PLATE L4 CPU COVER</v>
          </cell>
          <cell r="E55">
            <v>0.57099999999999995</v>
          </cell>
          <cell r="F55">
            <v>2.1349999999999998</v>
          </cell>
          <cell r="G55">
            <v>2.7059999999999995</v>
          </cell>
          <cell r="H55" t="str">
            <v>7 Stage</v>
          </cell>
        </row>
        <row r="56">
          <cell r="B56" t="str">
            <v>53P5164</v>
          </cell>
          <cell r="C56" t="str">
            <v>H64080</v>
          </cell>
          <cell r="D56" t="str">
            <v>LATCH L4 FRONT CPU BOOK</v>
          </cell>
          <cell r="E56">
            <v>0.14000000000000001</v>
          </cell>
          <cell r="F56">
            <v>0.622</v>
          </cell>
          <cell r="G56">
            <v>0.76200000000000001</v>
          </cell>
          <cell r="H56" t="str">
            <v>Prog + 1 Stage</v>
          </cell>
        </row>
        <row r="57">
          <cell r="B57" t="str">
            <v>53P5165</v>
          </cell>
          <cell r="C57" t="str">
            <v>H64080</v>
          </cell>
          <cell r="D57" t="str">
            <v>LATCH L4 BACK CPU  BOOK</v>
          </cell>
          <cell r="E57">
            <v>0.14000000000000001</v>
          </cell>
          <cell r="F57">
            <v>0.622</v>
          </cell>
          <cell r="G57">
            <v>0.76200000000000001</v>
          </cell>
          <cell r="H57" t="str">
            <v>Prog + 1 Stage</v>
          </cell>
        </row>
        <row r="58">
          <cell r="B58" t="str">
            <v>53P5166</v>
          </cell>
          <cell r="C58" t="str">
            <v>H64104</v>
          </cell>
          <cell r="D58" t="str">
            <v>PLATE L4 CPU WRAP (FILLER)</v>
          </cell>
          <cell r="E58">
            <v>1.101</v>
          </cell>
          <cell r="F58">
            <v>1.2789999999999999</v>
          </cell>
          <cell r="G58">
            <v>2.38</v>
          </cell>
          <cell r="H58" t="str">
            <v>4 Stage</v>
          </cell>
        </row>
        <row r="59">
          <cell r="B59" t="str">
            <v>53P5167</v>
          </cell>
          <cell r="C59" t="str">
            <v>H64104</v>
          </cell>
          <cell r="D59" t="str">
            <v>PLATE L4 CPU FILLER (FRONT)</v>
          </cell>
          <cell r="E59">
            <v>0.182</v>
          </cell>
          <cell r="F59">
            <v>1.2049999999999998</v>
          </cell>
          <cell r="G59">
            <v>1.3869999999999998</v>
          </cell>
          <cell r="H59" t="str">
            <v>4 Stage</v>
          </cell>
        </row>
        <row r="60">
          <cell r="B60" t="str">
            <v>53P5168</v>
          </cell>
          <cell r="C60" t="str">
            <v>H64104</v>
          </cell>
          <cell r="D60" t="str">
            <v>PLATE L4 CPU FILLER(REAR)</v>
          </cell>
          <cell r="E60">
            <v>0.18099999999999999</v>
          </cell>
          <cell r="F60">
            <v>1.494</v>
          </cell>
          <cell r="G60">
            <v>1.675</v>
          </cell>
          <cell r="H60" t="str">
            <v>5 Stage</v>
          </cell>
        </row>
        <row r="61">
          <cell r="B61" t="str">
            <v>53P5169</v>
          </cell>
          <cell r="C61" t="str">
            <v>H64080</v>
          </cell>
          <cell r="D61" t="str">
            <v>PLATE L4 REG GUIDE</v>
          </cell>
          <cell r="E61">
            <v>7.8E-2</v>
          </cell>
          <cell r="F61">
            <v>0.32800000000000001</v>
          </cell>
          <cell r="G61">
            <v>0.40600000000000003</v>
          </cell>
          <cell r="H61" t="str">
            <v>Prog</v>
          </cell>
        </row>
        <row r="62">
          <cell r="B62" t="str">
            <v>97P3068</v>
          </cell>
          <cell r="C62" t="str">
            <v>H63988</v>
          </cell>
          <cell r="D62" t="str">
            <v>STIFFENER LOVELL BLINDSWAP</v>
          </cell>
          <cell r="E62">
            <v>0.31900000000000001</v>
          </cell>
          <cell r="F62">
            <v>0.63700000000000001</v>
          </cell>
          <cell r="G62">
            <v>0.95599999999999996</v>
          </cell>
          <cell r="H62" t="str">
            <v>Prog + 1 Stage</v>
          </cell>
        </row>
        <row r="63">
          <cell r="B63" t="str">
            <v>97P3071</v>
          </cell>
          <cell r="C63" t="str">
            <v>H63988</v>
          </cell>
          <cell r="D63" t="str">
            <v>CHASSIS POWER BULKHEAD</v>
          </cell>
          <cell r="E63">
            <v>0.55800000000000005</v>
          </cell>
          <cell r="F63">
            <v>1.5249999999999999</v>
          </cell>
          <cell r="G63">
            <v>2.0830000000000002</v>
          </cell>
          <cell r="H63" t="str">
            <v>5 Stage</v>
          </cell>
        </row>
        <row r="64">
          <cell r="B64" t="str">
            <v>97P3072</v>
          </cell>
          <cell r="C64" t="str">
            <v>H64104</v>
          </cell>
          <cell r="D64" t="str">
            <v>BULKHEAD-MEDIA</v>
          </cell>
          <cell r="E64">
            <v>0.46100000000000002</v>
          </cell>
          <cell r="F64">
            <v>1.5469999999999999</v>
          </cell>
          <cell r="G64">
            <v>2.008</v>
          </cell>
          <cell r="H64" t="str">
            <v>5 Stage</v>
          </cell>
        </row>
        <row r="65">
          <cell r="B65" t="str">
            <v>97P3077</v>
          </cell>
          <cell r="C65" t="str">
            <v>H63988</v>
          </cell>
          <cell r="D65" t="str">
            <v>TOP PLATE-MEDIA CAGE</v>
          </cell>
          <cell r="E65">
            <v>0.22700000000000001</v>
          </cell>
          <cell r="F65">
            <v>2.1069999999999998</v>
          </cell>
          <cell r="G65">
            <v>2.3339999999999996</v>
          </cell>
          <cell r="H65" t="str">
            <v>7 Stage</v>
          </cell>
        </row>
        <row r="66">
          <cell r="B66" t="str">
            <v>97P3082</v>
          </cell>
          <cell r="C66" t="str">
            <v>H63988</v>
          </cell>
          <cell r="D66" t="str">
            <v>CHASSIS BOTTOM</v>
          </cell>
          <cell r="E66">
            <v>5.8239999999999998</v>
          </cell>
          <cell r="F66">
            <v>1.984</v>
          </cell>
          <cell r="G66">
            <v>7.8079999999999998</v>
          </cell>
          <cell r="H66" t="str">
            <v>5 Stage</v>
          </cell>
        </row>
        <row r="67">
          <cell r="B67" t="str">
            <v>97P3085</v>
          </cell>
          <cell r="C67" t="str">
            <v>H63988</v>
          </cell>
          <cell r="D67" t="str">
            <v>LATCH-LEFT</v>
          </cell>
          <cell r="E67">
            <v>9.8000000000000004E-2</v>
          </cell>
          <cell r="F67">
            <v>0.33</v>
          </cell>
          <cell r="G67">
            <v>0.42800000000000005</v>
          </cell>
          <cell r="H67" t="str">
            <v>Prog</v>
          </cell>
        </row>
        <row r="68">
          <cell r="B68" t="str">
            <v>97P3086</v>
          </cell>
          <cell r="C68" t="str">
            <v>H63988</v>
          </cell>
          <cell r="D68" t="str">
            <v>LATCH-RIGHT</v>
          </cell>
          <cell r="E68">
            <v>9.8000000000000004E-2</v>
          </cell>
          <cell r="F68">
            <v>0.33</v>
          </cell>
          <cell r="G68">
            <v>0.42800000000000005</v>
          </cell>
          <cell r="H68" t="str">
            <v>Prog</v>
          </cell>
        </row>
        <row r="69">
          <cell r="B69" t="str">
            <v>97P3094</v>
          </cell>
          <cell r="C69" t="str">
            <v>H64104</v>
          </cell>
          <cell r="D69" t="str">
            <v>BRACKET BUZZ TAILSTOCK</v>
          </cell>
          <cell r="E69">
            <v>0.11800000000000001</v>
          </cell>
          <cell r="F69">
            <v>0.621</v>
          </cell>
          <cell r="G69">
            <v>0.73899999999999999</v>
          </cell>
          <cell r="H69" t="str">
            <v>Prog + 1 Stage</v>
          </cell>
        </row>
        <row r="70">
          <cell r="B70" t="str">
            <v>97P3095</v>
          </cell>
          <cell r="C70" t="str">
            <v>H63988</v>
          </cell>
          <cell r="D70" t="str">
            <v>BRACKET TAILSTOCK</v>
          </cell>
          <cell r="E70">
            <v>2.8000000000000001E-2</v>
          </cell>
          <cell r="F70">
            <v>0.32400000000000001</v>
          </cell>
          <cell r="G70">
            <v>0.35200000000000004</v>
          </cell>
          <cell r="H70" t="str">
            <v>Prog</v>
          </cell>
        </row>
        <row r="71">
          <cell r="B71" t="str">
            <v>97P3097</v>
          </cell>
          <cell r="C71" t="str">
            <v>H63988</v>
          </cell>
          <cell r="D71" t="str">
            <v>CATCH-DASD LATCH</v>
          </cell>
          <cell r="E71">
            <v>4.3999999999999997E-2</v>
          </cell>
          <cell r="F71">
            <v>0.32500000000000001</v>
          </cell>
          <cell r="G71">
            <v>0.36899999999999999</v>
          </cell>
          <cell r="H71" t="str">
            <v>Prog</v>
          </cell>
        </row>
        <row r="72">
          <cell r="B72" t="str">
            <v>53P5050</v>
          </cell>
          <cell r="C72" t="str">
            <v>H64080</v>
          </cell>
          <cell r="D72" t="str">
            <v>FRAME ASM</v>
          </cell>
          <cell r="E72">
            <v>0</v>
          </cell>
          <cell r="F72">
            <v>1.2639999999999998</v>
          </cell>
          <cell r="G72">
            <v>1.2639999999999998</v>
          </cell>
          <cell r="H72" t="str">
            <v>6 Stage</v>
          </cell>
        </row>
        <row r="73">
          <cell r="B73" t="str">
            <v>53P5060</v>
          </cell>
          <cell r="C73" t="str">
            <v>H64080</v>
          </cell>
          <cell r="D73" t="str">
            <v>POWER SUPPLY SHELF ASM</v>
          </cell>
          <cell r="E73">
            <v>0</v>
          </cell>
          <cell r="F73">
            <v>0.23300000000000001</v>
          </cell>
          <cell r="G73">
            <v>0.23300000000000001</v>
          </cell>
          <cell r="H73" t="str">
            <v>1 Stage</v>
          </cell>
        </row>
        <row r="74">
          <cell r="B74" t="str">
            <v>53P5065</v>
          </cell>
          <cell r="C74" t="str">
            <v>H63988</v>
          </cell>
          <cell r="D74" t="str">
            <v>MEDIA CAGE ASM</v>
          </cell>
          <cell r="E74">
            <v>0</v>
          </cell>
          <cell r="F74">
            <v>0.434</v>
          </cell>
          <cell r="G74">
            <v>0.434</v>
          </cell>
          <cell r="H74" t="str">
            <v>2 Stage</v>
          </cell>
        </row>
        <row r="75">
          <cell r="B75" t="str">
            <v>53P5075</v>
          </cell>
          <cell r="C75" t="str">
            <v>H64080</v>
          </cell>
          <cell r="D75" t="str">
            <v>LE DASD CAGE ASM</v>
          </cell>
          <cell r="E75">
            <v>0</v>
          </cell>
          <cell r="F75">
            <v>1.0349999999999999</v>
          </cell>
          <cell r="G75">
            <v>1.0349999999999999</v>
          </cell>
          <cell r="H75" t="str">
            <v>5 Stage</v>
          </cell>
        </row>
        <row r="76">
          <cell r="B76" t="str">
            <v>53P5131</v>
          </cell>
          <cell r="C76" t="str">
            <v>H64080</v>
          </cell>
          <cell r="D76" t="str">
            <v>PLATE ASM L4 CEC BOTTOM</v>
          </cell>
          <cell r="E76">
            <v>0</v>
          </cell>
          <cell r="F76">
            <v>0.23300000000000001</v>
          </cell>
          <cell r="G76">
            <v>0.23300000000000001</v>
          </cell>
          <cell r="H76" t="str">
            <v>1 Stage</v>
          </cell>
        </row>
        <row r="77">
          <cell r="B77" t="str">
            <v>53P5135</v>
          </cell>
          <cell r="C77" t="str">
            <v>H64080</v>
          </cell>
          <cell r="D77" t="str">
            <v>PLATE ASM L4 CEC TOP</v>
          </cell>
          <cell r="E77">
            <v>0</v>
          </cell>
          <cell r="F77">
            <v>0.23300000000000001</v>
          </cell>
          <cell r="G77">
            <v>0.23300000000000001</v>
          </cell>
          <cell r="H77" t="str">
            <v>1 Stage</v>
          </cell>
        </row>
        <row r="78">
          <cell r="B78" t="str">
            <v>53P5138</v>
          </cell>
          <cell r="C78" t="str">
            <v>H64104</v>
          </cell>
          <cell r="D78" t="str">
            <v>PLATE ASM L4 CPU WRAP</v>
          </cell>
          <cell r="E78">
            <v>0</v>
          </cell>
          <cell r="F78">
            <v>0.23300000000000001</v>
          </cell>
          <cell r="G78">
            <v>0.23300000000000001</v>
          </cell>
          <cell r="H78" t="str">
            <v>1 Stage</v>
          </cell>
        </row>
        <row r="79">
          <cell r="B79" t="str">
            <v>53P5146</v>
          </cell>
          <cell r="C79" t="str">
            <v>H64104</v>
          </cell>
          <cell r="D79" t="str">
            <v>STIFFENER-ASM LOVELL BOARD</v>
          </cell>
          <cell r="E79">
            <v>0</v>
          </cell>
          <cell r="F79">
            <v>0.63300000000000001</v>
          </cell>
          <cell r="G79">
            <v>0.63300000000000001</v>
          </cell>
          <cell r="H79" t="str">
            <v>3 Stage</v>
          </cell>
        </row>
        <row r="80">
          <cell r="B80" t="str">
            <v>97P3093</v>
          </cell>
          <cell r="C80" t="str">
            <v>H64104</v>
          </cell>
          <cell r="D80" t="str">
            <v>BUZZ TAILSTOCK ASSEMBLY</v>
          </cell>
          <cell r="E80">
            <v>0</v>
          </cell>
          <cell r="F80">
            <v>0.23300000000000001</v>
          </cell>
          <cell r="G80">
            <v>0.23300000000000001</v>
          </cell>
          <cell r="H80" t="str">
            <v>1 Stage</v>
          </cell>
        </row>
        <row r="81">
          <cell r="B81" t="str">
            <v>97P3289</v>
          </cell>
          <cell r="C81" t="str">
            <v>H64104</v>
          </cell>
          <cell r="D81" t="str">
            <v>FILLER BOOK ASM</v>
          </cell>
          <cell r="E81">
            <v>0</v>
          </cell>
          <cell r="F81">
            <v>1.2639999999999998</v>
          </cell>
          <cell r="G81">
            <v>1.2639999999999998</v>
          </cell>
          <cell r="H81" t="str">
            <v>6 Stage</v>
          </cell>
        </row>
        <row r="82">
          <cell r="B82" t="str">
            <v>97P3290</v>
          </cell>
          <cell r="C82" t="str">
            <v>H64104</v>
          </cell>
          <cell r="D82" t="str">
            <v>CPU FILLER WRAP A</v>
          </cell>
          <cell r="E82">
            <v>0</v>
          </cell>
          <cell r="F82">
            <v>0.23300000000000001</v>
          </cell>
          <cell r="G82">
            <v>0.23300000000000001</v>
          </cell>
          <cell r="H82" t="str">
            <v>1 Stage</v>
          </cell>
        </row>
      </sheetData>
      <sheetData sheetId="3" refreshError="1">
        <row r="11">
          <cell r="B11" t="str">
            <v>53P5051</v>
          </cell>
        </row>
        <row r="16">
          <cell r="B16" t="str">
            <v>53P5072</v>
          </cell>
          <cell r="C16" t="str">
            <v>2T600-01</v>
          </cell>
          <cell r="D16" t="str">
            <v>H63988</v>
          </cell>
          <cell r="E16" t="str">
            <v>BLOWER,LITEPIPE</v>
          </cell>
          <cell r="F16">
            <v>0.152</v>
          </cell>
          <cell r="G16">
            <v>0.26400000000000001</v>
          </cell>
          <cell r="H16">
            <v>0.41600000000000004</v>
          </cell>
          <cell r="I16">
            <v>0.127</v>
          </cell>
          <cell r="J16">
            <v>0.22</v>
          </cell>
          <cell r="K16">
            <v>0.34699999999999998</v>
          </cell>
          <cell r="L16">
            <v>13070</v>
          </cell>
          <cell r="M16">
            <v>13070</v>
          </cell>
          <cell r="N16">
            <v>2</v>
          </cell>
          <cell r="O16">
            <v>2</v>
          </cell>
          <cell r="P16">
            <v>5</v>
          </cell>
          <cell r="Q16">
            <v>18300</v>
          </cell>
          <cell r="R16">
            <v>0.34699999999999998</v>
          </cell>
        </row>
        <row r="17">
          <cell r="B17" t="str">
            <v>53P5073</v>
          </cell>
          <cell r="C17" t="str">
            <v>2T601-01</v>
          </cell>
          <cell r="D17" t="str">
            <v>H63988</v>
          </cell>
          <cell r="E17" t="str">
            <v>HANDLE,BLOWER</v>
          </cell>
          <cell r="F17">
            <v>6.9000000000000006E-2</v>
          </cell>
          <cell r="G17">
            <v>0.13800000000000001</v>
          </cell>
          <cell r="H17">
            <v>0.20700000000000002</v>
          </cell>
          <cell r="I17">
            <v>5.5E-2</v>
          </cell>
          <cell r="J17">
            <v>8.3000000000000004E-2</v>
          </cell>
          <cell r="K17">
            <v>0.13800000000000001</v>
          </cell>
          <cell r="L17">
            <v>10820</v>
          </cell>
          <cell r="M17">
            <v>15700</v>
          </cell>
          <cell r="N17">
            <v>2</v>
          </cell>
          <cell r="O17">
            <v>4</v>
          </cell>
          <cell r="P17">
            <v>5</v>
          </cell>
          <cell r="Q17">
            <v>23700</v>
          </cell>
          <cell r="R17">
            <v>0.17300000000000001</v>
          </cell>
        </row>
        <row r="18">
          <cell r="B18" t="str">
            <v>53P5074</v>
          </cell>
          <cell r="C18" t="str">
            <v>2T602-01</v>
          </cell>
          <cell r="D18" t="str">
            <v>H63988</v>
          </cell>
          <cell r="E18" t="str">
            <v>LATCH-PULL,RING</v>
          </cell>
          <cell r="F18">
            <v>2.7E-2</v>
          </cell>
          <cell r="G18">
            <v>6.5000000000000002E-2</v>
          </cell>
          <cell r="H18">
            <v>9.1999999999999998E-2</v>
          </cell>
          <cell r="I18">
            <v>2.2000000000000002E-2</v>
          </cell>
          <cell r="J18">
            <v>5.5E-2</v>
          </cell>
          <cell r="K18">
            <v>7.6999999999999999E-2</v>
          </cell>
          <cell r="L18">
            <v>5090</v>
          </cell>
          <cell r="M18">
            <v>5090</v>
          </cell>
          <cell r="N18">
            <v>4</v>
          </cell>
          <cell r="O18">
            <v>4</v>
          </cell>
          <cell r="P18">
            <v>5</v>
          </cell>
          <cell r="Q18">
            <v>53800</v>
          </cell>
          <cell r="R18">
            <v>7.5999999999999998E-2</v>
          </cell>
        </row>
        <row r="19">
          <cell r="B19" t="str">
            <v>53P5079</v>
          </cell>
          <cell r="C19" t="str">
            <v>2T599-01</v>
          </cell>
          <cell r="D19" t="str">
            <v>H63988</v>
          </cell>
          <cell r="E19" t="str">
            <v>LIGHTPIPE</v>
          </cell>
          <cell r="F19">
            <v>0.17299999999999999</v>
          </cell>
          <cell r="G19">
            <v>0.28599999999999998</v>
          </cell>
          <cell r="H19">
            <v>0.45899999999999996</v>
          </cell>
          <cell r="I19">
            <v>0.14399999999999999</v>
          </cell>
          <cell r="J19">
            <v>0.23899999999999999</v>
          </cell>
          <cell r="K19">
            <v>0.38300000000000001</v>
          </cell>
          <cell r="L19">
            <v>11200</v>
          </cell>
          <cell r="M19">
            <v>11200</v>
          </cell>
          <cell r="N19">
            <v>2</v>
          </cell>
          <cell r="O19">
            <v>2</v>
          </cell>
          <cell r="P19">
            <v>5</v>
          </cell>
          <cell r="Q19">
            <v>16800</v>
          </cell>
          <cell r="R19">
            <v>0.38199999999999995</v>
          </cell>
        </row>
        <row r="20">
          <cell r="B20" t="str">
            <v>53P5088</v>
          </cell>
          <cell r="C20" t="str">
            <v>2T603-01</v>
          </cell>
          <cell r="D20" t="str">
            <v>H63988</v>
          </cell>
          <cell r="E20" t="str">
            <v>STIFFENER-SHRIVER BACKPLANE</v>
          </cell>
          <cell r="F20">
            <v>1.1399999999999999</v>
          </cell>
          <cell r="G20">
            <v>0.63100000000000001</v>
          </cell>
          <cell r="H20">
            <v>1.7709999999999999</v>
          </cell>
          <cell r="I20">
            <v>1.27</v>
          </cell>
          <cell r="J20">
            <v>0.63800000000000001</v>
          </cell>
          <cell r="K20">
            <v>1.9079999999999999</v>
          </cell>
          <cell r="L20">
            <v>14570</v>
          </cell>
          <cell r="M20">
            <v>14570</v>
          </cell>
          <cell r="N20">
            <v>1</v>
          </cell>
          <cell r="O20">
            <v>1</v>
          </cell>
          <cell r="P20">
            <v>5</v>
          </cell>
          <cell r="Q20">
            <v>8900</v>
          </cell>
          <cell r="R20">
            <v>1.6859999999999999</v>
          </cell>
        </row>
        <row r="21">
          <cell r="B21" t="str">
            <v>53P5091</v>
          </cell>
          <cell r="C21" t="str">
            <v>2T609-01</v>
          </cell>
          <cell r="D21" t="str">
            <v>H64080</v>
          </cell>
          <cell r="E21" t="str">
            <v>COVER,FSP CASSETTE</v>
          </cell>
          <cell r="F21">
            <v>1.0319999999999998</v>
          </cell>
          <cell r="G21">
            <v>1.073</v>
          </cell>
          <cell r="H21">
            <v>2.1049999999999995</v>
          </cell>
          <cell r="I21">
            <v>0.98299999999999998</v>
          </cell>
          <cell r="J21">
            <v>1.0219999999999998</v>
          </cell>
          <cell r="K21">
            <v>2.0049999999999999</v>
          </cell>
          <cell r="L21">
            <v>27790</v>
          </cell>
          <cell r="M21">
            <v>27790</v>
          </cell>
          <cell r="N21">
            <v>1</v>
          </cell>
          <cell r="O21">
            <v>1</v>
          </cell>
          <cell r="P21">
            <v>6</v>
          </cell>
          <cell r="Q21">
            <v>6200</v>
          </cell>
          <cell r="R21">
            <v>2.004</v>
          </cell>
        </row>
        <row r="22">
          <cell r="B22" t="str">
            <v>53P5092</v>
          </cell>
          <cell r="C22" t="str">
            <v>2T611-01</v>
          </cell>
          <cell r="D22" t="str">
            <v>H64080</v>
          </cell>
          <cell r="E22" t="str">
            <v>COVER,FSP CASSETTE</v>
          </cell>
          <cell r="F22">
            <v>0.54</v>
          </cell>
          <cell r="G22">
            <v>0.71399999999999997</v>
          </cell>
          <cell r="H22">
            <v>1.254</v>
          </cell>
          <cell r="I22">
            <v>0.51500000000000001</v>
          </cell>
          <cell r="J22">
            <v>0.68</v>
          </cell>
          <cell r="K22">
            <v>1.1950000000000001</v>
          </cell>
          <cell r="L22">
            <v>14950</v>
          </cell>
          <cell r="M22">
            <v>14950</v>
          </cell>
          <cell r="N22">
            <v>1</v>
          </cell>
          <cell r="O22">
            <v>1</v>
          </cell>
          <cell r="P22">
            <v>5</v>
          </cell>
          <cell r="Q22">
            <v>7300</v>
          </cell>
          <cell r="R22">
            <v>1.194</v>
          </cell>
        </row>
        <row r="23">
          <cell r="B23" t="str">
            <v>53P5093</v>
          </cell>
          <cell r="C23" t="str">
            <v>2T610-01</v>
          </cell>
          <cell r="D23" t="str">
            <v>H63858</v>
          </cell>
          <cell r="E23" t="str">
            <v>LATCH,FSP CASSETTE</v>
          </cell>
          <cell r="F23">
            <v>0</v>
          </cell>
          <cell r="G23">
            <v>0</v>
          </cell>
          <cell r="H23">
            <v>0</v>
          </cell>
          <cell r="I23">
            <v>0.40300000000000002</v>
          </cell>
          <cell r="J23">
            <v>0.23499999999999999</v>
          </cell>
          <cell r="K23">
            <v>0.63800000000000001</v>
          </cell>
          <cell r="L23">
            <v>0</v>
          </cell>
          <cell r="M23">
            <v>19710</v>
          </cell>
          <cell r="N23">
            <v>0</v>
          </cell>
          <cell r="O23">
            <v>2</v>
          </cell>
          <cell r="P23">
            <v>0</v>
          </cell>
          <cell r="Q23">
            <v>0</v>
          </cell>
          <cell r="R23" t="e">
            <v>#DIV/0!</v>
          </cell>
        </row>
        <row r="24">
          <cell r="B24" t="str">
            <v>53P5098</v>
          </cell>
          <cell r="C24" t="str">
            <v>2TL55-01</v>
          </cell>
          <cell r="D24" t="str">
            <v>H64080</v>
          </cell>
          <cell r="E24" t="str">
            <v>RETAINER,FSP CASSETTE</v>
          </cell>
          <cell r="F24">
            <v>0.38500000000000001</v>
          </cell>
          <cell r="G24">
            <v>0.34499999999999997</v>
          </cell>
          <cell r="H24">
            <v>0.73</v>
          </cell>
          <cell r="I24">
            <v>0.35</v>
          </cell>
          <cell r="J24">
            <v>0.313</v>
          </cell>
          <cell r="K24">
            <v>0.66300000000000003</v>
          </cell>
          <cell r="L24">
            <v>14200</v>
          </cell>
          <cell r="M24">
            <v>14200</v>
          </cell>
          <cell r="N24">
            <v>2</v>
          </cell>
          <cell r="O24">
            <v>2</v>
          </cell>
          <cell r="P24">
            <v>5</v>
          </cell>
          <cell r="Q24">
            <v>18300</v>
          </cell>
          <cell r="R24">
            <v>0.66300000000000003</v>
          </cell>
        </row>
        <row r="25">
          <cell r="B25" t="str">
            <v>53P5115</v>
          </cell>
          <cell r="C25" t="str">
            <v>2T604-01</v>
          </cell>
          <cell r="D25" t="str">
            <v>H63988</v>
          </cell>
          <cell r="E25" t="str">
            <v>GUIDE,BLINDSWAP CASSETTE</v>
          </cell>
          <cell r="F25">
            <v>1.1969999999999998</v>
          </cell>
          <cell r="G25">
            <v>1.0389999999999999</v>
          </cell>
          <cell r="H25">
            <v>2.2359999999999998</v>
          </cell>
          <cell r="I25">
            <v>1.1399999999999999</v>
          </cell>
          <cell r="J25">
            <v>0.98899999999999999</v>
          </cell>
          <cell r="K25">
            <v>2.129</v>
          </cell>
          <cell r="L25">
            <v>36420</v>
          </cell>
          <cell r="M25">
            <v>36420</v>
          </cell>
          <cell r="N25">
            <v>1</v>
          </cell>
          <cell r="O25">
            <v>1</v>
          </cell>
          <cell r="P25">
            <v>7</v>
          </cell>
          <cell r="Q25">
            <v>6700</v>
          </cell>
          <cell r="R25">
            <v>2.129</v>
          </cell>
        </row>
        <row r="26">
          <cell r="B26" t="str">
            <v>53P5126</v>
          </cell>
          <cell r="C26" t="str">
            <v>2T605-01</v>
          </cell>
          <cell r="D26" t="str">
            <v>H63988</v>
          </cell>
          <cell r="E26" t="str">
            <v>STIFFENER-CARR/HART ASM</v>
          </cell>
          <cell r="F26">
            <v>3.4539999999999997</v>
          </cell>
          <cell r="G26">
            <v>1.5149999999999999</v>
          </cell>
          <cell r="H26">
            <v>4.9689999999999994</v>
          </cell>
          <cell r="I26">
            <v>3.2890000000000001</v>
          </cell>
          <cell r="J26">
            <v>1.4429999999999998</v>
          </cell>
          <cell r="K26">
            <v>4.7320000000000002</v>
          </cell>
          <cell r="L26">
            <v>32740</v>
          </cell>
          <cell r="M26">
            <v>32740</v>
          </cell>
          <cell r="N26">
            <v>1</v>
          </cell>
          <cell r="O26">
            <v>1</v>
          </cell>
          <cell r="P26">
            <v>6</v>
          </cell>
          <cell r="Q26">
            <v>6700</v>
          </cell>
          <cell r="R26">
            <v>4.7320000000000002</v>
          </cell>
        </row>
        <row r="27">
          <cell r="B27" t="str">
            <v>53P5086</v>
          </cell>
          <cell r="C27" t="str">
            <v>2T606-01</v>
          </cell>
          <cell r="D27" t="str">
            <v>H63988</v>
          </cell>
          <cell r="E27" t="str">
            <v>TRAY,CD ROM</v>
          </cell>
          <cell r="F27">
            <v>0.48399999999999999</v>
          </cell>
          <cell r="G27">
            <v>0.35299999999999998</v>
          </cell>
          <cell r="H27">
            <v>0.83699999999999997</v>
          </cell>
          <cell r="I27">
            <v>0.44</v>
          </cell>
          <cell r="J27">
            <v>0.32100000000000001</v>
          </cell>
          <cell r="K27">
            <v>0.76100000000000001</v>
          </cell>
          <cell r="L27">
            <v>22170</v>
          </cell>
          <cell r="M27">
            <v>22170</v>
          </cell>
          <cell r="N27">
            <v>2</v>
          </cell>
          <cell r="O27">
            <v>2</v>
          </cell>
          <cell r="P27">
            <v>6</v>
          </cell>
          <cell r="Q27">
            <v>19200</v>
          </cell>
          <cell r="R27">
            <v>0.76100000000000001</v>
          </cell>
        </row>
        <row r="28">
          <cell r="B28" t="str">
            <v>97P3096</v>
          </cell>
          <cell r="C28" t="str">
            <v>2T638-01</v>
          </cell>
          <cell r="D28" t="str">
            <v>H63988</v>
          </cell>
          <cell r="E28" t="str">
            <v>GUIDE, GORDON CARD</v>
          </cell>
          <cell r="F28">
            <v>0.126</v>
          </cell>
          <cell r="G28">
            <v>0.16500000000000001</v>
          </cell>
          <cell r="H28">
            <v>0.29100000000000004</v>
          </cell>
          <cell r="I28">
            <v>0</v>
          </cell>
          <cell r="J28">
            <v>0</v>
          </cell>
          <cell r="K28">
            <v>0</v>
          </cell>
          <cell r="L28">
            <v>10920</v>
          </cell>
          <cell r="M28">
            <v>0</v>
          </cell>
          <cell r="N28">
            <v>2</v>
          </cell>
          <cell r="O28">
            <v>0</v>
          </cell>
          <cell r="P28">
            <v>5</v>
          </cell>
          <cell r="Q28">
            <v>21200</v>
          </cell>
          <cell r="R28">
            <v>0.24199999999999999</v>
          </cell>
        </row>
        <row r="29">
          <cell r="B29" t="str">
            <v>97P3267</v>
          </cell>
          <cell r="C29" t="str">
            <v>2T635-01</v>
          </cell>
          <cell r="D29" t="str">
            <v>H64080</v>
          </cell>
          <cell r="E29" t="str">
            <v>LATCH</v>
          </cell>
          <cell r="F29">
            <v>4.4999999999999998E-2</v>
          </cell>
          <cell r="G29">
            <v>0.122</v>
          </cell>
          <cell r="H29">
            <v>0.16699999999999998</v>
          </cell>
          <cell r="I29">
            <v>0</v>
          </cell>
          <cell r="J29">
            <v>0</v>
          </cell>
          <cell r="K29">
            <v>0</v>
          </cell>
          <cell r="L29">
            <v>8570</v>
          </cell>
          <cell r="M29">
            <v>0</v>
          </cell>
          <cell r="N29">
            <v>2</v>
          </cell>
          <cell r="O29">
            <v>0</v>
          </cell>
          <cell r="P29">
            <v>6</v>
          </cell>
          <cell r="Q29">
            <v>23000</v>
          </cell>
          <cell r="R29">
            <v>0.13799999999999998</v>
          </cell>
        </row>
        <row r="30">
          <cell r="B30" t="str">
            <v>97P3268</v>
          </cell>
          <cell r="C30" t="str">
            <v>2T636-01</v>
          </cell>
          <cell r="D30" t="str">
            <v>H64080</v>
          </cell>
          <cell r="E30" t="str">
            <v>LATCH HANDLE</v>
          </cell>
          <cell r="F30">
            <v>0.13400000000000001</v>
          </cell>
          <cell r="G30">
            <v>0.19500000000000001</v>
          </cell>
          <cell r="H30">
            <v>0.32900000000000001</v>
          </cell>
          <cell r="I30">
            <v>0</v>
          </cell>
          <cell r="J30">
            <v>0</v>
          </cell>
          <cell r="K30">
            <v>0</v>
          </cell>
          <cell r="L30">
            <v>12320</v>
          </cell>
          <cell r="M30">
            <v>0</v>
          </cell>
          <cell r="N30">
            <v>2</v>
          </cell>
          <cell r="O30">
            <v>0</v>
          </cell>
          <cell r="P30">
            <v>5</v>
          </cell>
          <cell r="Q30">
            <v>20100</v>
          </cell>
          <cell r="R30">
            <v>0.27400000000000002</v>
          </cell>
        </row>
      </sheetData>
      <sheetData sheetId="4">
        <row r="16">
          <cell r="B16" t="str">
            <v>53P5072</v>
          </cell>
        </row>
      </sheetData>
      <sheetData sheetId="5" refreshError="1">
        <row r="6">
          <cell r="B6" t="str">
            <v>97P3084</v>
          </cell>
          <cell r="C6" t="str">
            <v>H63988</v>
          </cell>
          <cell r="D6" t="str">
            <v>3E001-35</v>
          </cell>
          <cell r="E6" t="str">
            <v>SELF-CLINCHING PIN</v>
          </cell>
          <cell r="F6">
            <v>2</v>
          </cell>
          <cell r="G6" t="str">
            <v>PEM</v>
          </cell>
          <cell r="H6" t="str">
            <v>HW</v>
          </cell>
          <cell r="I6">
            <v>9.2376000000000014E-2</v>
          </cell>
          <cell r="J6">
            <v>1.5396000000000002E-2</v>
          </cell>
          <cell r="K6">
            <v>0.2</v>
          </cell>
          <cell r="L6" t="str">
            <v>from China to Czech</v>
          </cell>
          <cell r="M6">
            <v>7.6980000000000007E-2</v>
          </cell>
        </row>
        <row r="7">
          <cell r="B7" t="str">
            <v>97P3083</v>
          </cell>
          <cell r="C7" t="str">
            <v>H63988</v>
          </cell>
          <cell r="D7" t="str">
            <v>3E777-01</v>
          </cell>
          <cell r="E7" t="str">
            <v>FASTENER</v>
          </cell>
          <cell r="F7">
            <v>1</v>
          </cell>
          <cell r="G7" t="str">
            <v>PEM</v>
          </cell>
          <cell r="H7" t="str">
            <v>HW</v>
          </cell>
          <cell r="I7">
            <v>7.6752000000000001E-2</v>
          </cell>
          <cell r="J7">
            <v>1.2792000000000001E-2</v>
          </cell>
          <cell r="K7">
            <v>0.2</v>
          </cell>
          <cell r="L7" t="str">
            <v>from China to Czech</v>
          </cell>
          <cell r="M7">
            <v>6.3960000000000003E-2</v>
          </cell>
        </row>
        <row r="8">
          <cell r="B8" t="str">
            <v>97P3075</v>
          </cell>
          <cell r="C8" t="str">
            <v>H63988</v>
          </cell>
          <cell r="D8" t="str">
            <v>3E782-01</v>
          </cell>
          <cell r="E8" t="str">
            <v>SELF-CLINCHING STANDOFF</v>
          </cell>
          <cell r="F8">
            <v>3</v>
          </cell>
          <cell r="G8" t="str">
            <v>PEM</v>
          </cell>
          <cell r="H8" t="str">
            <v>HW</v>
          </cell>
          <cell r="I8">
            <v>8.8776000000000008E-2</v>
          </cell>
          <cell r="J8">
            <v>1.4796000000000002E-2</v>
          </cell>
          <cell r="K8">
            <v>0.2</v>
          </cell>
          <cell r="L8" t="str">
            <v>from China to Czech</v>
          </cell>
          <cell r="M8">
            <v>7.3980000000000004E-2</v>
          </cell>
        </row>
        <row r="9">
          <cell r="B9" t="str">
            <v>97P3076</v>
          </cell>
          <cell r="C9" t="str">
            <v>H63988</v>
          </cell>
          <cell r="D9" t="str">
            <v>3E777-02</v>
          </cell>
          <cell r="E9" t="str">
            <v>SELF-CLINCHING PIN</v>
          </cell>
          <cell r="F9">
            <v>1</v>
          </cell>
          <cell r="G9" t="str">
            <v>PEM</v>
          </cell>
          <cell r="H9" t="str">
            <v>HW</v>
          </cell>
          <cell r="I9">
            <v>4.7315999999999997E-2</v>
          </cell>
          <cell r="J9">
            <v>7.8860000000000006E-3</v>
          </cell>
          <cell r="K9">
            <v>0.2</v>
          </cell>
          <cell r="L9" t="str">
            <v>from China to Czech</v>
          </cell>
          <cell r="M9">
            <v>3.943E-2</v>
          </cell>
        </row>
        <row r="10">
          <cell r="B10" t="str">
            <v>97P3250</v>
          </cell>
          <cell r="C10" t="str">
            <v>H64080</v>
          </cell>
          <cell r="D10" t="str">
            <v>3E777-03</v>
          </cell>
          <cell r="E10" t="str">
            <v>PIN</v>
          </cell>
          <cell r="F10">
            <v>6</v>
          </cell>
          <cell r="G10" t="str">
            <v>PEM</v>
          </cell>
          <cell r="H10" t="str">
            <v>HW</v>
          </cell>
          <cell r="I10">
            <v>4.7315999999999997E-2</v>
          </cell>
          <cell r="J10">
            <v>7.8860000000000006E-3</v>
          </cell>
          <cell r="K10">
            <v>0.2</v>
          </cell>
          <cell r="L10" t="str">
            <v>from China to Czech</v>
          </cell>
          <cell r="M10">
            <v>3.943E-2</v>
          </cell>
        </row>
        <row r="11">
          <cell r="B11" t="str">
            <v>97P3252</v>
          </cell>
          <cell r="C11" t="str">
            <v>H64080</v>
          </cell>
          <cell r="D11" t="str">
            <v>3E783-01</v>
          </cell>
          <cell r="E11" t="str">
            <v>THREADED STANDOFF</v>
          </cell>
          <cell r="F11">
            <v>5</v>
          </cell>
          <cell r="G11" t="str">
            <v>PEM</v>
          </cell>
          <cell r="H11" t="str">
            <v>HW</v>
          </cell>
          <cell r="I11">
            <v>0.25407600000000002</v>
          </cell>
          <cell r="J11">
            <v>4.2346000000000002E-2</v>
          </cell>
          <cell r="K11">
            <v>0.2</v>
          </cell>
          <cell r="L11" t="str">
            <v>from China to Czech</v>
          </cell>
          <cell r="M11">
            <v>0.21173</v>
          </cell>
        </row>
        <row r="12">
          <cell r="B12" t="str">
            <v>97P3251</v>
          </cell>
          <cell r="C12" t="str">
            <v>H64080</v>
          </cell>
          <cell r="D12" t="str">
            <v>3E777-04</v>
          </cell>
          <cell r="E12" t="str">
            <v>PILOT PIN STANDOFF</v>
          </cell>
          <cell r="F12">
            <v>2</v>
          </cell>
          <cell r="G12" t="str">
            <v>PEM</v>
          </cell>
          <cell r="H12" t="str">
            <v>HW</v>
          </cell>
          <cell r="I12">
            <v>5.1827999999999999E-2</v>
          </cell>
          <cell r="J12">
            <v>8.6379999999999998E-3</v>
          </cell>
          <cell r="K12">
            <v>0.2</v>
          </cell>
          <cell r="L12" t="str">
            <v>from China to Czech</v>
          </cell>
          <cell r="M12">
            <v>4.3189999999999999E-2</v>
          </cell>
        </row>
        <row r="13">
          <cell r="B13" t="str">
            <v>53P5153</v>
          </cell>
          <cell r="C13" t="str">
            <v>H63988</v>
          </cell>
          <cell r="D13" t="str">
            <v>3E777-05</v>
          </cell>
          <cell r="E13" t="str">
            <v>PIN- 4X12 BRD ALIGN</v>
          </cell>
          <cell r="F13">
            <v>2</v>
          </cell>
          <cell r="G13" t="str">
            <v>PEM</v>
          </cell>
          <cell r="H13" t="str">
            <v>HW</v>
          </cell>
          <cell r="I13">
            <v>5.4047999999999999E-2</v>
          </cell>
          <cell r="J13">
            <v>9.0080000000000004E-3</v>
          </cell>
          <cell r="K13">
            <v>0.2</v>
          </cell>
          <cell r="L13" t="str">
            <v>from China to Czech</v>
          </cell>
          <cell r="M13">
            <v>4.5039999999999997E-2</v>
          </cell>
        </row>
        <row r="14">
          <cell r="B14" t="str">
            <v>53P5153</v>
          </cell>
          <cell r="C14" t="str">
            <v>H63815</v>
          </cell>
          <cell r="D14" t="str">
            <v>3E777-03</v>
          </cell>
          <cell r="E14" t="str">
            <v>PIN- 4X8 STIF ALIGN</v>
          </cell>
          <cell r="F14">
            <v>4</v>
          </cell>
          <cell r="G14" t="str">
            <v>PEM</v>
          </cell>
          <cell r="H14" t="str">
            <v>HW</v>
          </cell>
          <cell r="I14">
            <v>4.3373000000000002E-2</v>
          </cell>
          <cell r="J14">
            <v>3.9430000000000003E-3</v>
          </cell>
          <cell r="K14">
            <v>0.1</v>
          </cell>
          <cell r="L14" t="str">
            <v>CIF HK</v>
          </cell>
          <cell r="M14">
            <v>3.943E-2</v>
          </cell>
        </row>
        <row r="15">
          <cell r="B15" t="str">
            <v>46G0334</v>
          </cell>
          <cell r="C15" t="str">
            <v>896212</v>
          </cell>
          <cell r="D15" t="str">
            <v>3K772-01</v>
          </cell>
          <cell r="E15" t="str">
            <v>SPRING - GROUND CLIP</v>
          </cell>
          <cell r="F15">
            <v>1</v>
          </cell>
          <cell r="G15" t="str">
            <v>華虹</v>
          </cell>
          <cell r="H15" t="str">
            <v>HW</v>
          </cell>
          <cell r="I15">
            <v>0.1116</v>
          </cell>
          <cell r="J15">
            <v>1.8600000000000002E-2</v>
          </cell>
          <cell r="K15">
            <v>0.2</v>
          </cell>
          <cell r="L15" t="str">
            <v>from China to Czech</v>
          </cell>
          <cell r="M15">
            <v>9.2999999999999999E-2</v>
          </cell>
        </row>
        <row r="16">
          <cell r="B16" t="str">
            <v>97P3270</v>
          </cell>
          <cell r="C16" t="str">
            <v>H64080</v>
          </cell>
          <cell r="D16" t="str">
            <v>3E784-01</v>
          </cell>
          <cell r="E16" t="str">
            <v>STANDOFF</v>
          </cell>
          <cell r="F16">
            <v>4</v>
          </cell>
          <cell r="G16" t="str">
            <v>華虹</v>
          </cell>
          <cell r="H16" t="str">
            <v>HW</v>
          </cell>
          <cell r="I16">
            <v>3.8699999999999998E-2</v>
          </cell>
          <cell r="J16">
            <v>6.4500000000000009E-3</v>
          </cell>
          <cell r="K16">
            <v>0.2</v>
          </cell>
          <cell r="L16" t="str">
            <v>from China to Czech</v>
          </cell>
          <cell r="M16">
            <v>3.2250000000000001E-2</v>
          </cell>
        </row>
        <row r="17">
          <cell r="B17" t="str">
            <v>33L3713</v>
          </cell>
          <cell r="C17" t="str">
            <v>E72535H</v>
          </cell>
          <cell r="D17" t="str">
            <v>3M794-01</v>
          </cell>
          <cell r="E17" t="str">
            <v>PUSH FASTENER GROMMET SIDE</v>
          </cell>
          <cell r="F17">
            <v>2</v>
          </cell>
          <cell r="G17" t="str">
            <v>Hartwell</v>
          </cell>
          <cell r="H17" t="str">
            <v>HW</v>
          </cell>
          <cell r="I17">
            <v>9.1999999999999998E-2</v>
          </cell>
          <cell r="J17">
            <v>1.2E-2</v>
          </cell>
          <cell r="K17">
            <v>0.15</v>
          </cell>
          <cell r="L17" t="str">
            <v>from USA to Czech</v>
          </cell>
          <cell r="M17">
            <v>0.08</v>
          </cell>
        </row>
        <row r="18">
          <cell r="B18" t="str">
            <v>33L3718</v>
          </cell>
          <cell r="C18" t="str">
            <v>E72535H</v>
          </cell>
          <cell r="D18" t="str">
            <v>3M796-01</v>
          </cell>
          <cell r="E18" t="str">
            <v>PUSH FASTENER PLUNGER SIDE</v>
          </cell>
          <cell r="F18">
            <v>2</v>
          </cell>
          <cell r="G18" t="str">
            <v>Hartwell</v>
          </cell>
          <cell r="H18" t="str">
            <v>HW</v>
          </cell>
          <cell r="I18">
            <v>0.10349999999999999</v>
          </cell>
          <cell r="J18">
            <v>1.35E-2</v>
          </cell>
          <cell r="K18">
            <v>0.15</v>
          </cell>
          <cell r="L18" t="str">
            <v>from USA to Czech</v>
          </cell>
          <cell r="M18">
            <v>0.09</v>
          </cell>
        </row>
        <row r="19">
          <cell r="B19" t="str">
            <v>53P5123</v>
          </cell>
          <cell r="C19" t="str">
            <v>H63815</v>
          </cell>
          <cell r="D19" t="str">
            <v>3M876-01</v>
          </cell>
          <cell r="E19" t="str">
            <v>GROMMET TERRA COTTA-FASTENER</v>
          </cell>
          <cell r="F19">
            <v>2</v>
          </cell>
          <cell r="G19" t="str">
            <v>Hartwell</v>
          </cell>
          <cell r="H19" t="str">
            <v>HW</v>
          </cell>
          <cell r="I19">
            <v>0.10349999999999999</v>
          </cell>
          <cell r="J19">
            <v>1.35E-2</v>
          </cell>
          <cell r="K19">
            <v>0.15</v>
          </cell>
          <cell r="L19" t="str">
            <v>from USA to Czech</v>
          </cell>
          <cell r="M19">
            <v>0.09</v>
          </cell>
        </row>
        <row r="20">
          <cell r="B20" t="str">
            <v>53P5124</v>
          </cell>
          <cell r="C20" t="str">
            <v>H63988</v>
          </cell>
          <cell r="D20" t="str">
            <v>3M877-01</v>
          </cell>
          <cell r="E20" t="str">
            <v>KNOB PLUNGER-TERRA COTTA</v>
          </cell>
          <cell r="F20">
            <v>2</v>
          </cell>
          <cell r="G20" t="str">
            <v>Hartwell</v>
          </cell>
          <cell r="H20" t="str">
            <v>HW</v>
          </cell>
          <cell r="I20">
            <v>9.1999999999999998E-2</v>
          </cell>
          <cell r="J20">
            <v>1.2E-2</v>
          </cell>
          <cell r="K20">
            <v>0.15</v>
          </cell>
          <cell r="L20" t="str">
            <v>from USA to Czech</v>
          </cell>
          <cell r="M20">
            <v>0.08</v>
          </cell>
        </row>
        <row r="21">
          <cell r="B21" t="str">
            <v>3B703-04</v>
          </cell>
          <cell r="C21" t="str">
            <v>H63988</v>
          </cell>
          <cell r="D21" t="str">
            <v>3B703-04</v>
          </cell>
          <cell r="E21" t="str">
            <v>AVDEL BRIV RIVET</v>
          </cell>
          <cell r="F21">
            <v>16</v>
          </cell>
          <cell r="G21" t="str">
            <v>AVDEL</v>
          </cell>
          <cell r="H21" t="str">
            <v>HW</v>
          </cell>
          <cell r="I21">
            <v>3.5400000000000001E-2</v>
          </cell>
          <cell r="J21">
            <v>5.8999999999999999E-3</v>
          </cell>
          <cell r="K21">
            <v>0.2</v>
          </cell>
          <cell r="L21" t="str">
            <v>from China to Czech</v>
          </cell>
          <cell r="M21">
            <v>2.9499999999999998E-2</v>
          </cell>
        </row>
        <row r="22">
          <cell r="B22" t="str">
            <v>3B703-01</v>
          </cell>
          <cell r="C22" t="str">
            <v>H63988</v>
          </cell>
          <cell r="D22" t="str">
            <v>3B703-01</v>
          </cell>
          <cell r="E22" t="str">
            <v>AVDEL BRIV RIVET</v>
          </cell>
          <cell r="F22">
            <v>2</v>
          </cell>
          <cell r="G22" t="str">
            <v>AVDEL</v>
          </cell>
          <cell r="H22" t="str">
            <v>HW</v>
          </cell>
          <cell r="I22">
            <v>4.0800000000000003E-2</v>
          </cell>
          <cell r="J22">
            <v>6.8000000000000005E-3</v>
          </cell>
          <cell r="K22">
            <v>0.2</v>
          </cell>
          <cell r="L22" t="str">
            <v>from China to Czech</v>
          </cell>
          <cell r="M22">
            <v>3.4000000000000002E-2</v>
          </cell>
        </row>
        <row r="23">
          <cell r="B23" t="str">
            <v>53P5112</v>
          </cell>
          <cell r="C23" t="str">
            <v>H63815</v>
          </cell>
          <cell r="D23" t="str">
            <v>3A838-01</v>
          </cell>
          <cell r="E23" t="str">
            <v>THUMBSCREW M3 LOVELL RETENTION</v>
          </cell>
          <cell r="F23">
            <v>2</v>
          </cell>
          <cell r="G23" t="str">
            <v>Southco</v>
          </cell>
          <cell r="H23" t="str">
            <v>HW</v>
          </cell>
          <cell r="I23">
            <v>0.83159999999999989</v>
          </cell>
          <cell r="J23">
            <v>0.1386</v>
          </cell>
          <cell r="K23">
            <v>0.2</v>
          </cell>
          <cell r="L23" t="str">
            <v>from China to Czech</v>
          </cell>
          <cell r="M23">
            <v>0.69299999999999995</v>
          </cell>
        </row>
        <row r="24">
          <cell r="B24" t="str">
            <v>53P5134</v>
          </cell>
          <cell r="C24" t="str">
            <v>H64080</v>
          </cell>
          <cell r="D24" t="str">
            <v>3B728-01</v>
          </cell>
          <cell r="E24" t="str">
            <v>RIVET L4 CPU LATCH</v>
          </cell>
          <cell r="F24">
            <v>5</v>
          </cell>
          <cell r="G24" t="str">
            <v>華虹</v>
          </cell>
          <cell r="H24" t="str">
            <v>HW</v>
          </cell>
          <cell r="I24">
            <v>4.2749999999999996E-2</v>
          </cell>
          <cell r="J24">
            <v>7.1249999999999994E-3</v>
          </cell>
          <cell r="K24">
            <v>0.2</v>
          </cell>
          <cell r="L24" t="str">
            <v>from China to Czech</v>
          </cell>
          <cell r="M24">
            <v>3.5624999999999997E-2</v>
          </cell>
        </row>
        <row r="25">
          <cell r="B25" t="str">
            <v>53P5162</v>
          </cell>
          <cell r="C25" t="str">
            <v>H63815</v>
          </cell>
          <cell r="D25" t="str">
            <v>3A835-01</v>
          </cell>
          <cell r="E25" t="str">
            <v>THUMBSCREW L4 CPU COVER</v>
          </cell>
          <cell r="F25">
            <v>2</v>
          </cell>
          <cell r="G25" t="str">
            <v>Southco</v>
          </cell>
          <cell r="H25" t="str">
            <v>HW</v>
          </cell>
          <cell r="I25">
            <v>0.83159999999999989</v>
          </cell>
          <cell r="J25">
            <v>0.1386</v>
          </cell>
          <cell r="K25">
            <v>0.2</v>
          </cell>
          <cell r="L25" t="str">
            <v>from China to Czech</v>
          </cell>
          <cell r="M25">
            <v>0.69299999999999995</v>
          </cell>
        </row>
        <row r="26">
          <cell r="B26" t="str">
            <v>53P5085</v>
          </cell>
          <cell r="C26" t="str">
            <v>H63988</v>
          </cell>
          <cell r="D26" t="str">
            <v>3A836-01</v>
          </cell>
          <cell r="E26" t="str">
            <v>SCREW M5 FOR PLASTIC</v>
          </cell>
          <cell r="F26">
            <v>2</v>
          </cell>
          <cell r="G26" t="str">
            <v>立君</v>
          </cell>
          <cell r="H26" t="str">
            <v>HW</v>
          </cell>
          <cell r="I26">
            <v>1.7999999999999999E-2</v>
          </cell>
          <cell r="J26">
            <v>3.0000000000000001E-3</v>
          </cell>
          <cell r="K26">
            <v>0.2</v>
          </cell>
          <cell r="L26" t="str">
            <v>from China to Czech</v>
          </cell>
          <cell r="M26">
            <v>1.4999999999999999E-2</v>
          </cell>
        </row>
        <row r="27">
          <cell r="B27" t="str">
            <v>11P2310</v>
          </cell>
          <cell r="C27" t="str">
            <v>J10247</v>
          </cell>
          <cell r="D27" t="str">
            <v>3A837-01</v>
          </cell>
          <cell r="E27" t="str">
            <v>SCREW, PLASTITE</v>
          </cell>
          <cell r="F27">
            <v>9</v>
          </cell>
          <cell r="G27" t="str">
            <v>Bossard</v>
          </cell>
          <cell r="H27" t="str">
            <v>HW</v>
          </cell>
          <cell r="I27">
            <v>0.13800000000000001</v>
          </cell>
          <cell r="J27">
            <v>2.3000000000000003E-2</v>
          </cell>
          <cell r="K27">
            <v>0.2</v>
          </cell>
          <cell r="L27" t="str">
            <v>from China to Czech</v>
          </cell>
          <cell r="M27">
            <v>0.115</v>
          </cell>
        </row>
        <row r="28">
          <cell r="B28" t="str">
            <v>53P5114-2</v>
          </cell>
          <cell r="C28" t="str">
            <v>H63988</v>
          </cell>
          <cell r="D28" t="str">
            <v>3M878-01</v>
          </cell>
          <cell r="E28" t="str">
            <v>STIFFENER LOVELL BLINDSWAP-ITEM2</v>
          </cell>
          <cell r="F28">
            <v>1</v>
          </cell>
          <cell r="G28" t="str">
            <v>富准</v>
          </cell>
          <cell r="H28" t="str">
            <v>HW</v>
          </cell>
          <cell r="I28">
            <v>3.6750000000000005E-2</v>
          </cell>
          <cell r="J28">
            <v>1.7500000000000003E-3</v>
          </cell>
          <cell r="K28">
            <v>0.05</v>
          </cell>
          <cell r="L28" t="str">
            <v>DDP LH</v>
          </cell>
          <cell r="M28">
            <v>3.5000000000000003E-2</v>
          </cell>
        </row>
        <row r="29">
          <cell r="B29" t="str">
            <v>53P5114-3</v>
          </cell>
          <cell r="C29" t="str">
            <v>H63988</v>
          </cell>
          <cell r="D29" t="str">
            <v>3M879-01</v>
          </cell>
          <cell r="E29" t="str">
            <v>STIFFENER LOVELL BLINDSWAP-ITEM3</v>
          </cell>
          <cell r="F29">
            <v>1</v>
          </cell>
          <cell r="G29" t="str">
            <v>富准</v>
          </cell>
          <cell r="H29" t="str">
            <v>HW</v>
          </cell>
          <cell r="I29">
            <v>3.6159374999999994E-2</v>
          </cell>
          <cell r="J29">
            <v>1.7218749999999999E-3</v>
          </cell>
          <cell r="K29">
            <v>0.05</v>
          </cell>
          <cell r="L29" t="str">
            <v>DDP LH</v>
          </cell>
          <cell r="M29">
            <v>3.4437499999999996E-2</v>
          </cell>
        </row>
        <row r="30">
          <cell r="B30" t="str">
            <v>24L0896</v>
          </cell>
          <cell r="C30" t="str">
            <v>F16619</v>
          </cell>
          <cell r="D30" t="str">
            <v>3M880-01</v>
          </cell>
          <cell r="E30" t="str">
            <v>LIGHTPIPE, DASD</v>
          </cell>
          <cell r="F30">
            <v>8</v>
          </cell>
          <cell r="G30" t="str">
            <v>Pioneer</v>
          </cell>
          <cell r="H30" t="str">
            <v>HW</v>
          </cell>
          <cell r="I30">
            <v>0.50714999999999999</v>
          </cell>
          <cell r="J30">
            <v>6.615E-2</v>
          </cell>
          <cell r="K30">
            <v>0.15</v>
          </cell>
          <cell r="L30" t="str">
            <v>from USA to Czech</v>
          </cell>
          <cell r="M30">
            <v>0.441</v>
          </cell>
        </row>
        <row r="31">
          <cell r="B31" t="str">
            <v>3F723-01</v>
          </cell>
          <cell r="C31" t="str">
            <v>H63988</v>
          </cell>
          <cell r="D31" t="str">
            <v>3F723-01</v>
          </cell>
          <cell r="E31" t="str">
            <v>PEM NUT</v>
          </cell>
          <cell r="F31">
            <v>1</v>
          </cell>
          <cell r="G31" t="str">
            <v>PEM</v>
          </cell>
          <cell r="H31" t="str">
            <v>HW</v>
          </cell>
          <cell r="I31">
            <v>5.4779999999999995E-2</v>
          </cell>
          <cell r="J31">
            <v>4.9800000000000001E-3</v>
          </cell>
          <cell r="K31">
            <v>0.1</v>
          </cell>
          <cell r="L31" t="str">
            <v>CIF HK</v>
          </cell>
          <cell r="M31">
            <v>4.9799999999999997E-2</v>
          </cell>
        </row>
        <row r="32">
          <cell r="B32" t="str">
            <v>11P2310</v>
          </cell>
          <cell r="C32" t="str">
            <v>J10247</v>
          </cell>
          <cell r="D32" t="str">
            <v>3A837-01</v>
          </cell>
          <cell r="E32" t="str">
            <v>SCREW PLASTITE</v>
          </cell>
          <cell r="F32">
            <v>9</v>
          </cell>
          <cell r="G32" t="str">
            <v>Bossard</v>
          </cell>
          <cell r="H32" t="str">
            <v>HW</v>
          </cell>
          <cell r="I32">
            <v>0.1265</v>
          </cell>
          <cell r="J32">
            <v>1.1500000000000002E-2</v>
          </cell>
          <cell r="K32">
            <v>0.1</v>
          </cell>
          <cell r="L32" t="str">
            <v>CIF HK</v>
          </cell>
          <cell r="M32">
            <v>0.115</v>
          </cell>
        </row>
        <row r="33">
          <cell r="B33" t="str">
            <v>53P5094</v>
          </cell>
          <cell r="C33" t="str">
            <v>H64080</v>
          </cell>
          <cell r="D33" t="str">
            <v>3H748-01</v>
          </cell>
          <cell r="E33" t="str">
            <v>SPRING FSP CASSETTE</v>
          </cell>
          <cell r="F33">
            <v>1</v>
          </cell>
          <cell r="G33" t="str">
            <v>天瑞</v>
          </cell>
          <cell r="H33" t="str">
            <v>HW</v>
          </cell>
          <cell r="I33">
            <v>0.19320000000000001</v>
          </cell>
          <cell r="J33">
            <v>3.2199999999999999E-2</v>
          </cell>
          <cell r="K33">
            <v>0.2</v>
          </cell>
          <cell r="L33" t="str">
            <v>from China to Czech</v>
          </cell>
          <cell r="M33">
            <v>0.161</v>
          </cell>
        </row>
        <row r="34">
          <cell r="B34" t="str">
            <v>53P5095</v>
          </cell>
          <cell r="C34" t="str">
            <v>H64080</v>
          </cell>
          <cell r="D34" t="str">
            <v>3H749-01</v>
          </cell>
          <cell r="E34" t="str">
            <v>SPRING EMC</v>
          </cell>
          <cell r="F34">
            <v>1</v>
          </cell>
          <cell r="G34" t="str">
            <v>天瑞</v>
          </cell>
          <cell r="H34" t="str">
            <v>HW</v>
          </cell>
          <cell r="I34">
            <v>0.19320000000000001</v>
          </cell>
          <cell r="J34">
            <v>3.2199999999999999E-2</v>
          </cell>
          <cell r="K34">
            <v>0.2</v>
          </cell>
          <cell r="L34" t="str">
            <v>from China to Czech</v>
          </cell>
          <cell r="M34">
            <v>0.161</v>
          </cell>
        </row>
        <row r="35">
          <cell r="B35" t="str">
            <v>53P5099</v>
          </cell>
          <cell r="C35" t="str">
            <v>H64080</v>
          </cell>
          <cell r="D35" t="str">
            <v>3K773-01</v>
          </cell>
          <cell r="E35" t="str">
            <v>PIN FSP CASSETTE</v>
          </cell>
          <cell r="F35">
            <v>1</v>
          </cell>
          <cell r="G35" t="str">
            <v>華虹</v>
          </cell>
          <cell r="H35" t="str">
            <v>HW</v>
          </cell>
          <cell r="I35">
            <v>0.10125000000000001</v>
          </cell>
          <cell r="J35">
            <v>1.6875000000000001E-2</v>
          </cell>
          <cell r="K35">
            <v>0.2</v>
          </cell>
          <cell r="L35" t="str">
            <v>from China to Czech</v>
          </cell>
          <cell r="M35">
            <v>8.4375000000000006E-2</v>
          </cell>
        </row>
        <row r="36">
          <cell r="B36" t="str">
            <v>53P5102</v>
          </cell>
          <cell r="C36" t="str">
            <v>H64080</v>
          </cell>
          <cell r="D36" t="str">
            <v>3K774-01</v>
          </cell>
          <cell r="E36" t="str">
            <v>PIN FSP CASSETTE</v>
          </cell>
          <cell r="F36">
            <v>1</v>
          </cell>
          <cell r="G36" t="str">
            <v>華虹</v>
          </cell>
          <cell r="H36" t="str">
            <v>HW</v>
          </cell>
          <cell r="I36">
            <v>0.1089</v>
          </cell>
          <cell r="J36">
            <v>1.8149999999999999E-2</v>
          </cell>
          <cell r="K36">
            <v>0.2</v>
          </cell>
          <cell r="L36" t="str">
            <v>from China to Czech</v>
          </cell>
          <cell r="M36">
            <v>9.0749999999999997E-2</v>
          </cell>
        </row>
        <row r="37">
          <cell r="B37" t="str">
            <v>53P5103</v>
          </cell>
          <cell r="C37" t="str">
            <v>H64080</v>
          </cell>
          <cell r="D37" t="str">
            <v>3G709-01</v>
          </cell>
          <cell r="E37" t="str">
            <v>WASHER FSP CASSETTE</v>
          </cell>
          <cell r="F37">
            <v>1</v>
          </cell>
          <cell r="G37" t="str">
            <v>華虹</v>
          </cell>
          <cell r="H37" t="str">
            <v>HW</v>
          </cell>
          <cell r="I37">
            <v>1.125E-2</v>
          </cell>
          <cell r="J37">
            <v>1.8749999999999999E-3</v>
          </cell>
          <cell r="K37">
            <v>0.2</v>
          </cell>
          <cell r="L37" t="str">
            <v>from China to Czech</v>
          </cell>
          <cell r="M37">
            <v>9.3749999999999997E-3</v>
          </cell>
        </row>
        <row r="38">
          <cell r="B38" t="str">
            <v>53P5104</v>
          </cell>
          <cell r="C38" t="str">
            <v>H64080</v>
          </cell>
          <cell r="D38" t="str">
            <v>3K775-01</v>
          </cell>
          <cell r="E38" t="str">
            <v>WASHER FSP CASSETTE</v>
          </cell>
          <cell r="F38">
            <v>1</v>
          </cell>
          <cell r="G38" t="str">
            <v>華虹</v>
          </cell>
          <cell r="H38" t="str">
            <v>HW</v>
          </cell>
          <cell r="I38">
            <v>4.41E-2</v>
          </cell>
          <cell r="J38">
            <v>7.3499999999999998E-3</v>
          </cell>
          <cell r="K38">
            <v>0.2</v>
          </cell>
          <cell r="L38" t="str">
            <v>from China to Czech</v>
          </cell>
          <cell r="M38">
            <v>3.6749999999999998E-2</v>
          </cell>
        </row>
        <row r="39">
          <cell r="B39" t="str">
            <v>53P5105</v>
          </cell>
          <cell r="C39" t="str">
            <v>H64080</v>
          </cell>
          <cell r="D39" t="str">
            <v>3M882-01</v>
          </cell>
          <cell r="E39" t="str">
            <v>GASKET FSP CASSETTE</v>
          </cell>
          <cell r="F39">
            <v>1</v>
          </cell>
          <cell r="G39" t="str">
            <v>Schlegel</v>
          </cell>
          <cell r="H39" t="str">
            <v>HW</v>
          </cell>
          <cell r="I39">
            <v>0.51679999999999993</v>
          </cell>
          <cell r="J39">
            <v>8.613333333333334E-2</v>
          </cell>
          <cell r="K39">
            <v>0.2</v>
          </cell>
          <cell r="L39" t="str">
            <v>from China to Czech</v>
          </cell>
          <cell r="M39">
            <v>0.43066666666666664</v>
          </cell>
        </row>
        <row r="40">
          <cell r="B40" t="str">
            <v>11P2304</v>
          </cell>
          <cell r="C40" t="str">
            <v>H63813</v>
          </cell>
          <cell r="D40" t="str">
            <v>3M883-01</v>
          </cell>
          <cell r="E40" t="str">
            <v>LIGHTPIPE</v>
          </cell>
          <cell r="F40">
            <v>4</v>
          </cell>
          <cell r="G40" t="str">
            <v>Sanmina</v>
          </cell>
          <cell r="H40" t="str">
            <v>PL</v>
          </cell>
          <cell r="I40">
            <v>1.4156500000000001</v>
          </cell>
          <cell r="J40">
            <v>0.18465000000000001</v>
          </cell>
          <cell r="K40">
            <v>0.15</v>
          </cell>
          <cell r="L40" t="str">
            <v>from USA to Czech</v>
          </cell>
          <cell r="M40">
            <v>1.2310000000000001</v>
          </cell>
        </row>
        <row r="41">
          <cell r="B41" t="str">
            <v>11P2310</v>
          </cell>
          <cell r="C41" t="str">
            <v>J10247</v>
          </cell>
          <cell r="D41" t="str">
            <v>3A837-01</v>
          </cell>
          <cell r="E41" t="str">
            <v>SCREW PLASTITE</v>
          </cell>
          <cell r="F41">
            <v>9</v>
          </cell>
          <cell r="G41" t="str">
            <v>Bossard</v>
          </cell>
          <cell r="H41" t="str">
            <v>HW</v>
          </cell>
          <cell r="I41">
            <v>0.1265</v>
          </cell>
          <cell r="J41">
            <v>1.1500000000000002E-2</v>
          </cell>
          <cell r="K41">
            <v>0.1</v>
          </cell>
          <cell r="L41" t="str">
            <v>CIF HK</v>
          </cell>
          <cell r="M41">
            <v>0.115</v>
          </cell>
        </row>
        <row r="42">
          <cell r="B42" t="str">
            <v>11P4135</v>
          </cell>
          <cell r="C42" t="str">
            <v>H63813</v>
          </cell>
          <cell r="D42" t="str">
            <v>3K777-01</v>
          </cell>
          <cell r="E42" t="str">
            <v>RIVET DRIVE</v>
          </cell>
          <cell r="F42">
            <v>1</v>
          </cell>
          <cell r="G42" t="str">
            <v>華虹</v>
          </cell>
          <cell r="H42" t="str">
            <v>HW</v>
          </cell>
          <cell r="I42">
            <v>4.7699999999999999E-2</v>
          </cell>
          <cell r="J42">
            <v>7.9500000000000005E-3</v>
          </cell>
          <cell r="K42">
            <v>0.2</v>
          </cell>
          <cell r="L42" t="str">
            <v>from China to Czech</v>
          </cell>
          <cell r="M42">
            <v>3.9750000000000001E-2</v>
          </cell>
        </row>
        <row r="43">
          <cell r="B43" t="str">
            <v>44P1468</v>
          </cell>
          <cell r="C43" t="str">
            <v>J11395</v>
          </cell>
          <cell r="D43" t="str">
            <v>3M884-01</v>
          </cell>
          <cell r="E43" t="str">
            <v>GRIP</v>
          </cell>
          <cell r="F43">
            <v>1</v>
          </cell>
          <cell r="G43" t="str">
            <v>Sanmina</v>
          </cell>
          <cell r="H43" t="str">
            <v>PL</v>
          </cell>
          <cell r="I43">
            <v>1.3937999999999999</v>
          </cell>
          <cell r="J43">
            <v>0.18179999999999999</v>
          </cell>
          <cell r="K43">
            <v>0.15</v>
          </cell>
          <cell r="L43" t="str">
            <v>from USA to Czech</v>
          </cell>
          <cell r="M43">
            <v>1.212</v>
          </cell>
        </row>
        <row r="44">
          <cell r="B44" t="str">
            <v>53P5106</v>
          </cell>
          <cell r="C44" t="str">
            <v>H64080</v>
          </cell>
          <cell r="D44" t="str">
            <v>3K776-01</v>
          </cell>
          <cell r="E44" t="str">
            <v>COVER RISCWATCH CONNECTOR</v>
          </cell>
          <cell r="F44">
            <v>1</v>
          </cell>
          <cell r="G44" t="str">
            <v>天瑞</v>
          </cell>
          <cell r="H44" t="str">
            <v>SM</v>
          </cell>
          <cell r="I44">
            <v>9.6000000000000002E-2</v>
          </cell>
          <cell r="J44">
            <v>1.6E-2</v>
          </cell>
          <cell r="K44">
            <v>0.2</v>
          </cell>
          <cell r="L44" t="str">
            <v>from China to Czech</v>
          </cell>
          <cell r="M44">
            <v>0.08</v>
          </cell>
        </row>
        <row r="45">
          <cell r="B45" t="str">
            <v>24L0896a</v>
          </cell>
          <cell r="C45" t="str">
            <v>F16619</v>
          </cell>
          <cell r="D45" t="str">
            <v>3M880-01</v>
          </cell>
          <cell r="E45" t="str">
            <v>LIGHTPIPE, DASD</v>
          </cell>
          <cell r="F45">
            <v>8</v>
          </cell>
          <cell r="G45" t="str">
            <v>Pingood</v>
          </cell>
          <cell r="H45" t="str">
            <v>HW</v>
          </cell>
          <cell r="I45">
            <v>0.28079999999999999</v>
          </cell>
          <cell r="J45">
            <v>4.6800000000000001E-2</v>
          </cell>
          <cell r="K45">
            <v>0.2</v>
          </cell>
          <cell r="L45" t="str">
            <v>from China to Czech</v>
          </cell>
          <cell r="M45">
            <v>0.23399999999999999</v>
          </cell>
        </row>
        <row r="46">
          <cell r="B46" t="str">
            <v>11P2304a</v>
          </cell>
          <cell r="C46" t="str">
            <v>H63813</v>
          </cell>
          <cell r="D46" t="str">
            <v>3M883-01</v>
          </cell>
          <cell r="E46" t="str">
            <v>LIGHTPIPE</v>
          </cell>
          <cell r="F46">
            <v>4</v>
          </cell>
          <cell r="G46" t="str">
            <v>Pingood</v>
          </cell>
          <cell r="H46" t="str">
            <v>PL</v>
          </cell>
          <cell r="I46">
            <v>0.14399999999999999</v>
          </cell>
          <cell r="J46">
            <v>2.4E-2</v>
          </cell>
          <cell r="K46">
            <v>0.2</v>
          </cell>
          <cell r="L46" t="str">
            <v>from China to Czech</v>
          </cell>
          <cell r="M46">
            <v>0.12</v>
          </cell>
        </row>
        <row r="47">
          <cell r="B47" t="str">
            <v>44P1468a</v>
          </cell>
          <cell r="C47" t="str">
            <v>J11395</v>
          </cell>
          <cell r="D47" t="str">
            <v>3M884-01</v>
          </cell>
          <cell r="E47" t="str">
            <v>GRIP</v>
          </cell>
          <cell r="F47">
            <v>1</v>
          </cell>
          <cell r="G47" t="str">
            <v>Pingood</v>
          </cell>
          <cell r="H47" t="str">
            <v>PL</v>
          </cell>
          <cell r="I47">
            <v>0.13200000000000001</v>
          </cell>
          <cell r="J47">
            <v>2.2000000000000002E-2</v>
          </cell>
          <cell r="K47">
            <v>0.2</v>
          </cell>
          <cell r="L47" t="str">
            <v>from China to Czech</v>
          </cell>
          <cell r="M47">
            <v>0.11</v>
          </cell>
        </row>
        <row r="48">
          <cell r="B48" t="str">
            <v>53P5084</v>
          </cell>
          <cell r="C48" t="str">
            <v>H63815</v>
          </cell>
          <cell r="D48" t="str">
            <v>5A751-01</v>
          </cell>
          <cell r="E48" t="str">
            <v>BLOWER 94MM</v>
          </cell>
          <cell r="F48">
            <v>2</v>
          </cell>
          <cell r="G48" t="str">
            <v>NMB</v>
          </cell>
          <cell r="H48" t="str">
            <v>FAN</v>
          </cell>
          <cell r="I48">
            <v>6.96</v>
          </cell>
          <cell r="J48">
            <v>1.1599999999999999</v>
          </cell>
          <cell r="K48">
            <v>0.2</v>
          </cell>
          <cell r="L48" t="str">
            <v>from China to Czech</v>
          </cell>
          <cell r="M48">
            <v>5.8</v>
          </cell>
        </row>
        <row r="49">
          <cell r="B49" t="str">
            <v>97P3073</v>
          </cell>
          <cell r="C49" t="str">
            <v>H63988</v>
          </cell>
          <cell r="D49" t="str">
            <v>3M899-01</v>
          </cell>
          <cell r="E49" t="str">
            <v>GASKET - YAWL ACCESS PANEL</v>
          </cell>
          <cell r="F49">
            <v>2</v>
          </cell>
          <cell r="G49" t="str">
            <v>LAIRD</v>
          </cell>
          <cell r="H49" t="str">
            <v>HW</v>
          </cell>
          <cell r="I49">
            <v>0.41579999999999995</v>
          </cell>
          <cell r="J49">
            <v>6.93E-2</v>
          </cell>
          <cell r="K49">
            <v>0.2</v>
          </cell>
          <cell r="L49" t="str">
            <v>from China to Czech</v>
          </cell>
          <cell r="M49">
            <v>0.34649999999999997</v>
          </cell>
        </row>
        <row r="50">
          <cell r="B50" t="str">
            <v>97P3091</v>
          </cell>
          <cell r="C50" t="str">
            <v>H64080</v>
          </cell>
          <cell r="D50" t="str">
            <v>3M900-01</v>
          </cell>
          <cell r="E50" t="str">
            <v>POWER SUPPLY GASKET</v>
          </cell>
          <cell r="F50">
            <v>4</v>
          </cell>
          <cell r="G50" t="str">
            <v>LAIRD</v>
          </cell>
          <cell r="H50" t="str">
            <v>HW</v>
          </cell>
          <cell r="I50">
            <v>0.3906</v>
          </cell>
          <cell r="J50">
            <v>6.5100000000000005E-2</v>
          </cell>
          <cell r="K50">
            <v>0.2</v>
          </cell>
          <cell r="L50" t="str">
            <v>from China to Czech</v>
          </cell>
          <cell r="M50">
            <v>0.32550000000000001</v>
          </cell>
        </row>
        <row r="51">
          <cell r="B51" t="str">
            <v>97P3092</v>
          </cell>
          <cell r="C51" t="str">
            <v>H63988</v>
          </cell>
          <cell r="D51" t="str">
            <v>3M901-01</v>
          </cell>
          <cell r="E51" t="str">
            <v>POWER SUPPLY GASKET</v>
          </cell>
          <cell r="F51">
            <v>2</v>
          </cell>
          <cell r="G51" t="str">
            <v>LAIRD</v>
          </cell>
          <cell r="H51" t="str">
            <v>HW</v>
          </cell>
          <cell r="I51">
            <v>0.315</v>
          </cell>
          <cell r="J51">
            <v>5.2500000000000005E-2</v>
          </cell>
          <cell r="K51">
            <v>0.2</v>
          </cell>
          <cell r="L51" t="str">
            <v>from China to Czech</v>
          </cell>
          <cell r="M51">
            <v>0.26250000000000001</v>
          </cell>
        </row>
        <row r="52">
          <cell r="B52" t="str">
            <v>97P3261</v>
          </cell>
          <cell r="C52" t="str">
            <v>H63988</v>
          </cell>
          <cell r="D52" t="str">
            <v>3M902-01</v>
          </cell>
          <cell r="E52" t="str">
            <v>GASKET</v>
          </cell>
          <cell r="F52">
            <v>1</v>
          </cell>
          <cell r="G52" t="str">
            <v>LAIRD</v>
          </cell>
          <cell r="H52" t="str">
            <v>HW</v>
          </cell>
          <cell r="I52">
            <v>0.4662</v>
          </cell>
          <cell r="J52">
            <v>7.7700000000000005E-2</v>
          </cell>
          <cell r="K52">
            <v>0.2</v>
          </cell>
          <cell r="L52" t="str">
            <v>from China to Czech</v>
          </cell>
          <cell r="M52">
            <v>0.38850000000000001</v>
          </cell>
        </row>
        <row r="53">
          <cell r="B53" t="str">
            <v>97P3263</v>
          </cell>
          <cell r="C53" t="str">
            <v>H63988</v>
          </cell>
          <cell r="D53" t="str">
            <v>3M903-01</v>
          </cell>
          <cell r="E53" t="str">
            <v>CLAMP</v>
          </cell>
          <cell r="F53">
            <v>2</v>
          </cell>
          <cell r="G53" t="str">
            <v>RICHCO</v>
          </cell>
          <cell r="H53" t="str">
            <v>HW</v>
          </cell>
          <cell r="I53">
            <v>0.12189999999999999</v>
          </cell>
          <cell r="J53">
            <v>1.5899999999999997E-2</v>
          </cell>
          <cell r="K53">
            <v>0.15</v>
          </cell>
          <cell r="L53" t="str">
            <v>from SING to Czech</v>
          </cell>
          <cell r="M53">
            <v>0.106</v>
          </cell>
        </row>
        <row r="54">
          <cell r="B54" t="str">
            <v>53P5152</v>
          </cell>
          <cell r="C54" t="str">
            <v>H63988</v>
          </cell>
          <cell r="D54" t="str">
            <v>3M904-01</v>
          </cell>
          <cell r="E54" t="str">
            <v>GASKET - LOVELL STIFFENER</v>
          </cell>
          <cell r="F54">
            <v>1</v>
          </cell>
          <cell r="G54" t="str">
            <v>SCHLEGEL</v>
          </cell>
          <cell r="H54" t="str">
            <v>HW</v>
          </cell>
          <cell r="I54">
            <v>1.3103999999999998</v>
          </cell>
          <cell r="J54">
            <v>0.21839999999999998</v>
          </cell>
          <cell r="K54">
            <v>0.2</v>
          </cell>
          <cell r="L54" t="str">
            <v>from China to Czech</v>
          </cell>
          <cell r="M54">
            <v>1.0919999999999999</v>
          </cell>
        </row>
        <row r="55">
          <cell r="B55" t="str">
            <v>37L6615</v>
          </cell>
          <cell r="C55" t="str">
            <v>H14882A</v>
          </cell>
          <cell r="D55" t="str">
            <v>2FK53-01</v>
          </cell>
          <cell r="E55" t="str">
            <v>SPRING, LEVER LATCH</v>
          </cell>
          <cell r="F55">
            <v>2</v>
          </cell>
          <cell r="G55" t="str">
            <v>FLEXTRONICS</v>
          </cell>
          <cell r="H55" t="str">
            <v>HW</v>
          </cell>
          <cell r="I55">
            <v>0.34499999999999997</v>
          </cell>
          <cell r="J55">
            <v>4.4999999999999998E-2</v>
          </cell>
          <cell r="K55">
            <v>0.15</v>
          </cell>
          <cell r="L55" t="str">
            <v>from THAI to Czech</v>
          </cell>
          <cell r="M55">
            <v>0.3</v>
          </cell>
        </row>
        <row r="56">
          <cell r="B56" t="str">
            <v>37L6616</v>
          </cell>
          <cell r="C56" t="str">
            <v>H14882A</v>
          </cell>
          <cell r="D56" t="str">
            <v>3E776-01</v>
          </cell>
          <cell r="E56" t="str">
            <v>PIN, SPLT ROLL</v>
          </cell>
          <cell r="F56">
            <v>2</v>
          </cell>
          <cell r="G56" t="str">
            <v>FLEXTRONICS</v>
          </cell>
          <cell r="H56" t="str">
            <v>HW</v>
          </cell>
          <cell r="I56">
            <v>0.26680000000000004</v>
          </cell>
          <cell r="J56">
            <v>3.4799999999999998E-2</v>
          </cell>
          <cell r="K56">
            <v>0.15</v>
          </cell>
          <cell r="L56" t="str">
            <v>from THAI to Czech</v>
          </cell>
          <cell r="M56">
            <v>0.23200000000000001</v>
          </cell>
        </row>
        <row r="57">
          <cell r="B57" t="str">
            <v>49P2650</v>
          </cell>
          <cell r="C57" t="str">
            <v>H14882A</v>
          </cell>
          <cell r="D57" t="str">
            <v>2T582-01</v>
          </cell>
          <cell r="E57" t="str">
            <v>LATCH, 1B LEVER BOTTOM</v>
          </cell>
          <cell r="F57">
            <v>1</v>
          </cell>
          <cell r="G57" t="str">
            <v>FLEXTRONICS</v>
          </cell>
          <cell r="H57" t="str">
            <v>PL</v>
          </cell>
          <cell r="I57">
            <v>0.36914999999999998</v>
          </cell>
          <cell r="J57">
            <v>4.8149999999999998E-2</v>
          </cell>
          <cell r="K57">
            <v>0.15</v>
          </cell>
          <cell r="L57" t="str">
            <v>from THAI to Czech</v>
          </cell>
          <cell r="M57">
            <v>0.32100000000000001</v>
          </cell>
        </row>
        <row r="58">
          <cell r="B58" t="str">
            <v>37L6619</v>
          </cell>
          <cell r="C58" t="str">
            <v>H14882R</v>
          </cell>
          <cell r="D58" t="str">
            <v>2T581-01</v>
          </cell>
          <cell r="E58" t="str">
            <v>LATCH, 1B LEVER TOP</v>
          </cell>
          <cell r="F58">
            <v>1</v>
          </cell>
          <cell r="G58" t="str">
            <v>FLEXTRONICS</v>
          </cell>
          <cell r="H58" t="str">
            <v>PL</v>
          </cell>
          <cell r="I58">
            <v>0.36914999999999998</v>
          </cell>
          <cell r="J58">
            <v>4.8149999999999998E-2</v>
          </cell>
          <cell r="K58">
            <v>0.15</v>
          </cell>
          <cell r="L58" t="str">
            <v>from THAI to Czech</v>
          </cell>
          <cell r="M58">
            <v>0.32100000000000001</v>
          </cell>
        </row>
        <row r="59">
          <cell r="B59" t="str">
            <v>97P3069</v>
          </cell>
          <cell r="C59" t="str">
            <v>H63988</v>
          </cell>
          <cell r="D59" t="str">
            <v>3M878-01</v>
          </cell>
          <cell r="E59" t="str">
            <v>INSULATOR LOVELL STINFFENER</v>
          </cell>
          <cell r="F59">
            <v>1</v>
          </cell>
          <cell r="G59" t="str">
            <v>FUZHUN</v>
          </cell>
          <cell r="H59" t="str">
            <v>HW</v>
          </cell>
          <cell r="I59">
            <v>5.8050000000000004E-2</v>
          </cell>
          <cell r="J59">
            <v>9.6750000000000013E-3</v>
          </cell>
          <cell r="K59">
            <v>0.2</v>
          </cell>
          <cell r="L59" t="str">
            <v>from China to Czech</v>
          </cell>
          <cell r="M59">
            <v>4.8375000000000001E-2</v>
          </cell>
        </row>
        <row r="60">
          <cell r="B60" t="str">
            <v>97P3070</v>
          </cell>
          <cell r="C60" t="str">
            <v>H63988</v>
          </cell>
          <cell r="D60" t="str">
            <v>3M879-01</v>
          </cell>
          <cell r="E60" t="str">
            <v>INSULATOR BLINDSWAP STIFFENER</v>
          </cell>
          <cell r="F60">
            <v>1</v>
          </cell>
          <cell r="G60" t="str">
            <v>FUZHUN</v>
          </cell>
          <cell r="H60" t="str">
            <v>HW</v>
          </cell>
          <cell r="I60">
            <v>2.6099999999999998E-2</v>
          </cell>
          <cell r="J60">
            <v>4.3499999999999997E-3</v>
          </cell>
          <cell r="K60">
            <v>0.2</v>
          </cell>
          <cell r="L60" t="str">
            <v>from China to Czech</v>
          </cell>
          <cell r="M60">
            <v>2.1749999999999999E-2</v>
          </cell>
        </row>
        <row r="61">
          <cell r="B61" t="str">
            <v>05J7885</v>
          </cell>
          <cell r="C61" t="str">
            <v>E31656</v>
          </cell>
          <cell r="D61" t="str">
            <v>2T637-01</v>
          </cell>
          <cell r="E61" t="str">
            <v>RAIL</v>
          </cell>
          <cell r="F61">
            <v>12</v>
          </cell>
          <cell r="G61" t="str">
            <v>LAMPIA</v>
          </cell>
          <cell r="H61" t="str">
            <v>PL</v>
          </cell>
          <cell r="I61">
            <v>6.8999999999999992E-2</v>
          </cell>
          <cell r="J61">
            <v>8.9999999999999993E-3</v>
          </cell>
          <cell r="K61">
            <v>0.15</v>
          </cell>
          <cell r="L61" t="str">
            <v>from USA to Czech</v>
          </cell>
          <cell r="M61">
            <v>0.06</v>
          </cell>
        </row>
        <row r="62">
          <cell r="B62" t="str">
            <v>97P3256</v>
          </cell>
          <cell r="C62" t="str">
            <v>H63988</v>
          </cell>
          <cell r="D62" t="str">
            <v>3M905-01</v>
          </cell>
          <cell r="E62" t="str">
            <v>GASKET BUZZ TAILSTOCK</v>
          </cell>
          <cell r="F62">
            <v>2</v>
          </cell>
          <cell r="G62" t="str">
            <v>SCHLEGEL</v>
          </cell>
          <cell r="H62" t="str">
            <v>HW</v>
          </cell>
          <cell r="I62">
            <v>0.08</v>
          </cell>
          <cell r="J62">
            <v>1.3333333333333334E-2</v>
          </cell>
          <cell r="K62">
            <v>0.2</v>
          </cell>
          <cell r="L62" t="str">
            <v>from China to Czech</v>
          </cell>
          <cell r="M62">
            <v>6.6666666666666666E-2</v>
          </cell>
        </row>
        <row r="63">
          <cell r="B63" t="str">
            <v>97P3257</v>
          </cell>
          <cell r="C63" t="str">
            <v>H63988</v>
          </cell>
          <cell r="D63" t="str">
            <v>3M906-01</v>
          </cell>
          <cell r="E63" t="str">
            <v>GASKET BUZZ TAILSTOCK</v>
          </cell>
          <cell r="F63">
            <v>1</v>
          </cell>
          <cell r="G63" t="str">
            <v>LAIRD</v>
          </cell>
          <cell r="H63" t="str">
            <v>HW</v>
          </cell>
          <cell r="I63">
            <v>0.3276</v>
          </cell>
          <cell r="J63">
            <v>5.460000000000001E-2</v>
          </cell>
          <cell r="K63">
            <v>0.2</v>
          </cell>
          <cell r="L63" t="str">
            <v>from China to Czech</v>
          </cell>
          <cell r="M63">
            <v>0.27300000000000002</v>
          </cell>
        </row>
        <row r="64">
          <cell r="B64" t="str">
            <v>97P3258</v>
          </cell>
          <cell r="C64" t="str">
            <v>H63988</v>
          </cell>
          <cell r="D64" t="str">
            <v>3M895-01</v>
          </cell>
          <cell r="E64" t="str">
            <v>GASKET BUZZ TAILSTOCK</v>
          </cell>
          <cell r="F64">
            <v>1</v>
          </cell>
          <cell r="G64" t="str">
            <v>LAIRD</v>
          </cell>
          <cell r="H64" t="str">
            <v>HW</v>
          </cell>
          <cell r="I64">
            <v>0.76919999999999999</v>
          </cell>
          <cell r="J64">
            <v>0.12820000000000001</v>
          </cell>
          <cell r="K64">
            <v>0.2</v>
          </cell>
          <cell r="L64" t="str">
            <v>from China to Czech</v>
          </cell>
          <cell r="M64">
            <v>0.64100000000000001</v>
          </cell>
        </row>
        <row r="65">
          <cell r="B65" t="str">
            <v>97P3283</v>
          </cell>
          <cell r="C65" t="str">
            <v>H64080</v>
          </cell>
          <cell r="D65" t="str">
            <v>3M896-01</v>
          </cell>
          <cell r="E65" t="str">
            <v>GASKET</v>
          </cell>
          <cell r="F65">
            <v>1</v>
          </cell>
          <cell r="G65" t="str">
            <v>SCHLEGEL</v>
          </cell>
          <cell r="H65" t="str">
            <v>HW</v>
          </cell>
          <cell r="I65">
            <v>8.7999999999999995E-2</v>
          </cell>
          <cell r="J65">
            <v>1.4666666666666668E-2</v>
          </cell>
          <cell r="K65">
            <v>0.2</v>
          </cell>
          <cell r="L65" t="str">
            <v>from China to Czech</v>
          </cell>
          <cell r="M65">
            <v>7.3333333333333334E-2</v>
          </cell>
        </row>
        <row r="66">
          <cell r="B66" t="str">
            <v>97P3284</v>
          </cell>
          <cell r="C66" t="str">
            <v>H64080</v>
          </cell>
          <cell r="D66" t="str">
            <v>3M897-01</v>
          </cell>
          <cell r="E66" t="str">
            <v>GASKET</v>
          </cell>
          <cell r="F66">
            <v>1</v>
          </cell>
          <cell r="G66" t="str">
            <v>LAIRD</v>
          </cell>
          <cell r="H66" t="str">
            <v>HW</v>
          </cell>
          <cell r="I66">
            <v>0.46679999999999999</v>
          </cell>
          <cell r="J66">
            <v>7.7800000000000008E-2</v>
          </cell>
          <cell r="K66">
            <v>0.2</v>
          </cell>
          <cell r="L66" t="str">
            <v>from China to Czech</v>
          </cell>
          <cell r="M66">
            <v>0.38900000000000001</v>
          </cell>
        </row>
        <row r="67">
          <cell r="B67" t="str">
            <v>97P3262</v>
          </cell>
          <cell r="C67" t="str">
            <v>H64080</v>
          </cell>
          <cell r="D67" t="str">
            <v>3M898-01</v>
          </cell>
          <cell r="E67" t="str">
            <v>GASKET</v>
          </cell>
          <cell r="F67">
            <v>1</v>
          </cell>
          <cell r="G67" t="str">
            <v>LAIRD</v>
          </cell>
          <cell r="H67" t="str">
            <v>HW</v>
          </cell>
          <cell r="I67">
            <v>0.29759999999999998</v>
          </cell>
          <cell r="J67">
            <v>4.9600000000000005E-2</v>
          </cell>
          <cell r="K67">
            <v>0.2</v>
          </cell>
          <cell r="L67" t="str">
            <v>from China to Czech</v>
          </cell>
          <cell r="M67">
            <v>0.248</v>
          </cell>
        </row>
        <row r="68">
          <cell r="B68" t="str">
            <v>97P3280</v>
          </cell>
          <cell r="C68" t="str">
            <v>H64080</v>
          </cell>
          <cell r="D68" t="str">
            <v>3K779-01</v>
          </cell>
          <cell r="E68" t="str">
            <v>RIVET</v>
          </cell>
          <cell r="F68">
            <v>2</v>
          </cell>
          <cell r="G68" t="str">
            <v>HUA-HON</v>
          </cell>
          <cell r="H68" t="str">
            <v>HW</v>
          </cell>
          <cell r="I68">
            <v>3.5999999999999997E-2</v>
          </cell>
          <cell r="J68">
            <v>6.0000000000000001E-3</v>
          </cell>
          <cell r="K68">
            <v>0.2</v>
          </cell>
          <cell r="L68" t="str">
            <v>from China to Czech</v>
          </cell>
          <cell r="M68">
            <v>0.03</v>
          </cell>
        </row>
        <row r="69">
          <cell r="B69" t="str">
            <v>97P3286</v>
          </cell>
          <cell r="C69" t="str">
            <v>H64080</v>
          </cell>
          <cell r="D69" t="str">
            <v>3E778-01</v>
          </cell>
          <cell r="E69" t="str">
            <v>STANDOFF</v>
          </cell>
          <cell r="F69">
            <v>2</v>
          </cell>
          <cell r="G69" t="str">
            <v>HUA-HON</v>
          </cell>
          <cell r="H69" t="str">
            <v>HW</v>
          </cell>
          <cell r="I69">
            <v>3.15E-2</v>
          </cell>
          <cell r="J69">
            <v>5.2500000000000003E-3</v>
          </cell>
          <cell r="K69">
            <v>0.2</v>
          </cell>
          <cell r="L69" t="str">
            <v>from China to Czech</v>
          </cell>
          <cell r="M69">
            <v>2.6249999999999999E-2</v>
          </cell>
        </row>
        <row r="70">
          <cell r="B70" t="str">
            <v>97P3090</v>
          </cell>
          <cell r="C70" t="str">
            <v>H63988</v>
          </cell>
          <cell r="D70" t="str">
            <v>BRACKET TAILSTOCK</v>
          </cell>
          <cell r="E70" t="str">
            <v>INSULATOR-SHRIVER</v>
          </cell>
          <cell r="F70">
            <v>1</v>
          </cell>
          <cell r="G70" t="str">
            <v>Fuzhun</v>
          </cell>
          <cell r="H70" t="str">
            <v>HW</v>
          </cell>
          <cell r="I70">
            <v>0.5625</v>
          </cell>
          <cell r="J70">
            <v>9.375E-2</v>
          </cell>
          <cell r="K70">
            <v>0.2</v>
          </cell>
          <cell r="L70" t="str">
            <v>from China to Czech</v>
          </cell>
          <cell r="M70">
            <v>0.46875</v>
          </cell>
        </row>
        <row r="71">
          <cell r="B71" t="str">
            <v>97P2538</v>
          </cell>
          <cell r="C71" t="str">
            <v>H63810</v>
          </cell>
          <cell r="D71" t="str">
            <v>4N846-01</v>
          </cell>
          <cell r="E71" t="str">
            <v>CABLE OP PANEL</v>
          </cell>
          <cell r="F71">
            <v>1</v>
          </cell>
          <cell r="G71" t="str">
            <v>MOLEX</v>
          </cell>
          <cell r="H71" t="str">
            <v>CBL</v>
          </cell>
          <cell r="I71">
            <v>0</v>
          </cell>
          <cell r="J71">
            <v>0</v>
          </cell>
          <cell r="K71">
            <v>0.05</v>
          </cell>
          <cell r="L71" t="str">
            <v>N/A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  <sheetName val="A"/>
      <sheetName val="2000"/>
      <sheetName val="Cntmrs"/>
      <sheetName val="List"/>
      <sheetName val="Bridge Chart B"/>
      <sheetName val="FA_LISTING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總表"/>
      <sheetName val="sal"/>
      <sheetName val="G8ZFR"/>
      <sheetName val="UC10"/>
      <sheetName val="Cntmrs-Recruit"/>
      <sheetName val="NRE"/>
      <sheetName val="FCT August"/>
      <sheetName val="測算表(KRMB)"/>
      <sheetName val="匯率"/>
      <sheetName val="Sheet2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部級--TFT Center &amp; 其他"/>
      <sheetName val="75EX"/>
      <sheetName val="72HY"/>
      <sheetName val="72HX"/>
      <sheetName val="75EY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  <sheetName val="bq SlsOIWW"/>
      <sheetName val="Bridge Chart B"/>
      <sheetName val="A"/>
      <sheetName val="sal"/>
      <sheetName val="UC10"/>
      <sheetName val="Bom(P1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  <sheetName val="8月ABL出貨明細"/>
      <sheetName val="A"/>
      <sheetName val="UC10"/>
      <sheetName val="DATA"/>
      <sheetName val="bq SlsOIWW"/>
      <sheetName val="sal"/>
      <sheetName val="Bridge Chart B"/>
      <sheetName val="Price Volume Cha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  <sheetName val="AOP Summary-2"/>
      <sheetName val="ME-Partlist"/>
      <sheetName val="MS60 PVT-ME-BOM"/>
      <sheetName val="9906"/>
      <sheetName val="sal"/>
      <sheetName val="UC10"/>
      <sheetName val="bq SlsOIWW"/>
      <sheetName val="Issues_List"/>
      <sheetName val="130_0201_IS(NTD)_"/>
      <sheetName val="CN,NJ_QRA_安全庫存0416"/>
      <sheetName val="AOP_Summary-2"/>
      <sheetName val="Issues_List1"/>
      <sheetName val="130_0201_IS(NTD)_1"/>
      <sheetName val="CN,NJ_QRA_安全庫存04161"/>
      <sheetName val="AOP_Summary-21"/>
      <sheetName val="Cntmrs-Recrui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T69"/>
  <sheetViews>
    <sheetView zoomScale="85" zoomScaleNormal="85" workbookViewId="0">
      <pane xSplit="13" ySplit="4" topLeftCell="N52" activePane="bottomRight" state="frozen"/>
      <selection activeCell="F3" sqref="F3:F8"/>
      <selection pane="topRight" activeCell="F3" sqref="F3:F8"/>
      <selection pane="bottomLeft" activeCell="F3" sqref="F3:F8"/>
      <selection pane="bottomRight" activeCell="K78" sqref="K78"/>
    </sheetView>
  </sheetViews>
  <sheetFormatPr defaultColWidth="9" defaultRowHeight="14.25"/>
  <cols>
    <col min="1" max="1" width="8.5" style="4" bestFit="1" customWidth="1" collapsed="1"/>
    <col min="2" max="2" width="9" style="4" bestFit="1" customWidth="1" collapsed="1"/>
    <col min="3" max="3" width="7.5" style="4" bestFit="1" customWidth="1" collapsed="1"/>
    <col min="4" max="4" width="9" style="4" bestFit="1" customWidth="1" collapsed="1"/>
    <col min="5" max="5" width="11.75" style="4" bestFit="1" customWidth="1" collapsed="1"/>
    <col min="6" max="7" width="7" style="4" bestFit="1" customWidth="1" collapsed="1"/>
    <col min="8" max="8" width="7.5" style="4" customWidth="1" collapsed="1"/>
    <col min="9" max="9" width="10.25" style="4" customWidth="1" collapsed="1"/>
    <col min="10" max="10" width="6.625" style="4" customWidth="1" collapsed="1"/>
    <col min="11" max="11" width="31.875" style="4" customWidth="1" collapsed="1"/>
    <col min="12" max="12" width="20.125" style="4" customWidth="1" collapsed="1"/>
    <col min="13" max="13" width="22.875" style="4" customWidth="1" collapsed="1"/>
    <col min="14" max="14" width="7.75" style="4" customWidth="1" collapsed="1"/>
    <col min="15" max="15" width="7.625" style="10" customWidth="1" collapsed="1"/>
    <col min="16" max="16" width="7.125" style="10" customWidth="1" collapsed="1"/>
    <col min="17" max="17" width="7" style="12" customWidth="1" collapsed="1"/>
    <col min="18" max="18" width="6.75" style="13" customWidth="1" collapsed="1"/>
    <col min="19" max="19" width="8.625" style="13" bestFit="1" customWidth="1" collapsed="1"/>
    <col min="20" max="20" width="7" style="13" customWidth="1" collapsed="1"/>
    <col min="21" max="21" width="6.875" style="13" customWidth="1" collapsed="1"/>
    <col min="22" max="22" width="7" style="13" customWidth="1" collapsed="1"/>
    <col min="23" max="23" width="6.25" style="13" customWidth="1" collapsed="1"/>
    <col min="24" max="24" width="6" style="13" customWidth="1" collapsed="1"/>
    <col min="25" max="26" width="6.75" style="13" customWidth="1" collapsed="1"/>
    <col min="27" max="27" width="6.875" style="13" customWidth="1" collapsed="1"/>
    <col min="28" max="28" width="7" style="13" customWidth="1" collapsed="1"/>
    <col min="29" max="29" width="7.125" style="13" customWidth="1" collapsed="1"/>
    <col min="30" max="30" width="7" style="13" customWidth="1" collapsed="1"/>
    <col min="31" max="31" width="6.25" style="13" customWidth="1" collapsed="1"/>
    <col min="32" max="33" width="6" style="13" customWidth="1" collapsed="1"/>
    <col min="34" max="41" width="6.875" style="13" customWidth="1" collapsed="1"/>
    <col min="42" max="56" width="6.875" style="13" bestFit="1" customWidth="1" collapsed="1"/>
    <col min="57" max="57" width="7.25" style="13" customWidth="1" collapsed="1"/>
    <col min="58" max="68" width="6.875" style="13" bestFit="1" customWidth="1" collapsed="1"/>
    <col min="69" max="110" width="3.5" style="3" customWidth="1" collapsed="1"/>
    <col min="111" max="111" width="3.875" style="3" customWidth="1" collapsed="1"/>
    <col min="112" max="124" width="3.5" style="3" customWidth="1" collapsed="1"/>
    <col min="125" max="16384" width="9" style="4" collapsed="1"/>
  </cols>
  <sheetData>
    <row r="1" spans="1:122">
      <c r="P1" s="11"/>
    </row>
    <row r="2" spans="1:122" s="1" customFormat="1" ht="14.25" customHeight="1">
      <c r="A2" s="79" t="s">
        <v>0</v>
      </c>
      <c r="B2" s="80" t="s">
        <v>1</v>
      </c>
      <c r="C2" s="80"/>
      <c r="D2" s="80"/>
      <c r="E2" s="80"/>
      <c r="F2" s="80"/>
      <c r="G2" s="80"/>
      <c r="H2" s="101" t="s">
        <v>2</v>
      </c>
      <c r="I2" s="101"/>
      <c r="J2" s="101"/>
      <c r="K2" s="101" t="s">
        <v>3</v>
      </c>
      <c r="L2" s="93" t="s">
        <v>4</v>
      </c>
      <c r="M2" s="94"/>
      <c r="N2" s="102" t="s">
        <v>5</v>
      </c>
      <c r="O2" s="81" t="s">
        <v>6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3"/>
      <c r="AP2" s="84" t="s">
        <v>7</v>
      </c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6"/>
      <c r="BQ2" s="87" t="s">
        <v>8</v>
      </c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9"/>
      <c r="CR2" s="90" t="s">
        <v>9</v>
      </c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2"/>
    </row>
    <row r="3" spans="1:122" s="1" customFormat="1">
      <c r="A3" s="79"/>
      <c r="B3" s="80" t="s">
        <v>10</v>
      </c>
      <c r="C3" s="80"/>
      <c r="D3" s="80"/>
      <c r="E3" s="80"/>
      <c r="F3" s="80"/>
      <c r="G3" s="80"/>
      <c r="H3" s="101" t="s">
        <v>11</v>
      </c>
      <c r="I3" s="101" t="s">
        <v>12</v>
      </c>
      <c r="J3" s="101" t="s">
        <v>13</v>
      </c>
      <c r="K3" s="101"/>
      <c r="L3" s="93" t="s">
        <v>14</v>
      </c>
      <c r="M3" s="94"/>
      <c r="N3" s="102"/>
      <c r="O3" s="81" t="s">
        <v>15</v>
      </c>
      <c r="P3" s="82"/>
      <c r="Q3" s="82"/>
      <c r="R3" s="82"/>
      <c r="S3" s="82"/>
      <c r="T3" s="82"/>
      <c r="U3" s="82"/>
      <c r="V3" s="82"/>
      <c r="W3" s="83"/>
      <c r="X3" s="81" t="s">
        <v>16</v>
      </c>
      <c r="Y3" s="82"/>
      <c r="Z3" s="82"/>
      <c r="AA3" s="82"/>
      <c r="AB3" s="82"/>
      <c r="AC3" s="82"/>
      <c r="AD3" s="82"/>
      <c r="AE3" s="82"/>
      <c r="AF3" s="83"/>
      <c r="AG3" s="81" t="s">
        <v>17</v>
      </c>
      <c r="AH3" s="82"/>
      <c r="AI3" s="82"/>
      <c r="AJ3" s="82"/>
      <c r="AK3" s="82"/>
      <c r="AL3" s="82"/>
      <c r="AM3" s="82"/>
      <c r="AN3" s="82"/>
      <c r="AO3" s="83"/>
      <c r="AP3" s="95" t="s">
        <v>15</v>
      </c>
      <c r="AQ3" s="96"/>
      <c r="AR3" s="96"/>
      <c r="AS3" s="96"/>
      <c r="AT3" s="96"/>
      <c r="AU3" s="96"/>
      <c r="AV3" s="96"/>
      <c r="AW3" s="96"/>
      <c r="AX3" s="97"/>
      <c r="AY3" s="95" t="s">
        <v>16</v>
      </c>
      <c r="AZ3" s="96"/>
      <c r="BA3" s="96"/>
      <c r="BB3" s="96"/>
      <c r="BC3" s="96"/>
      <c r="BD3" s="96"/>
      <c r="BE3" s="96"/>
      <c r="BF3" s="96"/>
      <c r="BG3" s="97"/>
      <c r="BH3" s="95" t="s">
        <v>17</v>
      </c>
      <c r="BI3" s="96"/>
      <c r="BJ3" s="96"/>
      <c r="BK3" s="96"/>
      <c r="BL3" s="96"/>
      <c r="BM3" s="96"/>
      <c r="BN3" s="96"/>
      <c r="BO3" s="96"/>
      <c r="BP3" s="97"/>
      <c r="BQ3" s="98" t="s">
        <v>15</v>
      </c>
      <c r="BR3" s="99"/>
      <c r="BS3" s="99"/>
      <c r="BT3" s="99"/>
      <c r="BU3" s="99"/>
      <c r="BV3" s="99"/>
      <c r="BW3" s="99"/>
      <c r="BX3" s="99"/>
      <c r="BY3" s="100"/>
      <c r="BZ3" s="98" t="s">
        <v>16</v>
      </c>
      <c r="CA3" s="99"/>
      <c r="CB3" s="99"/>
      <c r="CC3" s="99"/>
      <c r="CD3" s="99"/>
      <c r="CE3" s="99"/>
      <c r="CF3" s="99"/>
      <c r="CG3" s="99"/>
      <c r="CH3" s="100"/>
      <c r="CI3" s="98" t="s">
        <v>17</v>
      </c>
      <c r="CJ3" s="99"/>
      <c r="CK3" s="99"/>
      <c r="CL3" s="99"/>
      <c r="CM3" s="99"/>
      <c r="CN3" s="99"/>
      <c r="CO3" s="99"/>
      <c r="CP3" s="99"/>
      <c r="CQ3" s="100"/>
      <c r="CR3" s="98" t="s">
        <v>15</v>
      </c>
      <c r="CS3" s="99"/>
      <c r="CT3" s="99"/>
      <c r="CU3" s="99"/>
      <c r="CV3" s="99"/>
      <c r="CW3" s="99"/>
      <c r="CX3" s="99"/>
      <c r="CY3" s="99"/>
      <c r="CZ3" s="100"/>
      <c r="DA3" s="98" t="s">
        <v>16</v>
      </c>
      <c r="DB3" s="99"/>
      <c r="DC3" s="99"/>
      <c r="DD3" s="99"/>
      <c r="DE3" s="99"/>
      <c r="DF3" s="99"/>
      <c r="DG3" s="99"/>
      <c r="DH3" s="99"/>
      <c r="DI3" s="100"/>
      <c r="DJ3" s="98" t="s">
        <v>17</v>
      </c>
      <c r="DK3" s="99"/>
      <c r="DL3" s="99"/>
      <c r="DM3" s="99"/>
      <c r="DN3" s="99"/>
      <c r="DO3" s="99"/>
      <c r="DP3" s="99"/>
      <c r="DQ3" s="99"/>
      <c r="DR3" s="100"/>
    </row>
    <row r="4" spans="1:122" s="1" customFormat="1" ht="28.5">
      <c r="A4" s="79"/>
      <c r="B4" s="6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101"/>
      <c r="I4" s="101"/>
      <c r="J4" s="101"/>
      <c r="K4" s="101"/>
      <c r="L4" s="5" t="s">
        <v>24</v>
      </c>
      <c r="M4" s="5" t="s">
        <v>107</v>
      </c>
      <c r="N4" s="102"/>
      <c r="O4" s="14" t="s">
        <v>25</v>
      </c>
      <c r="P4" s="14" t="s">
        <v>26</v>
      </c>
      <c r="Q4" s="14" t="s">
        <v>27</v>
      </c>
      <c r="R4" s="14" t="s">
        <v>28</v>
      </c>
      <c r="S4" s="14" t="s">
        <v>29</v>
      </c>
      <c r="T4" s="14" t="s">
        <v>30</v>
      </c>
      <c r="U4" s="14" t="s">
        <v>31</v>
      </c>
      <c r="V4" s="14" t="s">
        <v>32</v>
      </c>
      <c r="W4" s="14" t="s">
        <v>33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4" t="s">
        <v>25</v>
      </c>
      <c r="AH4" s="14" t="s">
        <v>26</v>
      </c>
      <c r="AI4" s="14" t="s">
        <v>27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32</v>
      </c>
      <c r="AO4" s="14" t="s">
        <v>33</v>
      </c>
      <c r="AP4" s="15" t="s">
        <v>25</v>
      </c>
      <c r="AQ4" s="15" t="s">
        <v>26</v>
      </c>
      <c r="AR4" s="15" t="s">
        <v>27</v>
      </c>
      <c r="AS4" s="15" t="s">
        <v>28</v>
      </c>
      <c r="AT4" s="15" t="s">
        <v>29</v>
      </c>
      <c r="AU4" s="15" t="s">
        <v>30</v>
      </c>
      <c r="AV4" s="15" t="s">
        <v>31</v>
      </c>
      <c r="AW4" s="15" t="s">
        <v>32</v>
      </c>
      <c r="AX4" s="15" t="s">
        <v>33</v>
      </c>
      <c r="AY4" s="15" t="s">
        <v>25</v>
      </c>
      <c r="AZ4" s="15" t="s">
        <v>26</v>
      </c>
      <c r="BA4" s="15" t="s">
        <v>27</v>
      </c>
      <c r="BB4" s="15" t="s">
        <v>28</v>
      </c>
      <c r="BC4" s="15" t="s">
        <v>29</v>
      </c>
      <c r="BD4" s="15" t="s">
        <v>30</v>
      </c>
      <c r="BE4" s="15" t="s">
        <v>31</v>
      </c>
      <c r="BF4" s="15" t="s">
        <v>32</v>
      </c>
      <c r="BG4" s="15" t="s">
        <v>33</v>
      </c>
      <c r="BH4" s="15" t="s">
        <v>25</v>
      </c>
      <c r="BI4" s="15" t="s">
        <v>26</v>
      </c>
      <c r="BJ4" s="15" t="s">
        <v>27</v>
      </c>
      <c r="BK4" s="15" t="s">
        <v>28</v>
      </c>
      <c r="BL4" s="15" t="s">
        <v>29</v>
      </c>
      <c r="BM4" s="15" t="s">
        <v>30</v>
      </c>
      <c r="BN4" s="15" t="s">
        <v>31</v>
      </c>
      <c r="BO4" s="15" t="s">
        <v>32</v>
      </c>
      <c r="BP4" s="15" t="s">
        <v>33</v>
      </c>
      <c r="BQ4" s="7" t="s">
        <v>25</v>
      </c>
      <c r="BR4" s="7" t="s">
        <v>26</v>
      </c>
      <c r="BS4" s="7" t="s">
        <v>27</v>
      </c>
      <c r="BT4" s="7" t="s">
        <v>28</v>
      </c>
      <c r="BU4" s="7" t="s">
        <v>29</v>
      </c>
      <c r="BV4" s="7" t="s">
        <v>30</v>
      </c>
      <c r="BW4" s="7" t="s">
        <v>31</v>
      </c>
      <c r="BX4" s="7" t="s">
        <v>32</v>
      </c>
      <c r="BY4" s="7" t="s">
        <v>33</v>
      </c>
      <c r="BZ4" s="7" t="s">
        <v>25</v>
      </c>
      <c r="CA4" s="7" t="s">
        <v>26</v>
      </c>
      <c r="CB4" s="7" t="s">
        <v>27</v>
      </c>
      <c r="CC4" s="7" t="s">
        <v>28</v>
      </c>
      <c r="CD4" s="7" t="s">
        <v>29</v>
      </c>
      <c r="CE4" s="7" t="s">
        <v>30</v>
      </c>
      <c r="CF4" s="7" t="s">
        <v>31</v>
      </c>
      <c r="CG4" s="7" t="s">
        <v>32</v>
      </c>
      <c r="CH4" s="7" t="s">
        <v>33</v>
      </c>
      <c r="CI4" s="7" t="s">
        <v>25</v>
      </c>
      <c r="CJ4" s="7" t="s">
        <v>26</v>
      </c>
      <c r="CK4" s="7" t="s">
        <v>27</v>
      </c>
      <c r="CL4" s="7" t="s">
        <v>28</v>
      </c>
      <c r="CM4" s="7" t="s">
        <v>29</v>
      </c>
      <c r="CN4" s="7" t="s">
        <v>30</v>
      </c>
      <c r="CO4" s="7" t="s">
        <v>31</v>
      </c>
      <c r="CP4" s="7" t="s">
        <v>32</v>
      </c>
      <c r="CQ4" s="7" t="s">
        <v>33</v>
      </c>
      <c r="CR4" s="7" t="s">
        <v>25</v>
      </c>
      <c r="CS4" s="7" t="s">
        <v>26</v>
      </c>
      <c r="CT4" s="7" t="s">
        <v>27</v>
      </c>
      <c r="CU4" s="7" t="s">
        <v>28</v>
      </c>
      <c r="CV4" s="7" t="s">
        <v>29</v>
      </c>
      <c r="CW4" s="7" t="s">
        <v>30</v>
      </c>
      <c r="CX4" s="7" t="s">
        <v>31</v>
      </c>
      <c r="CY4" s="7" t="s">
        <v>32</v>
      </c>
      <c r="CZ4" s="7" t="s">
        <v>33</v>
      </c>
      <c r="DA4" s="7" t="s">
        <v>25</v>
      </c>
      <c r="DB4" s="7" t="s">
        <v>26</v>
      </c>
      <c r="DC4" s="7" t="s">
        <v>27</v>
      </c>
      <c r="DD4" s="7" t="s">
        <v>28</v>
      </c>
      <c r="DE4" s="7" t="s">
        <v>29</v>
      </c>
      <c r="DF4" s="7" t="s">
        <v>30</v>
      </c>
      <c r="DG4" s="7" t="s">
        <v>31</v>
      </c>
      <c r="DH4" s="7" t="s">
        <v>32</v>
      </c>
      <c r="DI4" s="7" t="s">
        <v>33</v>
      </c>
      <c r="DJ4" s="7" t="s">
        <v>25</v>
      </c>
      <c r="DK4" s="7" t="s">
        <v>26</v>
      </c>
      <c r="DL4" s="7" t="s">
        <v>27</v>
      </c>
      <c r="DM4" s="7" t="s">
        <v>28</v>
      </c>
      <c r="DN4" s="7" t="s">
        <v>29</v>
      </c>
      <c r="DO4" s="7" t="s">
        <v>30</v>
      </c>
      <c r="DP4" s="7" t="s">
        <v>31</v>
      </c>
      <c r="DQ4" s="7" t="s">
        <v>32</v>
      </c>
      <c r="DR4" s="7" t="s">
        <v>33</v>
      </c>
    </row>
    <row r="5" spans="1:122" s="2" customFormat="1">
      <c r="A5" s="70">
        <v>1</v>
      </c>
      <c r="B5" s="70" t="s">
        <v>34</v>
      </c>
      <c r="C5" s="70" t="s">
        <v>34</v>
      </c>
      <c r="D5" s="70" t="s">
        <v>34</v>
      </c>
      <c r="E5" s="70" t="s">
        <v>34</v>
      </c>
      <c r="F5" s="70" t="s">
        <v>35</v>
      </c>
      <c r="G5" s="70" t="s">
        <v>34</v>
      </c>
      <c r="H5" s="68" t="s">
        <v>35</v>
      </c>
      <c r="I5" s="70" t="s">
        <v>35</v>
      </c>
      <c r="J5" s="70" t="s">
        <v>34</v>
      </c>
      <c r="K5" s="109" t="s">
        <v>36</v>
      </c>
      <c r="L5" s="74" t="s">
        <v>37</v>
      </c>
      <c r="M5" s="74" t="s">
        <v>38</v>
      </c>
      <c r="N5" s="8" t="s">
        <v>39</v>
      </c>
      <c r="O5" s="16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f>O5*BQ5-AP5</f>
        <v>0</v>
      </c>
      <c r="CS5" s="9">
        <f t="shared" ref="CS5:DR5" si="0">P5*BR5-AQ5</f>
        <v>0</v>
      </c>
      <c r="CT5" s="9">
        <f t="shared" si="0"/>
        <v>0</v>
      </c>
      <c r="CU5" s="9">
        <f t="shared" si="0"/>
        <v>0</v>
      </c>
      <c r="CV5" s="9">
        <f t="shared" si="0"/>
        <v>0</v>
      </c>
      <c r="CW5" s="9">
        <f t="shared" si="0"/>
        <v>0</v>
      </c>
      <c r="CX5" s="9">
        <f t="shared" si="0"/>
        <v>0</v>
      </c>
      <c r="CY5" s="9">
        <f t="shared" si="0"/>
        <v>0</v>
      </c>
      <c r="CZ5" s="9">
        <f t="shared" si="0"/>
        <v>0</v>
      </c>
      <c r="DA5" s="9">
        <f t="shared" si="0"/>
        <v>0</v>
      </c>
      <c r="DB5" s="9">
        <f t="shared" si="0"/>
        <v>0</v>
      </c>
      <c r="DC5" s="9">
        <f t="shared" si="0"/>
        <v>0</v>
      </c>
      <c r="DD5" s="9">
        <f t="shared" si="0"/>
        <v>0</v>
      </c>
      <c r="DE5" s="9">
        <f t="shared" si="0"/>
        <v>0</v>
      </c>
      <c r="DF5" s="9">
        <f t="shared" si="0"/>
        <v>0</v>
      </c>
      <c r="DG5" s="9">
        <f t="shared" si="0"/>
        <v>0</v>
      </c>
      <c r="DH5" s="9">
        <f t="shared" si="0"/>
        <v>0</v>
      </c>
      <c r="DI5" s="9">
        <f t="shared" si="0"/>
        <v>0</v>
      </c>
      <c r="DJ5" s="9">
        <f t="shared" si="0"/>
        <v>0</v>
      </c>
      <c r="DK5" s="9">
        <f t="shared" si="0"/>
        <v>0</v>
      </c>
      <c r="DL5" s="9">
        <f t="shared" si="0"/>
        <v>0</v>
      </c>
      <c r="DM5" s="9">
        <f t="shared" si="0"/>
        <v>0</v>
      </c>
      <c r="DN5" s="9">
        <f t="shared" si="0"/>
        <v>0</v>
      </c>
      <c r="DO5" s="9">
        <f t="shared" si="0"/>
        <v>0</v>
      </c>
      <c r="DP5" s="9">
        <f t="shared" si="0"/>
        <v>0</v>
      </c>
      <c r="DQ5" s="9">
        <f t="shared" si="0"/>
        <v>0</v>
      </c>
      <c r="DR5" s="9">
        <f t="shared" si="0"/>
        <v>0</v>
      </c>
    </row>
    <row r="6" spans="1:122" s="2" customFormat="1">
      <c r="A6" s="70"/>
      <c r="B6" s="70"/>
      <c r="C6" s="70"/>
      <c r="D6" s="70"/>
      <c r="E6" s="70"/>
      <c r="F6" s="70"/>
      <c r="G6" s="70"/>
      <c r="H6" s="68"/>
      <c r="I6" s="70"/>
      <c r="J6" s="70"/>
      <c r="K6" s="109"/>
      <c r="L6" s="74"/>
      <c r="M6" s="74"/>
      <c r="N6" s="8" t="s">
        <v>40</v>
      </c>
      <c r="O6" s="16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f t="shared" ref="CR6:CR28" si="1">O6*BQ6-AP6</f>
        <v>0</v>
      </c>
      <c r="CS6" s="9">
        <f t="shared" ref="CS6:CS28" si="2">P6*BR6-AQ6</f>
        <v>0</v>
      </c>
      <c r="CT6" s="9">
        <f t="shared" ref="CT6:CT28" si="3">Q6*BS6-AR6</f>
        <v>0</v>
      </c>
      <c r="CU6" s="9">
        <f t="shared" ref="CU6:CU28" si="4">R6*BT6-AS6</f>
        <v>0</v>
      </c>
      <c r="CV6" s="9">
        <f t="shared" ref="CV6:CV28" si="5">S6*BU6-AT6</f>
        <v>0</v>
      </c>
      <c r="CW6" s="9">
        <f t="shared" ref="CW6:CW28" si="6">T6*BV6-AU6</f>
        <v>0</v>
      </c>
      <c r="CX6" s="9">
        <f t="shared" ref="CX6:CX28" si="7">U6*BW6-AV6</f>
        <v>0</v>
      </c>
      <c r="CY6" s="9">
        <f t="shared" ref="CY6:CY28" si="8">V6*BX6-AW6</f>
        <v>0</v>
      </c>
      <c r="CZ6" s="9">
        <f t="shared" ref="CZ6:CZ28" si="9">W6*BY6-AX6</f>
        <v>0</v>
      </c>
      <c r="DA6" s="9">
        <f t="shared" ref="DA6:DA28" si="10">X6*BZ6-AY6</f>
        <v>0</v>
      </c>
      <c r="DB6" s="9">
        <f t="shared" ref="DB6:DB28" si="11">Y6*CA6-AZ6</f>
        <v>0</v>
      </c>
      <c r="DC6" s="9">
        <f t="shared" ref="DC6:DC28" si="12">Z6*CB6-BA6</f>
        <v>0</v>
      </c>
      <c r="DD6" s="9">
        <f t="shared" ref="DD6:DD28" si="13">AA6*CC6-BB6</f>
        <v>0</v>
      </c>
      <c r="DE6" s="9">
        <f t="shared" ref="DE6:DE28" si="14">AB6*CD6-BC6</f>
        <v>0</v>
      </c>
      <c r="DF6" s="9">
        <f t="shared" ref="DF6:DF28" si="15">AC6*CE6-BD6</f>
        <v>0</v>
      </c>
      <c r="DG6" s="9">
        <f t="shared" ref="DG6:DG28" si="16">AD6*CF6-BE6</f>
        <v>0</v>
      </c>
      <c r="DH6" s="9">
        <f t="shared" ref="DH6:DH28" si="17">AE6*CG6-BF6</f>
        <v>0</v>
      </c>
      <c r="DI6" s="9">
        <f t="shared" ref="DI6:DI28" si="18">AF6*CH6-BG6</f>
        <v>0</v>
      </c>
      <c r="DJ6" s="9">
        <f t="shared" ref="DJ6:DJ28" si="19">AG6*CI6-BH6</f>
        <v>0</v>
      </c>
      <c r="DK6" s="9">
        <f t="shared" ref="DK6:DK28" si="20">AH6*CJ6-BI6</f>
        <v>0</v>
      </c>
      <c r="DL6" s="9">
        <f t="shared" ref="DL6:DL28" si="21">AI6*CK6-BJ6</f>
        <v>0</v>
      </c>
      <c r="DM6" s="9">
        <f t="shared" ref="DM6:DM28" si="22">AJ6*CL6-BK6</f>
        <v>0</v>
      </c>
      <c r="DN6" s="9">
        <f t="shared" ref="DN6:DN28" si="23">AK6*CM6-BL6</f>
        <v>0</v>
      </c>
      <c r="DO6" s="9">
        <f t="shared" ref="DO6:DO28" si="24">AL6*CN6-BM6</f>
        <v>0</v>
      </c>
      <c r="DP6" s="9">
        <f t="shared" ref="DP6:DP28" si="25">AM6*CO6-BN6</f>
        <v>0</v>
      </c>
      <c r="DQ6" s="9">
        <f t="shared" ref="DQ6:DQ28" si="26">AN6*CP6-BO6</f>
        <v>0</v>
      </c>
      <c r="DR6" s="9">
        <f t="shared" ref="DR6:DR28" si="27">AO6*CQ6-BP6</f>
        <v>0</v>
      </c>
    </row>
    <row r="7" spans="1:122" s="2" customFormat="1">
      <c r="A7" s="70"/>
      <c r="B7" s="70"/>
      <c r="C7" s="70"/>
      <c r="D7" s="70"/>
      <c r="E7" s="70"/>
      <c r="F7" s="70"/>
      <c r="G7" s="70"/>
      <c r="H7" s="68"/>
      <c r="I7" s="70"/>
      <c r="J7" s="70"/>
      <c r="K7" s="109"/>
      <c r="L7" s="74"/>
      <c r="M7" s="74"/>
      <c r="N7" s="8" t="s">
        <v>41</v>
      </c>
      <c r="O7" s="16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f t="shared" si="1"/>
        <v>0</v>
      </c>
      <c r="CS7" s="9">
        <f t="shared" si="2"/>
        <v>0</v>
      </c>
      <c r="CT7" s="9">
        <f t="shared" si="3"/>
        <v>0</v>
      </c>
      <c r="CU7" s="9">
        <f t="shared" si="4"/>
        <v>0</v>
      </c>
      <c r="CV7" s="9">
        <f t="shared" si="5"/>
        <v>0</v>
      </c>
      <c r="CW7" s="9">
        <f t="shared" si="6"/>
        <v>0</v>
      </c>
      <c r="CX7" s="9">
        <f t="shared" si="7"/>
        <v>0</v>
      </c>
      <c r="CY7" s="9">
        <f t="shared" si="8"/>
        <v>0</v>
      </c>
      <c r="CZ7" s="9">
        <f t="shared" si="9"/>
        <v>0</v>
      </c>
      <c r="DA7" s="9">
        <f t="shared" si="10"/>
        <v>0</v>
      </c>
      <c r="DB7" s="9">
        <f t="shared" si="11"/>
        <v>0</v>
      </c>
      <c r="DC7" s="9">
        <f t="shared" si="12"/>
        <v>0</v>
      </c>
      <c r="DD7" s="9">
        <f t="shared" si="13"/>
        <v>0</v>
      </c>
      <c r="DE7" s="9">
        <f t="shared" si="14"/>
        <v>0</v>
      </c>
      <c r="DF7" s="9">
        <f t="shared" si="15"/>
        <v>0</v>
      </c>
      <c r="DG7" s="9">
        <f t="shared" si="16"/>
        <v>0</v>
      </c>
      <c r="DH7" s="9">
        <f t="shared" si="17"/>
        <v>0</v>
      </c>
      <c r="DI7" s="9">
        <f t="shared" si="18"/>
        <v>0</v>
      </c>
      <c r="DJ7" s="9">
        <f t="shared" si="19"/>
        <v>0</v>
      </c>
      <c r="DK7" s="9">
        <f t="shared" si="20"/>
        <v>0</v>
      </c>
      <c r="DL7" s="9">
        <f t="shared" si="21"/>
        <v>0</v>
      </c>
      <c r="DM7" s="9">
        <f t="shared" si="22"/>
        <v>0</v>
      </c>
      <c r="DN7" s="9">
        <f t="shared" si="23"/>
        <v>0</v>
      </c>
      <c r="DO7" s="9">
        <f t="shared" si="24"/>
        <v>0</v>
      </c>
      <c r="DP7" s="9">
        <f t="shared" si="25"/>
        <v>0</v>
      </c>
      <c r="DQ7" s="9">
        <f t="shared" si="26"/>
        <v>0</v>
      </c>
      <c r="DR7" s="9">
        <f t="shared" si="27"/>
        <v>0</v>
      </c>
    </row>
    <row r="8" spans="1:122" s="2" customFormat="1">
      <c r="A8" s="70">
        <v>2</v>
      </c>
      <c r="B8" s="70" t="s">
        <v>34</v>
      </c>
      <c r="C8" s="70" t="s">
        <v>34</v>
      </c>
      <c r="D8" s="70" t="s">
        <v>34</v>
      </c>
      <c r="E8" s="70" t="s">
        <v>35</v>
      </c>
      <c r="F8" s="70" t="s">
        <v>34</v>
      </c>
      <c r="G8" s="70" t="s">
        <v>34</v>
      </c>
      <c r="H8" s="69" t="s">
        <v>35</v>
      </c>
      <c r="I8" s="71" t="s">
        <v>35</v>
      </c>
      <c r="J8" s="71" t="s">
        <v>35</v>
      </c>
      <c r="K8" s="72" t="s">
        <v>42</v>
      </c>
      <c r="L8" s="76" t="s">
        <v>43</v>
      </c>
      <c r="M8" s="75" t="s">
        <v>44</v>
      </c>
      <c r="N8" s="8" t="s">
        <v>39</v>
      </c>
      <c r="O8" s="16"/>
      <c r="P8" s="17"/>
      <c r="Q8" s="17">
        <v>2</v>
      </c>
      <c r="R8" s="17"/>
      <c r="S8" s="17"/>
      <c r="T8" s="17"/>
      <c r="U8" s="17"/>
      <c r="V8" s="17"/>
      <c r="W8" s="17"/>
      <c r="X8" s="17"/>
      <c r="Y8" s="17"/>
      <c r="Z8" s="17">
        <v>2</v>
      </c>
      <c r="AA8" s="17"/>
      <c r="AB8" s="17"/>
      <c r="AC8" s="17"/>
      <c r="AD8" s="17"/>
      <c r="AE8" s="17"/>
      <c r="AF8" s="17"/>
      <c r="AG8" s="17"/>
      <c r="AH8" s="17"/>
      <c r="AI8" s="17">
        <v>2</v>
      </c>
      <c r="AJ8" s="17"/>
      <c r="AK8" s="17"/>
      <c r="AL8" s="17"/>
      <c r="AM8" s="17"/>
      <c r="AN8" s="17"/>
      <c r="AO8" s="17"/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f t="shared" si="1"/>
        <v>0</v>
      </c>
      <c r="CS8" s="9">
        <f t="shared" si="2"/>
        <v>0</v>
      </c>
      <c r="CT8" s="9">
        <f t="shared" si="3"/>
        <v>0</v>
      </c>
      <c r="CU8" s="9">
        <f t="shared" si="4"/>
        <v>0</v>
      </c>
      <c r="CV8" s="9">
        <f t="shared" si="5"/>
        <v>0</v>
      </c>
      <c r="CW8" s="9">
        <f t="shared" si="6"/>
        <v>0</v>
      </c>
      <c r="CX8" s="9">
        <f t="shared" si="7"/>
        <v>0</v>
      </c>
      <c r="CY8" s="9">
        <f t="shared" si="8"/>
        <v>0</v>
      </c>
      <c r="CZ8" s="9">
        <f t="shared" si="9"/>
        <v>0</v>
      </c>
      <c r="DA8" s="9">
        <f t="shared" si="10"/>
        <v>0</v>
      </c>
      <c r="DB8" s="9">
        <f t="shared" si="11"/>
        <v>0</v>
      </c>
      <c r="DC8" s="9">
        <f t="shared" si="12"/>
        <v>0</v>
      </c>
      <c r="DD8" s="9">
        <f t="shared" si="13"/>
        <v>0</v>
      </c>
      <c r="DE8" s="9">
        <f t="shared" si="14"/>
        <v>0</v>
      </c>
      <c r="DF8" s="9">
        <f t="shared" si="15"/>
        <v>0</v>
      </c>
      <c r="DG8" s="9">
        <f t="shared" si="16"/>
        <v>0</v>
      </c>
      <c r="DH8" s="9">
        <f t="shared" si="17"/>
        <v>0</v>
      </c>
      <c r="DI8" s="9">
        <f t="shared" si="18"/>
        <v>0</v>
      </c>
      <c r="DJ8" s="9">
        <f t="shared" si="19"/>
        <v>0</v>
      </c>
      <c r="DK8" s="9">
        <f t="shared" si="20"/>
        <v>0</v>
      </c>
      <c r="DL8" s="9">
        <f t="shared" si="21"/>
        <v>0</v>
      </c>
      <c r="DM8" s="9">
        <f t="shared" si="22"/>
        <v>0</v>
      </c>
      <c r="DN8" s="9">
        <f t="shared" si="23"/>
        <v>0</v>
      </c>
      <c r="DO8" s="9">
        <f t="shared" si="24"/>
        <v>0</v>
      </c>
      <c r="DP8" s="9">
        <f t="shared" si="25"/>
        <v>0</v>
      </c>
      <c r="DQ8" s="9">
        <f t="shared" si="26"/>
        <v>0</v>
      </c>
      <c r="DR8" s="9">
        <f t="shared" si="27"/>
        <v>0</v>
      </c>
    </row>
    <row r="9" spans="1:122" s="2" customFormat="1">
      <c r="A9" s="70"/>
      <c r="B9" s="70"/>
      <c r="C9" s="70"/>
      <c r="D9" s="70"/>
      <c r="E9" s="70"/>
      <c r="F9" s="70"/>
      <c r="G9" s="70"/>
      <c r="H9" s="69"/>
      <c r="I9" s="71"/>
      <c r="J9" s="71"/>
      <c r="K9" s="72"/>
      <c r="L9" s="76"/>
      <c r="M9" s="76"/>
      <c r="N9" s="8" t="s">
        <v>40</v>
      </c>
      <c r="O9" s="16"/>
      <c r="P9" s="17"/>
      <c r="Q9" s="17">
        <v>0.2</v>
      </c>
      <c r="R9" s="17"/>
      <c r="S9" s="17"/>
      <c r="T9" s="17"/>
      <c r="U9" s="17"/>
      <c r="V9" s="17"/>
      <c r="W9" s="17"/>
      <c r="X9" s="17"/>
      <c r="Y9" s="17"/>
      <c r="Z9" s="17">
        <v>0.2</v>
      </c>
      <c r="AA9" s="17"/>
      <c r="AB9" s="17"/>
      <c r="AC9" s="17"/>
      <c r="AD9" s="17"/>
      <c r="AE9" s="17"/>
      <c r="AF9" s="17"/>
      <c r="AG9" s="17"/>
      <c r="AH9" s="17"/>
      <c r="AI9" s="17">
        <v>0.2</v>
      </c>
      <c r="AJ9" s="17"/>
      <c r="AK9" s="17"/>
      <c r="AL9" s="17"/>
      <c r="AM9" s="17"/>
      <c r="AN9" s="17"/>
      <c r="AO9" s="17"/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f t="shared" si="1"/>
        <v>0</v>
      </c>
      <c r="CS9" s="9">
        <f t="shared" si="2"/>
        <v>0</v>
      </c>
      <c r="CT9" s="9">
        <f t="shared" si="3"/>
        <v>0</v>
      </c>
      <c r="CU9" s="9">
        <f t="shared" si="4"/>
        <v>0</v>
      </c>
      <c r="CV9" s="9">
        <f t="shared" si="5"/>
        <v>0</v>
      </c>
      <c r="CW9" s="9">
        <f t="shared" si="6"/>
        <v>0</v>
      </c>
      <c r="CX9" s="9">
        <f t="shared" si="7"/>
        <v>0</v>
      </c>
      <c r="CY9" s="9">
        <f t="shared" si="8"/>
        <v>0</v>
      </c>
      <c r="CZ9" s="9">
        <f t="shared" si="9"/>
        <v>0</v>
      </c>
      <c r="DA9" s="9">
        <f t="shared" si="10"/>
        <v>0</v>
      </c>
      <c r="DB9" s="9">
        <f t="shared" si="11"/>
        <v>0</v>
      </c>
      <c r="DC9" s="9">
        <f t="shared" si="12"/>
        <v>0</v>
      </c>
      <c r="DD9" s="9">
        <f t="shared" si="13"/>
        <v>0</v>
      </c>
      <c r="DE9" s="9">
        <f t="shared" si="14"/>
        <v>0</v>
      </c>
      <c r="DF9" s="9">
        <f t="shared" si="15"/>
        <v>0</v>
      </c>
      <c r="DG9" s="9">
        <f t="shared" si="16"/>
        <v>0</v>
      </c>
      <c r="DH9" s="9">
        <f t="shared" si="17"/>
        <v>0</v>
      </c>
      <c r="DI9" s="9">
        <f t="shared" si="18"/>
        <v>0</v>
      </c>
      <c r="DJ9" s="9">
        <f t="shared" si="19"/>
        <v>0</v>
      </c>
      <c r="DK9" s="9">
        <f t="shared" si="20"/>
        <v>0</v>
      </c>
      <c r="DL9" s="9">
        <f t="shared" si="21"/>
        <v>0</v>
      </c>
      <c r="DM9" s="9">
        <f t="shared" si="22"/>
        <v>0</v>
      </c>
      <c r="DN9" s="9">
        <f t="shared" si="23"/>
        <v>0</v>
      </c>
      <c r="DO9" s="9">
        <f t="shared" si="24"/>
        <v>0</v>
      </c>
      <c r="DP9" s="9">
        <f t="shared" si="25"/>
        <v>0</v>
      </c>
      <c r="DQ9" s="9">
        <f t="shared" si="26"/>
        <v>0</v>
      </c>
      <c r="DR9" s="9">
        <f t="shared" si="27"/>
        <v>0</v>
      </c>
    </row>
    <row r="10" spans="1:122" s="2" customFormat="1">
      <c r="A10" s="70"/>
      <c r="B10" s="70"/>
      <c r="C10" s="70"/>
      <c r="D10" s="70"/>
      <c r="E10" s="70"/>
      <c r="F10" s="70"/>
      <c r="G10" s="70"/>
      <c r="H10" s="69"/>
      <c r="I10" s="71"/>
      <c r="J10" s="71"/>
      <c r="K10" s="72"/>
      <c r="L10" s="76"/>
      <c r="M10" s="76"/>
      <c r="N10" s="8" t="s">
        <v>41</v>
      </c>
      <c r="O10" s="16"/>
      <c r="P10" s="17"/>
      <c r="Q10" s="17">
        <v>0</v>
      </c>
      <c r="R10" s="17"/>
      <c r="S10" s="17"/>
      <c r="T10" s="17"/>
      <c r="U10" s="17"/>
      <c r="V10" s="17"/>
      <c r="W10" s="17"/>
      <c r="X10" s="17"/>
      <c r="Y10" s="17"/>
      <c r="Z10" s="17">
        <v>0</v>
      </c>
      <c r="AA10" s="17"/>
      <c r="AB10" s="17"/>
      <c r="AC10" s="17"/>
      <c r="AD10" s="17"/>
      <c r="AE10" s="17"/>
      <c r="AF10" s="17"/>
      <c r="AG10" s="17"/>
      <c r="AH10" s="17"/>
      <c r="AI10" s="17">
        <v>0</v>
      </c>
      <c r="AJ10" s="17"/>
      <c r="AK10" s="17"/>
      <c r="AL10" s="17"/>
      <c r="AM10" s="17"/>
      <c r="AN10" s="17"/>
      <c r="AO10" s="17"/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f t="shared" si="1"/>
        <v>0</v>
      </c>
      <c r="CS10" s="9">
        <f t="shared" si="2"/>
        <v>0</v>
      </c>
      <c r="CT10" s="9">
        <f t="shared" si="3"/>
        <v>0</v>
      </c>
      <c r="CU10" s="9">
        <f t="shared" si="4"/>
        <v>0</v>
      </c>
      <c r="CV10" s="9">
        <f t="shared" si="5"/>
        <v>0</v>
      </c>
      <c r="CW10" s="9">
        <f t="shared" si="6"/>
        <v>0</v>
      </c>
      <c r="CX10" s="9">
        <f t="shared" si="7"/>
        <v>0</v>
      </c>
      <c r="CY10" s="9">
        <f t="shared" si="8"/>
        <v>0</v>
      </c>
      <c r="CZ10" s="9">
        <f t="shared" si="9"/>
        <v>0</v>
      </c>
      <c r="DA10" s="9">
        <f t="shared" si="10"/>
        <v>0</v>
      </c>
      <c r="DB10" s="9">
        <f t="shared" si="11"/>
        <v>0</v>
      </c>
      <c r="DC10" s="9">
        <f t="shared" si="12"/>
        <v>0</v>
      </c>
      <c r="DD10" s="9">
        <f t="shared" si="13"/>
        <v>0</v>
      </c>
      <c r="DE10" s="9">
        <f t="shared" si="14"/>
        <v>0</v>
      </c>
      <c r="DF10" s="9">
        <f t="shared" si="15"/>
        <v>0</v>
      </c>
      <c r="DG10" s="9">
        <f t="shared" si="16"/>
        <v>0</v>
      </c>
      <c r="DH10" s="9">
        <f t="shared" si="17"/>
        <v>0</v>
      </c>
      <c r="DI10" s="9">
        <f t="shared" si="18"/>
        <v>0</v>
      </c>
      <c r="DJ10" s="9">
        <f t="shared" si="19"/>
        <v>0</v>
      </c>
      <c r="DK10" s="9">
        <f t="shared" si="20"/>
        <v>0</v>
      </c>
      <c r="DL10" s="9">
        <f t="shared" si="21"/>
        <v>0</v>
      </c>
      <c r="DM10" s="9">
        <f t="shared" si="22"/>
        <v>0</v>
      </c>
      <c r="DN10" s="9">
        <f t="shared" si="23"/>
        <v>0</v>
      </c>
      <c r="DO10" s="9">
        <f t="shared" si="24"/>
        <v>0</v>
      </c>
      <c r="DP10" s="9">
        <f t="shared" si="25"/>
        <v>0</v>
      </c>
      <c r="DQ10" s="9">
        <f t="shared" si="26"/>
        <v>0</v>
      </c>
      <c r="DR10" s="9">
        <f t="shared" si="27"/>
        <v>0</v>
      </c>
    </row>
    <row r="11" spans="1:122" s="2" customFormat="1">
      <c r="A11" s="70">
        <v>3</v>
      </c>
      <c r="B11" s="70" t="s">
        <v>34</v>
      </c>
      <c r="C11" s="70" t="s">
        <v>34</v>
      </c>
      <c r="D11" s="70" t="s">
        <v>34</v>
      </c>
      <c r="E11" s="70" t="s">
        <v>35</v>
      </c>
      <c r="F11" s="70" t="s">
        <v>34</v>
      </c>
      <c r="G11" s="70" t="s">
        <v>34</v>
      </c>
      <c r="H11" s="69" t="s">
        <v>35</v>
      </c>
      <c r="I11" s="71" t="s">
        <v>35</v>
      </c>
      <c r="J11" s="71" t="s">
        <v>35</v>
      </c>
      <c r="K11" s="72" t="s">
        <v>42</v>
      </c>
      <c r="L11" s="76" t="s">
        <v>45</v>
      </c>
      <c r="M11" s="75" t="s">
        <v>46</v>
      </c>
      <c r="N11" s="8" t="s">
        <v>39</v>
      </c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f t="shared" si="1"/>
        <v>0</v>
      </c>
      <c r="CS11" s="9">
        <f t="shared" si="2"/>
        <v>0</v>
      </c>
      <c r="CT11" s="9">
        <f t="shared" si="3"/>
        <v>0</v>
      </c>
      <c r="CU11" s="9">
        <f t="shared" si="4"/>
        <v>0</v>
      </c>
      <c r="CV11" s="9">
        <f t="shared" si="5"/>
        <v>0</v>
      </c>
      <c r="CW11" s="9">
        <f t="shared" si="6"/>
        <v>0</v>
      </c>
      <c r="CX11" s="9">
        <f t="shared" si="7"/>
        <v>0</v>
      </c>
      <c r="CY11" s="9">
        <f t="shared" si="8"/>
        <v>0</v>
      </c>
      <c r="CZ11" s="9">
        <f t="shared" si="9"/>
        <v>0</v>
      </c>
      <c r="DA11" s="9">
        <f t="shared" si="10"/>
        <v>0</v>
      </c>
      <c r="DB11" s="9">
        <f t="shared" si="11"/>
        <v>0</v>
      </c>
      <c r="DC11" s="9">
        <f t="shared" si="12"/>
        <v>0</v>
      </c>
      <c r="DD11" s="9">
        <f t="shared" si="13"/>
        <v>0</v>
      </c>
      <c r="DE11" s="9">
        <f t="shared" si="14"/>
        <v>0</v>
      </c>
      <c r="DF11" s="9">
        <f t="shared" si="15"/>
        <v>0</v>
      </c>
      <c r="DG11" s="9">
        <f t="shared" si="16"/>
        <v>0</v>
      </c>
      <c r="DH11" s="9">
        <f t="shared" si="17"/>
        <v>0</v>
      </c>
      <c r="DI11" s="9">
        <f t="shared" si="18"/>
        <v>0</v>
      </c>
      <c r="DJ11" s="9">
        <f t="shared" si="19"/>
        <v>0</v>
      </c>
      <c r="DK11" s="9">
        <f t="shared" si="20"/>
        <v>0</v>
      </c>
      <c r="DL11" s="9">
        <f t="shared" si="21"/>
        <v>0</v>
      </c>
      <c r="DM11" s="9">
        <f t="shared" si="22"/>
        <v>0</v>
      </c>
      <c r="DN11" s="9">
        <f t="shared" si="23"/>
        <v>0</v>
      </c>
      <c r="DO11" s="9">
        <f t="shared" si="24"/>
        <v>0</v>
      </c>
      <c r="DP11" s="9">
        <f t="shared" si="25"/>
        <v>0</v>
      </c>
      <c r="DQ11" s="9">
        <f t="shared" si="26"/>
        <v>0</v>
      </c>
      <c r="DR11" s="9">
        <f t="shared" si="27"/>
        <v>0</v>
      </c>
    </row>
    <row r="12" spans="1:122" s="2" customFormat="1">
      <c r="A12" s="70"/>
      <c r="B12" s="70"/>
      <c r="C12" s="70"/>
      <c r="D12" s="70"/>
      <c r="E12" s="70"/>
      <c r="F12" s="70"/>
      <c r="G12" s="70"/>
      <c r="H12" s="69"/>
      <c r="I12" s="71"/>
      <c r="J12" s="71"/>
      <c r="K12" s="72"/>
      <c r="L12" s="76"/>
      <c r="M12" s="77"/>
      <c r="N12" s="8" t="s">
        <v>40</v>
      </c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f t="shared" si="1"/>
        <v>0</v>
      </c>
      <c r="CS12" s="9">
        <f t="shared" si="2"/>
        <v>0</v>
      </c>
      <c r="CT12" s="9">
        <f t="shared" si="3"/>
        <v>0</v>
      </c>
      <c r="CU12" s="9">
        <f t="shared" si="4"/>
        <v>0</v>
      </c>
      <c r="CV12" s="9">
        <f t="shared" si="5"/>
        <v>0</v>
      </c>
      <c r="CW12" s="9">
        <f t="shared" si="6"/>
        <v>0</v>
      </c>
      <c r="CX12" s="9">
        <f t="shared" si="7"/>
        <v>0</v>
      </c>
      <c r="CY12" s="9">
        <f t="shared" si="8"/>
        <v>0</v>
      </c>
      <c r="CZ12" s="9">
        <f t="shared" si="9"/>
        <v>0</v>
      </c>
      <c r="DA12" s="9">
        <f t="shared" si="10"/>
        <v>0</v>
      </c>
      <c r="DB12" s="9">
        <f t="shared" si="11"/>
        <v>0</v>
      </c>
      <c r="DC12" s="9">
        <f t="shared" si="12"/>
        <v>0</v>
      </c>
      <c r="DD12" s="9">
        <f t="shared" si="13"/>
        <v>0</v>
      </c>
      <c r="DE12" s="9">
        <f t="shared" si="14"/>
        <v>0</v>
      </c>
      <c r="DF12" s="9">
        <f t="shared" si="15"/>
        <v>0</v>
      </c>
      <c r="DG12" s="9">
        <f t="shared" si="16"/>
        <v>0</v>
      </c>
      <c r="DH12" s="9">
        <f t="shared" si="17"/>
        <v>0</v>
      </c>
      <c r="DI12" s="9">
        <f t="shared" si="18"/>
        <v>0</v>
      </c>
      <c r="DJ12" s="9">
        <f t="shared" si="19"/>
        <v>0</v>
      </c>
      <c r="DK12" s="9">
        <f t="shared" si="20"/>
        <v>0</v>
      </c>
      <c r="DL12" s="9">
        <f t="shared" si="21"/>
        <v>0</v>
      </c>
      <c r="DM12" s="9">
        <f t="shared" si="22"/>
        <v>0</v>
      </c>
      <c r="DN12" s="9">
        <f t="shared" si="23"/>
        <v>0</v>
      </c>
      <c r="DO12" s="9">
        <f t="shared" si="24"/>
        <v>0</v>
      </c>
      <c r="DP12" s="9">
        <f t="shared" si="25"/>
        <v>0</v>
      </c>
      <c r="DQ12" s="9">
        <f t="shared" si="26"/>
        <v>0</v>
      </c>
      <c r="DR12" s="9">
        <f t="shared" si="27"/>
        <v>0</v>
      </c>
    </row>
    <row r="13" spans="1:122" s="2" customFormat="1">
      <c r="A13" s="70"/>
      <c r="B13" s="70"/>
      <c r="C13" s="70"/>
      <c r="D13" s="70"/>
      <c r="E13" s="70"/>
      <c r="F13" s="70"/>
      <c r="G13" s="70"/>
      <c r="H13" s="69"/>
      <c r="I13" s="71"/>
      <c r="J13" s="71"/>
      <c r="K13" s="72"/>
      <c r="L13" s="76"/>
      <c r="M13" s="77"/>
      <c r="N13" s="8" t="s">
        <v>41</v>
      </c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f t="shared" si="1"/>
        <v>0</v>
      </c>
      <c r="CS13" s="9">
        <f t="shared" si="2"/>
        <v>0</v>
      </c>
      <c r="CT13" s="9">
        <f t="shared" si="3"/>
        <v>0</v>
      </c>
      <c r="CU13" s="9">
        <f t="shared" si="4"/>
        <v>0</v>
      </c>
      <c r="CV13" s="9">
        <f t="shared" si="5"/>
        <v>0</v>
      </c>
      <c r="CW13" s="9">
        <f t="shared" si="6"/>
        <v>0</v>
      </c>
      <c r="CX13" s="9">
        <f t="shared" si="7"/>
        <v>0</v>
      </c>
      <c r="CY13" s="9">
        <f t="shared" si="8"/>
        <v>0</v>
      </c>
      <c r="CZ13" s="9">
        <f t="shared" si="9"/>
        <v>0</v>
      </c>
      <c r="DA13" s="9">
        <f t="shared" si="10"/>
        <v>0</v>
      </c>
      <c r="DB13" s="9">
        <f t="shared" si="11"/>
        <v>0</v>
      </c>
      <c r="DC13" s="9">
        <f t="shared" si="12"/>
        <v>0</v>
      </c>
      <c r="DD13" s="9">
        <f t="shared" si="13"/>
        <v>0</v>
      </c>
      <c r="DE13" s="9">
        <f t="shared" si="14"/>
        <v>0</v>
      </c>
      <c r="DF13" s="9">
        <f t="shared" si="15"/>
        <v>0</v>
      </c>
      <c r="DG13" s="9">
        <f t="shared" si="16"/>
        <v>0</v>
      </c>
      <c r="DH13" s="9">
        <f t="shared" si="17"/>
        <v>0</v>
      </c>
      <c r="DI13" s="9">
        <f t="shared" si="18"/>
        <v>0</v>
      </c>
      <c r="DJ13" s="9">
        <f t="shared" si="19"/>
        <v>0</v>
      </c>
      <c r="DK13" s="9">
        <f t="shared" si="20"/>
        <v>0</v>
      </c>
      <c r="DL13" s="9">
        <f t="shared" si="21"/>
        <v>0</v>
      </c>
      <c r="DM13" s="9">
        <f t="shared" si="22"/>
        <v>0</v>
      </c>
      <c r="DN13" s="9">
        <f t="shared" si="23"/>
        <v>0</v>
      </c>
      <c r="DO13" s="9">
        <f t="shared" si="24"/>
        <v>0</v>
      </c>
      <c r="DP13" s="9">
        <f t="shared" si="25"/>
        <v>0</v>
      </c>
      <c r="DQ13" s="9">
        <f t="shared" si="26"/>
        <v>0</v>
      </c>
      <c r="DR13" s="9">
        <f t="shared" si="27"/>
        <v>0</v>
      </c>
    </row>
    <row r="14" spans="1:122" s="2" customFormat="1">
      <c r="A14" s="70">
        <v>4</v>
      </c>
      <c r="B14" s="70" t="s">
        <v>34</v>
      </c>
      <c r="C14" s="70" t="s">
        <v>34</v>
      </c>
      <c r="D14" s="70" t="s">
        <v>34</v>
      </c>
      <c r="E14" s="70" t="s">
        <v>34</v>
      </c>
      <c r="F14" s="70" t="s">
        <v>35</v>
      </c>
      <c r="G14" s="70" t="s">
        <v>34</v>
      </c>
      <c r="H14" s="69" t="s">
        <v>35</v>
      </c>
      <c r="I14" s="71" t="s">
        <v>35</v>
      </c>
      <c r="J14" s="71" t="s">
        <v>34</v>
      </c>
      <c r="K14" s="72" t="s">
        <v>47</v>
      </c>
      <c r="L14" s="76" t="s">
        <v>48</v>
      </c>
      <c r="M14" s="77" t="s">
        <v>49</v>
      </c>
      <c r="N14" s="8" t="s">
        <v>39</v>
      </c>
      <c r="O14" s="16">
        <v>0</v>
      </c>
      <c r="P14" s="17">
        <v>0</v>
      </c>
      <c r="Q14" s="17">
        <v>0</v>
      </c>
      <c r="R14" s="17">
        <v>0</v>
      </c>
      <c r="S14" s="17">
        <v>0.01</v>
      </c>
      <c r="T14" s="17">
        <v>0.2</v>
      </c>
      <c r="U14" s="17">
        <v>0.2</v>
      </c>
      <c r="V14" s="17">
        <v>0.2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0.2</v>
      </c>
      <c r="AC14" s="17">
        <v>0.2</v>
      </c>
      <c r="AD14" s="17">
        <v>0.2</v>
      </c>
      <c r="AE14" s="17">
        <v>0.2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0.2</v>
      </c>
      <c r="AL14" s="17">
        <v>0.2</v>
      </c>
      <c r="AM14" s="17">
        <v>0.2</v>
      </c>
      <c r="AN14" s="17">
        <v>0.2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f t="shared" si="1"/>
        <v>0</v>
      </c>
      <c r="CS14" s="9">
        <f t="shared" si="2"/>
        <v>0</v>
      </c>
      <c r="CT14" s="9">
        <f t="shared" si="3"/>
        <v>0</v>
      </c>
      <c r="CU14" s="9">
        <f t="shared" si="4"/>
        <v>0</v>
      </c>
      <c r="CV14" s="9">
        <f t="shared" si="5"/>
        <v>0</v>
      </c>
      <c r="CW14" s="9">
        <f t="shared" si="6"/>
        <v>0</v>
      </c>
      <c r="CX14" s="9">
        <f t="shared" si="7"/>
        <v>0</v>
      </c>
      <c r="CY14" s="9">
        <f t="shared" si="8"/>
        <v>0</v>
      </c>
      <c r="CZ14" s="9">
        <f t="shared" si="9"/>
        <v>0</v>
      </c>
      <c r="DA14" s="9">
        <f t="shared" si="10"/>
        <v>0</v>
      </c>
      <c r="DB14" s="9">
        <f t="shared" si="11"/>
        <v>0</v>
      </c>
      <c r="DC14" s="9">
        <f t="shared" si="12"/>
        <v>0</v>
      </c>
      <c r="DD14" s="9">
        <f t="shared" si="13"/>
        <v>0</v>
      </c>
      <c r="DE14" s="9">
        <f t="shared" si="14"/>
        <v>0</v>
      </c>
      <c r="DF14" s="9">
        <f t="shared" si="15"/>
        <v>0</v>
      </c>
      <c r="DG14" s="9">
        <f t="shared" si="16"/>
        <v>0</v>
      </c>
      <c r="DH14" s="9">
        <f t="shared" si="17"/>
        <v>0</v>
      </c>
      <c r="DI14" s="9">
        <f t="shared" si="18"/>
        <v>0</v>
      </c>
      <c r="DJ14" s="9">
        <f t="shared" si="19"/>
        <v>0</v>
      </c>
      <c r="DK14" s="9">
        <f t="shared" si="20"/>
        <v>0</v>
      </c>
      <c r="DL14" s="9">
        <f t="shared" si="21"/>
        <v>0</v>
      </c>
      <c r="DM14" s="9">
        <f t="shared" si="22"/>
        <v>0</v>
      </c>
      <c r="DN14" s="9">
        <f t="shared" si="23"/>
        <v>0</v>
      </c>
      <c r="DO14" s="9">
        <f t="shared" si="24"/>
        <v>0</v>
      </c>
      <c r="DP14" s="9">
        <f t="shared" si="25"/>
        <v>0</v>
      </c>
      <c r="DQ14" s="9">
        <f t="shared" si="26"/>
        <v>0</v>
      </c>
      <c r="DR14" s="9">
        <f t="shared" si="27"/>
        <v>0</v>
      </c>
    </row>
    <row r="15" spans="1:122" s="2" customFormat="1">
      <c r="A15" s="70"/>
      <c r="B15" s="70"/>
      <c r="C15" s="70"/>
      <c r="D15" s="70"/>
      <c r="E15" s="70"/>
      <c r="F15" s="70"/>
      <c r="G15" s="70"/>
      <c r="H15" s="69"/>
      <c r="I15" s="71"/>
      <c r="J15" s="71"/>
      <c r="K15" s="72"/>
      <c r="L15" s="76"/>
      <c r="M15" s="77"/>
      <c r="N15" s="8" t="s">
        <v>40</v>
      </c>
      <c r="O15" s="16">
        <v>0</v>
      </c>
      <c r="P15" s="17">
        <v>0</v>
      </c>
      <c r="Q15" s="17">
        <v>0</v>
      </c>
      <c r="R15" s="17">
        <v>0</v>
      </c>
      <c r="S15" s="17">
        <v>0.01</v>
      </c>
      <c r="T15" s="17">
        <v>0.2</v>
      </c>
      <c r="U15" s="17">
        <v>0.2</v>
      </c>
      <c r="V15" s="17">
        <v>0.2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0.2</v>
      </c>
      <c r="AC15" s="17">
        <v>0.2</v>
      </c>
      <c r="AD15" s="17">
        <v>0.2</v>
      </c>
      <c r="AE15" s="17">
        <v>0.2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0.2</v>
      </c>
      <c r="AL15" s="17">
        <v>0.2</v>
      </c>
      <c r="AM15" s="17">
        <v>0.2</v>
      </c>
      <c r="AN15" s="17">
        <v>0.2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f t="shared" si="1"/>
        <v>0</v>
      </c>
      <c r="CS15" s="9">
        <f t="shared" si="2"/>
        <v>0</v>
      </c>
      <c r="CT15" s="9">
        <f t="shared" si="3"/>
        <v>0</v>
      </c>
      <c r="CU15" s="9">
        <f t="shared" si="4"/>
        <v>0</v>
      </c>
      <c r="CV15" s="9">
        <f t="shared" si="5"/>
        <v>0</v>
      </c>
      <c r="CW15" s="9">
        <f t="shared" si="6"/>
        <v>0</v>
      </c>
      <c r="CX15" s="9">
        <f t="shared" si="7"/>
        <v>0</v>
      </c>
      <c r="CY15" s="9">
        <f t="shared" si="8"/>
        <v>0</v>
      </c>
      <c r="CZ15" s="9">
        <f t="shared" si="9"/>
        <v>0</v>
      </c>
      <c r="DA15" s="9">
        <f t="shared" si="10"/>
        <v>0</v>
      </c>
      <c r="DB15" s="9">
        <f t="shared" si="11"/>
        <v>0</v>
      </c>
      <c r="DC15" s="9">
        <f t="shared" si="12"/>
        <v>0</v>
      </c>
      <c r="DD15" s="9">
        <f t="shared" si="13"/>
        <v>0</v>
      </c>
      <c r="DE15" s="9">
        <f t="shared" si="14"/>
        <v>0</v>
      </c>
      <c r="DF15" s="9">
        <f t="shared" si="15"/>
        <v>0</v>
      </c>
      <c r="DG15" s="9">
        <f t="shared" si="16"/>
        <v>0</v>
      </c>
      <c r="DH15" s="9">
        <f t="shared" si="17"/>
        <v>0</v>
      </c>
      <c r="DI15" s="9">
        <f t="shared" si="18"/>
        <v>0</v>
      </c>
      <c r="DJ15" s="9">
        <f t="shared" si="19"/>
        <v>0</v>
      </c>
      <c r="DK15" s="9">
        <f t="shared" si="20"/>
        <v>0</v>
      </c>
      <c r="DL15" s="9">
        <f t="shared" si="21"/>
        <v>0</v>
      </c>
      <c r="DM15" s="9">
        <f t="shared" si="22"/>
        <v>0</v>
      </c>
      <c r="DN15" s="9">
        <f t="shared" si="23"/>
        <v>0</v>
      </c>
      <c r="DO15" s="9">
        <f t="shared" si="24"/>
        <v>0</v>
      </c>
      <c r="DP15" s="9">
        <f t="shared" si="25"/>
        <v>0</v>
      </c>
      <c r="DQ15" s="9">
        <f t="shared" si="26"/>
        <v>0</v>
      </c>
      <c r="DR15" s="9">
        <f t="shared" si="27"/>
        <v>0</v>
      </c>
    </row>
    <row r="16" spans="1:122" s="2" customFormat="1">
      <c r="A16" s="70"/>
      <c r="B16" s="70"/>
      <c r="C16" s="70"/>
      <c r="D16" s="70"/>
      <c r="E16" s="70"/>
      <c r="F16" s="70"/>
      <c r="G16" s="70"/>
      <c r="H16" s="69"/>
      <c r="I16" s="71"/>
      <c r="J16" s="71"/>
      <c r="K16" s="72"/>
      <c r="L16" s="76"/>
      <c r="M16" s="77"/>
      <c r="N16" s="8" t="s">
        <v>41</v>
      </c>
      <c r="O16" s="16">
        <v>0</v>
      </c>
      <c r="P16" s="17">
        <v>0</v>
      </c>
      <c r="Q16" s="17">
        <v>0</v>
      </c>
      <c r="R16" s="17">
        <v>0</v>
      </c>
      <c r="S16" s="17">
        <v>0.2</v>
      </c>
      <c r="T16" s="17">
        <v>0.2</v>
      </c>
      <c r="U16" s="17">
        <v>0.2</v>
      </c>
      <c r="V16" s="17">
        <v>0.2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0.2</v>
      </c>
      <c r="AC16" s="17">
        <v>0.2</v>
      </c>
      <c r="AD16" s="17">
        <v>0.2</v>
      </c>
      <c r="AE16" s="17">
        <v>0.2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0.2</v>
      </c>
      <c r="AL16" s="17">
        <v>0.2</v>
      </c>
      <c r="AM16" s="17">
        <v>0.2</v>
      </c>
      <c r="AN16" s="17">
        <v>0.2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f t="shared" si="1"/>
        <v>0</v>
      </c>
      <c r="CS16" s="9">
        <f t="shared" si="2"/>
        <v>0</v>
      </c>
      <c r="CT16" s="9">
        <f t="shared" si="3"/>
        <v>0</v>
      </c>
      <c r="CU16" s="9">
        <f t="shared" si="4"/>
        <v>0</v>
      </c>
      <c r="CV16" s="9">
        <f t="shared" si="5"/>
        <v>0</v>
      </c>
      <c r="CW16" s="9">
        <f t="shared" si="6"/>
        <v>0</v>
      </c>
      <c r="CX16" s="9">
        <f t="shared" si="7"/>
        <v>0</v>
      </c>
      <c r="CY16" s="9">
        <f t="shared" si="8"/>
        <v>0</v>
      </c>
      <c r="CZ16" s="9">
        <f t="shared" si="9"/>
        <v>0</v>
      </c>
      <c r="DA16" s="9">
        <f t="shared" si="10"/>
        <v>0</v>
      </c>
      <c r="DB16" s="9">
        <f t="shared" si="11"/>
        <v>0</v>
      </c>
      <c r="DC16" s="9">
        <f t="shared" si="12"/>
        <v>0</v>
      </c>
      <c r="DD16" s="9">
        <f t="shared" si="13"/>
        <v>0</v>
      </c>
      <c r="DE16" s="9">
        <f t="shared" si="14"/>
        <v>0</v>
      </c>
      <c r="DF16" s="9">
        <f t="shared" si="15"/>
        <v>0</v>
      </c>
      <c r="DG16" s="9">
        <f t="shared" si="16"/>
        <v>0</v>
      </c>
      <c r="DH16" s="9">
        <f t="shared" si="17"/>
        <v>0</v>
      </c>
      <c r="DI16" s="9">
        <f t="shared" si="18"/>
        <v>0</v>
      </c>
      <c r="DJ16" s="9">
        <f t="shared" si="19"/>
        <v>0</v>
      </c>
      <c r="DK16" s="9">
        <f t="shared" si="20"/>
        <v>0</v>
      </c>
      <c r="DL16" s="9">
        <f t="shared" si="21"/>
        <v>0</v>
      </c>
      <c r="DM16" s="9">
        <f t="shared" si="22"/>
        <v>0</v>
      </c>
      <c r="DN16" s="9">
        <f t="shared" si="23"/>
        <v>0</v>
      </c>
      <c r="DO16" s="9">
        <f t="shared" si="24"/>
        <v>0</v>
      </c>
      <c r="DP16" s="9">
        <f t="shared" si="25"/>
        <v>0</v>
      </c>
      <c r="DQ16" s="9">
        <f t="shared" si="26"/>
        <v>0</v>
      </c>
      <c r="DR16" s="9">
        <f t="shared" si="27"/>
        <v>0</v>
      </c>
    </row>
    <row r="17" spans="1:124" s="2" customFormat="1">
      <c r="A17" s="70">
        <v>5</v>
      </c>
      <c r="B17" s="70" t="s">
        <v>35</v>
      </c>
      <c r="C17" s="70" t="s">
        <v>35</v>
      </c>
      <c r="D17" s="70" t="s">
        <v>35</v>
      </c>
      <c r="E17" s="70" t="s">
        <v>35</v>
      </c>
      <c r="F17" s="70" t="s">
        <v>35</v>
      </c>
      <c r="G17" s="70" t="s">
        <v>35</v>
      </c>
      <c r="H17" s="69" t="s">
        <v>35</v>
      </c>
      <c r="I17" s="71" t="s">
        <v>35</v>
      </c>
      <c r="J17" s="71" t="s">
        <v>35</v>
      </c>
      <c r="K17" s="72" t="s">
        <v>50</v>
      </c>
      <c r="L17" s="76" t="s">
        <v>51</v>
      </c>
      <c r="M17" s="78" t="s">
        <v>52</v>
      </c>
      <c r="N17" s="8" t="s">
        <v>39</v>
      </c>
      <c r="O17" s="16">
        <v>3.95</v>
      </c>
      <c r="P17" s="17">
        <v>4.8499999999999996</v>
      </c>
      <c r="Q17" s="17">
        <v>5.35</v>
      </c>
      <c r="R17" s="17">
        <v>5.2000999999999999</v>
      </c>
      <c r="S17" s="17">
        <v>4.1833999999999998</v>
      </c>
      <c r="T17" s="17">
        <v>3.6833999999999998</v>
      </c>
      <c r="U17" s="17">
        <v>3.1834000000000002</v>
      </c>
      <c r="V17" s="17">
        <v>2.1833999999999998</v>
      </c>
      <c r="W17" s="17">
        <v>1.55</v>
      </c>
      <c r="X17" s="17">
        <v>1.35</v>
      </c>
      <c r="Y17" s="17">
        <v>2.25</v>
      </c>
      <c r="Z17" s="17">
        <v>3.55</v>
      </c>
      <c r="AA17" s="17">
        <v>4.7000333333333337</v>
      </c>
      <c r="AB17" s="17">
        <v>2.5833666666666666</v>
      </c>
      <c r="AC17" s="17">
        <v>2.5833666666666666</v>
      </c>
      <c r="AD17" s="17">
        <v>2.5833666666666666</v>
      </c>
      <c r="AE17" s="17">
        <v>1.7833666666666668</v>
      </c>
      <c r="AF17" s="17">
        <v>0.75</v>
      </c>
      <c r="AG17" s="17">
        <v>3.45</v>
      </c>
      <c r="AH17" s="17">
        <v>5.35</v>
      </c>
      <c r="AI17" s="17">
        <v>4.8499999999999996</v>
      </c>
      <c r="AJ17" s="17">
        <v>4.7000333333333337</v>
      </c>
      <c r="AK17" s="17">
        <v>3.6833666666666671</v>
      </c>
      <c r="AL17" s="17">
        <v>3.1833666666666667</v>
      </c>
      <c r="AM17" s="17">
        <v>2.6833666666666667</v>
      </c>
      <c r="AN17" s="17">
        <v>1.6833666666666667</v>
      </c>
      <c r="AO17" s="17">
        <v>1.35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f t="shared" si="1"/>
        <v>0</v>
      </c>
      <c r="CS17" s="9">
        <f t="shared" si="2"/>
        <v>0</v>
      </c>
      <c r="CT17" s="9">
        <f t="shared" si="3"/>
        <v>0</v>
      </c>
      <c r="CU17" s="9">
        <f t="shared" si="4"/>
        <v>0</v>
      </c>
      <c r="CV17" s="9">
        <f t="shared" si="5"/>
        <v>0</v>
      </c>
      <c r="CW17" s="9">
        <f t="shared" si="6"/>
        <v>0</v>
      </c>
      <c r="CX17" s="9">
        <f t="shared" si="7"/>
        <v>0</v>
      </c>
      <c r="CY17" s="9">
        <f t="shared" si="8"/>
        <v>0</v>
      </c>
      <c r="CZ17" s="9">
        <f t="shared" si="9"/>
        <v>0</v>
      </c>
      <c r="DA17" s="9">
        <f t="shared" si="10"/>
        <v>0</v>
      </c>
      <c r="DB17" s="9">
        <f t="shared" si="11"/>
        <v>0</v>
      </c>
      <c r="DC17" s="9">
        <f t="shared" si="12"/>
        <v>0</v>
      </c>
      <c r="DD17" s="9">
        <f t="shared" si="13"/>
        <v>0</v>
      </c>
      <c r="DE17" s="9">
        <f t="shared" si="14"/>
        <v>0</v>
      </c>
      <c r="DF17" s="9">
        <f t="shared" si="15"/>
        <v>0</v>
      </c>
      <c r="DG17" s="9">
        <f t="shared" si="16"/>
        <v>0</v>
      </c>
      <c r="DH17" s="9">
        <f t="shared" si="17"/>
        <v>0</v>
      </c>
      <c r="DI17" s="9">
        <f t="shared" si="18"/>
        <v>0</v>
      </c>
      <c r="DJ17" s="9">
        <f t="shared" si="19"/>
        <v>0</v>
      </c>
      <c r="DK17" s="9">
        <f t="shared" si="20"/>
        <v>0</v>
      </c>
      <c r="DL17" s="9">
        <f t="shared" si="21"/>
        <v>0</v>
      </c>
      <c r="DM17" s="9">
        <f t="shared" si="22"/>
        <v>0</v>
      </c>
      <c r="DN17" s="9">
        <f t="shared" si="23"/>
        <v>0</v>
      </c>
      <c r="DO17" s="9">
        <f t="shared" si="24"/>
        <v>0</v>
      </c>
      <c r="DP17" s="9">
        <f t="shared" si="25"/>
        <v>0</v>
      </c>
      <c r="DQ17" s="9">
        <f t="shared" si="26"/>
        <v>0</v>
      </c>
      <c r="DR17" s="9">
        <f t="shared" si="27"/>
        <v>0</v>
      </c>
    </row>
    <row r="18" spans="1:124" s="2" customFormat="1">
      <c r="A18" s="70"/>
      <c r="B18" s="70"/>
      <c r="C18" s="70"/>
      <c r="D18" s="70"/>
      <c r="E18" s="70"/>
      <c r="F18" s="70"/>
      <c r="G18" s="70"/>
      <c r="H18" s="69"/>
      <c r="I18" s="71"/>
      <c r="J18" s="71"/>
      <c r="K18" s="72"/>
      <c r="L18" s="76"/>
      <c r="M18" s="76"/>
      <c r="N18" s="8" t="s">
        <v>40</v>
      </c>
      <c r="O18" s="16">
        <v>2.1</v>
      </c>
      <c r="P18" s="17">
        <v>3</v>
      </c>
      <c r="Q18" s="17">
        <v>2.5</v>
      </c>
      <c r="R18" s="17">
        <v>3.0501</v>
      </c>
      <c r="S18" s="17">
        <v>3.0334000000000003</v>
      </c>
      <c r="T18" s="17">
        <v>3.0334000000000003</v>
      </c>
      <c r="U18" s="17">
        <v>2.9334000000000002</v>
      </c>
      <c r="V18" s="17">
        <v>1.9334000000000002</v>
      </c>
      <c r="W18" s="17">
        <v>1.4000000000000001</v>
      </c>
      <c r="X18" s="17">
        <v>0.55000000000000004</v>
      </c>
      <c r="Y18" s="17">
        <v>0.95</v>
      </c>
      <c r="Z18" s="17">
        <v>1.8</v>
      </c>
      <c r="AA18" s="17">
        <v>3.0500333333333334</v>
      </c>
      <c r="AB18" s="17">
        <v>2.0333666666666668</v>
      </c>
      <c r="AC18" s="17">
        <v>2.0333666666666668</v>
      </c>
      <c r="AD18" s="17">
        <v>1.9333666666666667</v>
      </c>
      <c r="AE18" s="17">
        <v>1.4333666666666667</v>
      </c>
      <c r="AF18" s="17">
        <v>0.75</v>
      </c>
      <c r="AG18" s="17">
        <v>2.1</v>
      </c>
      <c r="AH18" s="17">
        <v>3</v>
      </c>
      <c r="AI18" s="17">
        <v>3.8</v>
      </c>
      <c r="AJ18" s="17">
        <v>3.8500333333333332</v>
      </c>
      <c r="AK18" s="17">
        <v>2.8333666666666666</v>
      </c>
      <c r="AL18" s="17">
        <v>2.8333666666666666</v>
      </c>
      <c r="AM18" s="17">
        <v>2.2333666666666669</v>
      </c>
      <c r="AN18" s="17">
        <v>1.2333666666666667</v>
      </c>
      <c r="AO18" s="17">
        <v>1.2000000000000002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f t="shared" si="1"/>
        <v>0</v>
      </c>
      <c r="CS18" s="9">
        <f t="shared" si="2"/>
        <v>0</v>
      </c>
      <c r="CT18" s="9">
        <f t="shared" si="3"/>
        <v>0</v>
      </c>
      <c r="CU18" s="9">
        <f t="shared" si="4"/>
        <v>0</v>
      </c>
      <c r="CV18" s="9">
        <f t="shared" si="5"/>
        <v>0</v>
      </c>
      <c r="CW18" s="9">
        <f t="shared" si="6"/>
        <v>0</v>
      </c>
      <c r="CX18" s="9">
        <f t="shared" si="7"/>
        <v>0</v>
      </c>
      <c r="CY18" s="9">
        <f t="shared" si="8"/>
        <v>0</v>
      </c>
      <c r="CZ18" s="9">
        <f t="shared" si="9"/>
        <v>0</v>
      </c>
      <c r="DA18" s="9">
        <f t="shared" si="10"/>
        <v>0</v>
      </c>
      <c r="DB18" s="9">
        <f t="shared" si="11"/>
        <v>0</v>
      </c>
      <c r="DC18" s="9">
        <f t="shared" si="12"/>
        <v>0</v>
      </c>
      <c r="DD18" s="9">
        <f t="shared" si="13"/>
        <v>0</v>
      </c>
      <c r="DE18" s="9">
        <f t="shared" si="14"/>
        <v>0</v>
      </c>
      <c r="DF18" s="9">
        <f t="shared" si="15"/>
        <v>0</v>
      </c>
      <c r="DG18" s="9">
        <f t="shared" si="16"/>
        <v>0</v>
      </c>
      <c r="DH18" s="9">
        <f t="shared" si="17"/>
        <v>0</v>
      </c>
      <c r="DI18" s="9">
        <f t="shared" si="18"/>
        <v>0</v>
      </c>
      <c r="DJ18" s="9">
        <f t="shared" si="19"/>
        <v>0</v>
      </c>
      <c r="DK18" s="9">
        <f t="shared" si="20"/>
        <v>0</v>
      </c>
      <c r="DL18" s="9">
        <f t="shared" si="21"/>
        <v>0</v>
      </c>
      <c r="DM18" s="9">
        <f t="shared" si="22"/>
        <v>0</v>
      </c>
      <c r="DN18" s="9">
        <f t="shared" si="23"/>
        <v>0</v>
      </c>
      <c r="DO18" s="9">
        <f t="shared" si="24"/>
        <v>0</v>
      </c>
      <c r="DP18" s="9">
        <f t="shared" si="25"/>
        <v>0</v>
      </c>
      <c r="DQ18" s="9">
        <f t="shared" si="26"/>
        <v>0</v>
      </c>
      <c r="DR18" s="9">
        <f t="shared" si="27"/>
        <v>0</v>
      </c>
    </row>
    <row r="19" spans="1:124" s="2" customFormat="1">
      <c r="A19" s="70"/>
      <c r="B19" s="70"/>
      <c r="C19" s="70"/>
      <c r="D19" s="70"/>
      <c r="E19" s="70"/>
      <c r="F19" s="70"/>
      <c r="G19" s="70"/>
      <c r="H19" s="69"/>
      <c r="I19" s="71"/>
      <c r="J19" s="71"/>
      <c r="K19" s="72"/>
      <c r="L19" s="76"/>
      <c r="M19" s="76"/>
      <c r="N19" s="8" t="s">
        <v>41</v>
      </c>
      <c r="O19" s="16">
        <v>1</v>
      </c>
      <c r="P19" s="17">
        <v>0.9</v>
      </c>
      <c r="Q19" s="17">
        <v>0.9</v>
      </c>
      <c r="R19" s="17">
        <v>0.95009999999999994</v>
      </c>
      <c r="S19" s="17">
        <v>1.9334</v>
      </c>
      <c r="T19" s="17">
        <v>1.9334</v>
      </c>
      <c r="U19" s="17">
        <v>1.9334</v>
      </c>
      <c r="V19" s="17">
        <v>1.4334</v>
      </c>
      <c r="W19" s="17">
        <v>1.9000000000000001</v>
      </c>
      <c r="X19" s="17">
        <v>0.45</v>
      </c>
      <c r="Y19" s="17">
        <v>0.35</v>
      </c>
      <c r="Z19" s="17">
        <v>0.38</v>
      </c>
      <c r="AA19" s="17">
        <v>0.43003333333333338</v>
      </c>
      <c r="AB19" s="17">
        <v>1.5133666666666667</v>
      </c>
      <c r="AC19" s="17">
        <v>1.5133666666666667</v>
      </c>
      <c r="AD19" s="17">
        <v>1.5133666666666667</v>
      </c>
      <c r="AE19" s="17">
        <v>1.3133666666666666</v>
      </c>
      <c r="AF19" s="17">
        <v>0.75</v>
      </c>
      <c r="AG19" s="17">
        <v>1</v>
      </c>
      <c r="AH19" s="17">
        <v>0.9</v>
      </c>
      <c r="AI19" s="17">
        <v>1.9</v>
      </c>
      <c r="AJ19" s="17">
        <v>1.9500333333333333</v>
      </c>
      <c r="AK19" s="17">
        <v>1.9333666666666667</v>
      </c>
      <c r="AL19" s="17">
        <v>1.9333666666666667</v>
      </c>
      <c r="AM19" s="17">
        <v>1.4333666666666667</v>
      </c>
      <c r="AN19" s="17">
        <v>1.2333666666666667</v>
      </c>
      <c r="AO19" s="17">
        <v>1.2000000000000002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f t="shared" si="1"/>
        <v>0</v>
      </c>
      <c r="CS19" s="9">
        <f t="shared" si="2"/>
        <v>0</v>
      </c>
      <c r="CT19" s="9">
        <f t="shared" si="3"/>
        <v>0</v>
      </c>
      <c r="CU19" s="9">
        <f t="shared" si="4"/>
        <v>0</v>
      </c>
      <c r="CV19" s="9">
        <f t="shared" si="5"/>
        <v>0</v>
      </c>
      <c r="CW19" s="9">
        <f t="shared" si="6"/>
        <v>0</v>
      </c>
      <c r="CX19" s="9">
        <f t="shared" si="7"/>
        <v>0</v>
      </c>
      <c r="CY19" s="9">
        <f t="shared" si="8"/>
        <v>0</v>
      </c>
      <c r="CZ19" s="9">
        <f t="shared" si="9"/>
        <v>0</v>
      </c>
      <c r="DA19" s="9">
        <f t="shared" si="10"/>
        <v>0</v>
      </c>
      <c r="DB19" s="9">
        <f t="shared" si="11"/>
        <v>0</v>
      </c>
      <c r="DC19" s="9">
        <f t="shared" si="12"/>
        <v>0</v>
      </c>
      <c r="DD19" s="9">
        <f t="shared" si="13"/>
        <v>0</v>
      </c>
      <c r="DE19" s="9">
        <f t="shared" si="14"/>
        <v>0</v>
      </c>
      <c r="DF19" s="9">
        <f t="shared" si="15"/>
        <v>0</v>
      </c>
      <c r="DG19" s="9">
        <f t="shared" si="16"/>
        <v>0</v>
      </c>
      <c r="DH19" s="9">
        <f t="shared" si="17"/>
        <v>0</v>
      </c>
      <c r="DI19" s="9">
        <f t="shared" si="18"/>
        <v>0</v>
      </c>
      <c r="DJ19" s="9">
        <f t="shared" si="19"/>
        <v>0</v>
      </c>
      <c r="DK19" s="9">
        <f t="shared" si="20"/>
        <v>0</v>
      </c>
      <c r="DL19" s="9">
        <f t="shared" si="21"/>
        <v>0</v>
      </c>
      <c r="DM19" s="9">
        <f t="shared" si="22"/>
        <v>0</v>
      </c>
      <c r="DN19" s="9">
        <f t="shared" si="23"/>
        <v>0</v>
      </c>
      <c r="DO19" s="9">
        <f t="shared" si="24"/>
        <v>0</v>
      </c>
      <c r="DP19" s="9">
        <f t="shared" si="25"/>
        <v>0</v>
      </c>
      <c r="DQ19" s="9">
        <f t="shared" si="26"/>
        <v>0</v>
      </c>
      <c r="DR19" s="9">
        <f t="shared" si="27"/>
        <v>0</v>
      </c>
    </row>
    <row r="20" spans="1:124" s="2" customFormat="1">
      <c r="A20" s="70">
        <v>6</v>
      </c>
      <c r="B20" s="70" t="s">
        <v>35</v>
      </c>
      <c r="C20" s="70" t="s">
        <v>35</v>
      </c>
      <c r="D20" s="70" t="s">
        <v>35</v>
      </c>
      <c r="E20" s="70" t="s">
        <v>35</v>
      </c>
      <c r="F20" s="70" t="s">
        <v>35</v>
      </c>
      <c r="G20" s="70" t="s">
        <v>35</v>
      </c>
      <c r="H20" s="69" t="s">
        <v>35</v>
      </c>
      <c r="I20" s="71" t="s">
        <v>35</v>
      </c>
      <c r="J20" s="71" t="s">
        <v>35</v>
      </c>
      <c r="K20" s="72" t="s">
        <v>50</v>
      </c>
      <c r="L20" s="76" t="s">
        <v>53</v>
      </c>
      <c r="M20" s="78" t="s">
        <v>54</v>
      </c>
      <c r="N20" s="8" t="s">
        <v>39</v>
      </c>
      <c r="O20" s="16">
        <v>1.6859999999999999</v>
      </c>
      <c r="P20" s="17">
        <v>1.736</v>
      </c>
      <c r="Q20" s="17">
        <v>1.736</v>
      </c>
      <c r="R20" s="17">
        <v>2.1608999999999998</v>
      </c>
      <c r="S20" s="17">
        <v>2.1526333329999998</v>
      </c>
      <c r="T20" s="17">
        <v>2.1526333329999998</v>
      </c>
      <c r="U20" s="17">
        <v>2.1526333329999998</v>
      </c>
      <c r="V20" s="17">
        <v>2.0526333330000002</v>
      </c>
      <c r="W20" s="17">
        <v>1.786</v>
      </c>
      <c r="X20" s="17">
        <v>1.17</v>
      </c>
      <c r="Y20" s="17">
        <v>1.32</v>
      </c>
      <c r="Z20" s="17">
        <v>1.45</v>
      </c>
      <c r="AA20" s="17">
        <v>1.3749666666666667</v>
      </c>
      <c r="AB20" s="17">
        <v>1.3666666663333336</v>
      </c>
      <c r="AC20" s="17">
        <v>1.3666666663333336</v>
      </c>
      <c r="AD20" s="17">
        <v>1.3666666663333336</v>
      </c>
      <c r="AE20" s="17">
        <v>1.1666666663333334</v>
      </c>
      <c r="AF20" s="17">
        <v>0.67</v>
      </c>
      <c r="AG20" s="17">
        <v>1.6859999999999999</v>
      </c>
      <c r="AH20" s="17">
        <v>1.6359999999999999</v>
      </c>
      <c r="AI20" s="17">
        <v>1.6359999999999999</v>
      </c>
      <c r="AJ20" s="17">
        <v>1.5609666666666664</v>
      </c>
      <c r="AK20" s="17">
        <v>1.5526666663333331</v>
      </c>
      <c r="AL20" s="17">
        <v>1.5526666663333331</v>
      </c>
      <c r="AM20" s="17">
        <v>1.5526666663333331</v>
      </c>
      <c r="AN20" s="17">
        <v>1.3026666663333333</v>
      </c>
      <c r="AO20" s="17">
        <v>1.0860000000000001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f t="shared" si="1"/>
        <v>0</v>
      </c>
      <c r="CS20" s="9">
        <f t="shared" si="2"/>
        <v>0</v>
      </c>
      <c r="CT20" s="9">
        <f t="shared" si="3"/>
        <v>0</v>
      </c>
      <c r="CU20" s="9">
        <f t="shared" si="4"/>
        <v>0</v>
      </c>
      <c r="CV20" s="9">
        <f t="shared" si="5"/>
        <v>0</v>
      </c>
      <c r="CW20" s="9">
        <f t="shared" si="6"/>
        <v>0</v>
      </c>
      <c r="CX20" s="9">
        <f t="shared" si="7"/>
        <v>0</v>
      </c>
      <c r="CY20" s="9">
        <f t="shared" si="8"/>
        <v>0</v>
      </c>
      <c r="CZ20" s="9">
        <f t="shared" si="9"/>
        <v>0</v>
      </c>
      <c r="DA20" s="9">
        <f t="shared" si="10"/>
        <v>0</v>
      </c>
      <c r="DB20" s="9">
        <f t="shared" si="11"/>
        <v>0</v>
      </c>
      <c r="DC20" s="9">
        <f t="shared" si="12"/>
        <v>0</v>
      </c>
      <c r="DD20" s="9">
        <f t="shared" si="13"/>
        <v>0</v>
      </c>
      <c r="DE20" s="9">
        <f t="shared" si="14"/>
        <v>0</v>
      </c>
      <c r="DF20" s="9">
        <f t="shared" si="15"/>
        <v>0</v>
      </c>
      <c r="DG20" s="9">
        <f t="shared" si="16"/>
        <v>0</v>
      </c>
      <c r="DH20" s="9">
        <f t="shared" si="17"/>
        <v>0</v>
      </c>
      <c r="DI20" s="9">
        <f t="shared" si="18"/>
        <v>0</v>
      </c>
      <c r="DJ20" s="9">
        <f t="shared" si="19"/>
        <v>0</v>
      </c>
      <c r="DK20" s="9">
        <f t="shared" si="20"/>
        <v>0</v>
      </c>
      <c r="DL20" s="9">
        <f t="shared" si="21"/>
        <v>0</v>
      </c>
      <c r="DM20" s="9">
        <f t="shared" si="22"/>
        <v>0</v>
      </c>
      <c r="DN20" s="9">
        <f t="shared" si="23"/>
        <v>0</v>
      </c>
      <c r="DO20" s="9">
        <f t="shared" si="24"/>
        <v>0</v>
      </c>
      <c r="DP20" s="9">
        <f t="shared" si="25"/>
        <v>0</v>
      </c>
      <c r="DQ20" s="9">
        <f t="shared" si="26"/>
        <v>0</v>
      </c>
      <c r="DR20" s="9">
        <f t="shared" si="27"/>
        <v>0</v>
      </c>
    </row>
    <row r="21" spans="1:124" s="2" customFormat="1">
      <c r="A21" s="70"/>
      <c r="B21" s="70"/>
      <c r="C21" s="70"/>
      <c r="D21" s="70"/>
      <c r="E21" s="70"/>
      <c r="F21" s="70"/>
      <c r="G21" s="70"/>
      <c r="H21" s="69"/>
      <c r="I21" s="71"/>
      <c r="J21" s="71"/>
      <c r="K21" s="72"/>
      <c r="L21" s="76"/>
      <c r="M21" s="76"/>
      <c r="N21" s="8" t="s">
        <v>40</v>
      </c>
      <c r="O21" s="16">
        <v>0.98599999999999999</v>
      </c>
      <c r="P21" s="17">
        <v>1.1360000000000001</v>
      </c>
      <c r="Q21" s="17">
        <v>2.1360000000000001</v>
      </c>
      <c r="R21" s="17">
        <v>2.1608999999999998</v>
      </c>
      <c r="S21" s="17">
        <v>2.1526333329999998</v>
      </c>
      <c r="T21" s="17">
        <v>2.1526333329999998</v>
      </c>
      <c r="U21" s="17">
        <v>2.1526333329999998</v>
      </c>
      <c r="V21" s="17">
        <v>2.0526333330000002</v>
      </c>
      <c r="W21" s="17">
        <v>1.786</v>
      </c>
      <c r="X21" s="17">
        <v>0.47</v>
      </c>
      <c r="Y21" s="17">
        <v>0.62</v>
      </c>
      <c r="Z21" s="17">
        <v>0.95</v>
      </c>
      <c r="AA21" s="17">
        <v>1.0749666666666666</v>
      </c>
      <c r="AB21" s="17">
        <v>1.1666666663333334</v>
      </c>
      <c r="AC21" s="17">
        <v>1.1666666663333334</v>
      </c>
      <c r="AD21" s="17">
        <v>1.1666666663333334</v>
      </c>
      <c r="AE21" s="17">
        <v>0.96666666633333331</v>
      </c>
      <c r="AF21" s="17">
        <v>0.67</v>
      </c>
      <c r="AG21" s="17">
        <v>0.98599999999999999</v>
      </c>
      <c r="AH21" s="17">
        <v>1.036</v>
      </c>
      <c r="AI21" s="17">
        <v>1.3360000000000001</v>
      </c>
      <c r="AJ21" s="17">
        <v>1.3609666666666664</v>
      </c>
      <c r="AK21" s="17">
        <v>1.3526666663333331</v>
      </c>
      <c r="AL21" s="17">
        <v>1.3526666663333331</v>
      </c>
      <c r="AM21" s="17">
        <v>1.3526666663333331</v>
      </c>
      <c r="AN21" s="17">
        <v>1.1026666663333333</v>
      </c>
      <c r="AO21" s="17">
        <v>1.0860000000000001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f t="shared" si="1"/>
        <v>0</v>
      </c>
      <c r="CS21" s="9">
        <f t="shared" si="2"/>
        <v>0</v>
      </c>
      <c r="CT21" s="9">
        <f t="shared" si="3"/>
        <v>0</v>
      </c>
      <c r="CU21" s="9">
        <f t="shared" si="4"/>
        <v>0</v>
      </c>
      <c r="CV21" s="9">
        <f t="shared" si="5"/>
        <v>0</v>
      </c>
      <c r="CW21" s="9">
        <f t="shared" si="6"/>
        <v>0</v>
      </c>
      <c r="CX21" s="9">
        <f t="shared" si="7"/>
        <v>0</v>
      </c>
      <c r="CY21" s="9">
        <f t="shared" si="8"/>
        <v>0</v>
      </c>
      <c r="CZ21" s="9">
        <f t="shared" si="9"/>
        <v>0</v>
      </c>
      <c r="DA21" s="9">
        <f t="shared" si="10"/>
        <v>0</v>
      </c>
      <c r="DB21" s="9">
        <f t="shared" si="11"/>
        <v>0</v>
      </c>
      <c r="DC21" s="9">
        <f t="shared" si="12"/>
        <v>0</v>
      </c>
      <c r="DD21" s="9">
        <f t="shared" si="13"/>
        <v>0</v>
      </c>
      <c r="DE21" s="9">
        <f t="shared" si="14"/>
        <v>0</v>
      </c>
      <c r="DF21" s="9">
        <f t="shared" si="15"/>
        <v>0</v>
      </c>
      <c r="DG21" s="9">
        <f t="shared" si="16"/>
        <v>0</v>
      </c>
      <c r="DH21" s="9">
        <f t="shared" si="17"/>
        <v>0</v>
      </c>
      <c r="DI21" s="9">
        <f t="shared" si="18"/>
        <v>0</v>
      </c>
      <c r="DJ21" s="9">
        <f t="shared" si="19"/>
        <v>0</v>
      </c>
      <c r="DK21" s="9">
        <f t="shared" si="20"/>
        <v>0</v>
      </c>
      <c r="DL21" s="9">
        <f t="shared" si="21"/>
        <v>0</v>
      </c>
      <c r="DM21" s="9">
        <f t="shared" si="22"/>
        <v>0</v>
      </c>
      <c r="DN21" s="9">
        <f t="shared" si="23"/>
        <v>0</v>
      </c>
      <c r="DO21" s="9">
        <f t="shared" si="24"/>
        <v>0</v>
      </c>
      <c r="DP21" s="9">
        <f t="shared" si="25"/>
        <v>0</v>
      </c>
      <c r="DQ21" s="9">
        <f t="shared" si="26"/>
        <v>0</v>
      </c>
      <c r="DR21" s="9">
        <f t="shared" si="27"/>
        <v>0</v>
      </c>
    </row>
    <row r="22" spans="1:124" s="2" customFormat="1">
      <c r="A22" s="70"/>
      <c r="B22" s="70"/>
      <c r="C22" s="70"/>
      <c r="D22" s="70"/>
      <c r="E22" s="70"/>
      <c r="F22" s="70"/>
      <c r="G22" s="70"/>
      <c r="H22" s="69"/>
      <c r="I22" s="71"/>
      <c r="J22" s="71"/>
      <c r="K22" s="72"/>
      <c r="L22" s="76"/>
      <c r="M22" s="76"/>
      <c r="N22" s="8" t="s">
        <v>41</v>
      </c>
      <c r="O22" s="16">
        <v>0.88600000000000012</v>
      </c>
      <c r="P22" s="17">
        <v>0.78600000000000003</v>
      </c>
      <c r="Q22" s="17">
        <v>0.78600000000000003</v>
      </c>
      <c r="R22" s="17">
        <v>0.81090000000000007</v>
      </c>
      <c r="S22" s="17">
        <v>1.0526333330000002</v>
      </c>
      <c r="T22" s="17">
        <v>1.0526333330000002</v>
      </c>
      <c r="U22" s="17">
        <v>1.0526333330000002</v>
      </c>
      <c r="V22" s="17">
        <v>1.0526333330000002</v>
      </c>
      <c r="W22" s="17">
        <v>1.786</v>
      </c>
      <c r="X22" s="17">
        <v>0.37</v>
      </c>
      <c r="Y22" s="17">
        <v>0.27</v>
      </c>
      <c r="Z22" s="17">
        <v>0.30000000000000004</v>
      </c>
      <c r="AA22" s="17">
        <v>0.42496666666666671</v>
      </c>
      <c r="AB22" s="17">
        <v>0.66666666633333338</v>
      </c>
      <c r="AC22" s="17">
        <v>0.66666666633333338</v>
      </c>
      <c r="AD22" s="17">
        <v>0.66666666633333338</v>
      </c>
      <c r="AE22" s="17">
        <v>0.96666666633333331</v>
      </c>
      <c r="AF22" s="17">
        <v>0.67</v>
      </c>
      <c r="AG22" s="17">
        <v>0.88600000000000012</v>
      </c>
      <c r="AH22" s="17">
        <v>0.93600000000000005</v>
      </c>
      <c r="AI22" s="17">
        <v>0.93600000000000005</v>
      </c>
      <c r="AJ22" s="17">
        <v>0.96096666666666675</v>
      </c>
      <c r="AK22" s="17">
        <v>0.95266666633333341</v>
      </c>
      <c r="AL22" s="17">
        <v>0.95266666633333341</v>
      </c>
      <c r="AM22" s="17">
        <v>0.95266666633333341</v>
      </c>
      <c r="AN22" s="17">
        <v>1.1026666663333333</v>
      </c>
      <c r="AO22" s="17">
        <v>1.0860000000000001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f t="shared" si="1"/>
        <v>0</v>
      </c>
      <c r="CS22" s="9">
        <f t="shared" si="2"/>
        <v>0</v>
      </c>
      <c r="CT22" s="9">
        <f t="shared" si="3"/>
        <v>0</v>
      </c>
      <c r="CU22" s="9">
        <f t="shared" si="4"/>
        <v>0</v>
      </c>
      <c r="CV22" s="9">
        <f t="shared" si="5"/>
        <v>0</v>
      </c>
      <c r="CW22" s="9">
        <f t="shared" si="6"/>
        <v>0</v>
      </c>
      <c r="CX22" s="9">
        <f t="shared" si="7"/>
        <v>0</v>
      </c>
      <c r="CY22" s="9">
        <f t="shared" si="8"/>
        <v>0</v>
      </c>
      <c r="CZ22" s="9">
        <f t="shared" si="9"/>
        <v>0</v>
      </c>
      <c r="DA22" s="9">
        <f t="shared" si="10"/>
        <v>0</v>
      </c>
      <c r="DB22" s="9">
        <f t="shared" si="11"/>
        <v>0</v>
      </c>
      <c r="DC22" s="9">
        <f t="shared" si="12"/>
        <v>0</v>
      </c>
      <c r="DD22" s="9">
        <f t="shared" si="13"/>
        <v>0</v>
      </c>
      <c r="DE22" s="9">
        <f t="shared" si="14"/>
        <v>0</v>
      </c>
      <c r="DF22" s="9">
        <f t="shared" si="15"/>
        <v>0</v>
      </c>
      <c r="DG22" s="9">
        <f t="shared" si="16"/>
        <v>0</v>
      </c>
      <c r="DH22" s="9">
        <f t="shared" si="17"/>
        <v>0</v>
      </c>
      <c r="DI22" s="9">
        <f t="shared" si="18"/>
        <v>0</v>
      </c>
      <c r="DJ22" s="9">
        <f t="shared" si="19"/>
        <v>0</v>
      </c>
      <c r="DK22" s="9">
        <f t="shared" si="20"/>
        <v>0</v>
      </c>
      <c r="DL22" s="9">
        <f t="shared" si="21"/>
        <v>0</v>
      </c>
      <c r="DM22" s="9">
        <f t="shared" si="22"/>
        <v>0</v>
      </c>
      <c r="DN22" s="9">
        <f t="shared" si="23"/>
        <v>0</v>
      </c>
      <c r="DO22" s="9">
        <f t="shared" si="24"/>
        <v>0</v>
      </c>
      <c r="DP22" s="9">
        <f t="shared" si="25"/>
        <v>0</v>
      </c>
      <c r="DQ22" s="9">
        <f t="shared" si="26"/>
        <v>0</v>
      </c>
      <c r="DR22" s="9">
        <f t="shared" si="27"/>
        <v>0</v>
      </c>
    </row>
    <row r="23" spans="1:124" s="2" customFormat="1">
      <c r="A23" s="70">
        <v>7</v>
      </c>
      <c r="B23" s="70" t="s">
        <v>35</v>
      </c>
      <c r="C23" s="70" t="s">
        <v>35</v>
      </c>
      <c r="D23" s="70" t="s">
        <v>35</v>
      </c>
      <c r="E23" s="70" t="s">
        <v>35</v>
      </c>
      <c r="F23" s="70" t="s">
        <v>35</v>
      </c>
      <c r="G23" s="70" t="s">
        <v>35</v>
      </c>
      <c r="H23" s="69" t="s">
        <v>35</v>
      </c>
      <c r="I23" s="71" t="s">
        <v>35</v>
      </c>
      <c r="J23" s="72" t="s">
        <v>34</v>
      </c>
      <c r="K23" s="72" t="s">
        <v>55</v>
      </c>
      <c r="L23" s="76" t="s">
        <v>56</v>
      </c>
      <c r="M23" s="76" t="s">
        <v>57</v>
      </c>
      <c r="N23" s="8" t="s">
        <v>39</v>
      </c>
      <c r="O23" s="16">
        <v>2</v>
      </c>
      <c r="P23" s="17">
        <v>12</v>
      </c>
      <c r="Q23" s="17">
        <v>10.5</v>
      </c>
      <c r="R23" s="17">
        <v>10.5</v>
      </c>
      <c r="S23" s="17">
        <v>7.5</v>
      </c>
      <c r="T23" s="17">
        <v>11.5</v>
      </c>
      <c r="U23" s="17">
        <v>9</v>
      </c>
      <c r="V23" s="17">
        <v>4.5</v>
      </c>
      <c r="W23" s="17">
        <v>3.5</v>
      </c>
      <c r="X23" s="17">
        <v>1</v>
      </c>
      <c r="Y23" s="17">
        <v>11.1</v>
      </c>
      <c r="Z23" s="17">
        <v>9.6999999999999993</v>
      </c>
      <c r="AA23" s="17">
        <v>10</v>
      </c>
      <c r="AB23" s="17">
        <v>7</v>
      </c>
      <c r="AC23" s="17">
        <v>9.8000000000000007</v>
      </c>
      <c r="AD23" s="17">
        <v>7.3</v>
      </c>
      <c r="AE23" s="17">
        <v>2.7</v>
      </c>
      <c r="AF23" s="17">
        <v>0.6</v>
      </c>
      <c r="AG23" s="17">
        <v>2.5</v>
      </c>
      <c r="AH23" s="17">
        <v>6.5</v>
      </c>
      <c r="AI23" s="17">
        <v>6.5</v>
      </c>
      <c r="AJ23" s="17">
        <v>6.5</v>
      </c>
      <c r="AK23" s="17">
        <v>6.5</v>
      </c>
      <c r="AL23" s="17">
        <v>6.5</v>
      </c>
      <c r="AM23" s="17">
        <v>7</v>
      </c>
      <c r="AN23" s="17">
        <v>2.5</v>
      </c>
      <c r="AO23" s="17">
        <v>2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f t="shared" si="1"/>
        <v>0</v>
      </c>
      <c r="CS23" s="9">
        <f t="shared" si="2"/>
        <v>0</v>
      </c>
      <c r="CT23" s="9">
        <f t="shared" si="3"/>
        <v>0</v>
      </c>
      <c r="CU23" s="9">
        <f t="shared" si="4"/>
        <v>0</v>
      </c>
      <c r="CV23" s="9">
        <f t="shared" si="5"/>
        <v>0</v>
      </c>
      <c r="CW23" s="9">
        <f t="shared" si="6"/>
        <v>0</v>
      </c>
      <c r="CX23" s="9">
        <f t="shared" si="7"/>
        <v>0</v>
      </c>
      <c r="CY23" s="9">
        <f t="shared" si="8"/>
        <v>0</v>
      </c>
      <c r="CZ23" s="9">
        <f t="shared" si="9"/>
        <v>0</v>
      </c>
      <c r="DA23" s="9">
        <f t="shared" si="10"/>
        <v>0</v>
      </c>
      <c r="DB23" s="9">
        <f t="shared" si="11"/>
        <v>0</v>
      </c>
      <c r="DC23" s="9">
        <f t="shared" si="12"/>
        <v>0</v>
      </c>
      <c r="DD23" s="9">
        <f t="shared" si="13"/>
        <v>0</v>
      </c>
      <c r="DE23" s="9">
        <f t="shared" si="14"/>
        <v>0</v>
      </c>
      <c r="DF23" s="9">
        <f t="shared" si="15"/>
        <v>0</v>
      </c>
      <c r="DG23" s="9">
        <f t="shared" si="16"/>
        <v>0</v>
      </c>
      <c r="DH23" s="9">
        <f t="shared" si="17"/>
        <v>0</v>
      </c>
      <c r="DI23" s="9">
        <f t="shared" si="18"/>
        <v>0</v>
      </c>
      <c r="DJ23" s="9">
        <f t="shared" si="19"/>
        <v>0</v>
      </c>
      <c r="DK23" s="9">
        <f t="shared" si="20"/>
        <v>0</v>
      </c>
      <c r="DL23" s="9">
        <f t="shared" si="21"/>
        <v>0</v>
      </c>
      <c r="DM23" s="9">
        <f t="shared" si="22"/>
        <v>0</v>
      </c>
      <c r="DN23" s="9">
        <f t="shared" si="23"/>
        <v>0</v>
      </c>
      <c r="DO23" s="9">
        <f t="shared" si="24"/>
        <v>0</v>
      </c>
      <c r="DP23" s="9">
        <f t="shared" si="25"/>
        <v>0</v>
      </c>
      <c r="DQ23" s="9">
        <f t="shared" si="26"/>
        <v>0</v>
      </c>
      <c r="DR23" s="9">
        <f t="shared" si="27"/>
        <v>0</v>
      </c>
    </row>
    <row r="24" spans="1:124" s="2" customFormat="1">
      <c r="A24" s="70"/>
      <c r="B24" s="70"/>
      <c r="C24" s="70"/>
      <c r="D24" s="70"/>
      <c r="E24" s="70"/>
      <c r="F24" s="70"/>
      <c r="G24" s="70"/>
      <c r="H24" s="69"/>
      <c r="I24" s="71"/>
      <c r="J24" s="72"/>
      <c r="K24" s="72"/>
      <c r="L24" s="76"/>
      <c r="M24" s="76"/>
      <c r="N24" s="8" t="s">
        <v>40</v>
      </c>
      <c r="O24" s="16">
        <v>1.5</v>
      </c>
      <c r="P24" s="17">
        <v>7.5</v>
      </c>
      <c r="Q24" s="17">
        <v>7.5</v>
      </c>
      <c r="R24" s="17">
        <v>7.5</v>
      </c>
      <c r="S24" s="17">
        <v>7.5</v>
      </c>
      <c r="T24" s="17">
        <v>10.5</v>
      </c>
      <c r="U24" s="17">
        <v>7.5</v>
      </c>
      <c r="V24" s="17">
        <v>3</v>
      </c>
      <c r="W24" s="17">
        <v>2.5</v>
      </c>
      <c r="X24" s="17">
        <v>0</v>
      </c>
      <c r="Y24" s="17">
        <v>6</v>
      </c>
      <c r="Z24" s="17">
        <v>6.1</v>
      </c>
      <c r="AA24" s="17">
        <v>6.2</v>
      </c>
      <c r="AB24" s="17">
        <v>6.4</v>
      </c>
      <c r="AC24" s="17">
        <v>9.3000000000000007</v>
      </c>
      <c r="AD24" s="17">
        <v>6.3</v>
      </c>
      <c r="AE24" s="17">
        <v>1.8</v>
      </c>
      <c r="AF24" s="17">
        <v>0.6</v>
      </c>
      <c r="AG24" s="17">
        <v>1.5</v>
      </c>
      <c r="AH24" s="17">
        <v>5.5</v>
      </c>
      <c r="AI24" s="17">
        <v>6.3</v>
      </c>
      <c r="AJ24" s="17">
        <v>6.3</v>
      </c>
      <c r="AK24" s="17">
        <v>6.3</v>
      </c>
      <c r="AL24" s="17">
        <v>6.3</v>
      </c>
      <c r="AM24" s="17">
        <v>6.3</v>
      </c>
      <c r="AN24" s="17">
        <v>2.2999999999999998</v>
      </c>
      <c r="AO24" s="17">
        <v>2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f t="shared" si="1"/>
        <v>0</v>
      </c>
      <c r="CS24" s="9">
        <f t="shared" si="2"/>
        <v>0</v>
      </c>
      <c r="CT24" s="9">
        <f t="shared" si="3"/>
        <v>0</v>
      </c>
      <c r="CU24" s="9">
        <f t="shared" si="4"/>
        <v>0</v>
      </c>
      <c r="CV24" s="9">
        <f t="shared" si="5"/>
        <v>0</v>
      </c>
      <c r="CW24" s="9">
        <f t="shared" si="6"/>
        <v>0</v>
      </c>
      <c r="CX24" s="9">
        <f t="shared" si="7"/>
        <v>0</v>
      </c>
      <c r="CY24" s="9">
        <f t="shared" si="8"/>
        <v>0</v>
      </c>
      <c r="CZ24" s="9">
        <f t="shared" si="9"/>
        <v>0</v>
      </c>
      <c r="DA24" s="9">
        <f t="shared" si="10"/>
        <v>0</v>
      </c>
      <c r="DB24" s="9">
        <f t="shared" si="11"/>
        <v>0</v>
      </c>
      <c r="DC24" s="9">
        <f t="shared" si="12"/>
        <v>0</v>
      </c>
      <c r="DD24" s="9">
        <f t="shared" si="13"/>
        <v>0</v>
      </c>
      <c r="DE24" s="9">
        <f t="shared" si="14"/>
        <v>0</v>
      </c>
      <c r="DF24" s="9">
        <f t="shared" si="15"/>
        <v>0</v>
      </c>
      <c r="DG24" s="9">
        <f t="shared" si="16"/>
        <v>0</v>
      </c>
      <c r="DH24" s="9">
        <f t="shared" si="17"/>
        <v>0</v>
      </c>
      <c r="DI24" s="9">
        <f t="shared" si="18"/>
        <v>0</v>
      </c>
      <c r="DJ24" s="9">
        <f t="shared" si="19"/>
        <v>0</v>
      </c>
      <c r="DK24" s="9">
        <f t="shared" si="20"/>
        <v>0</v>
      </c>
      <c r="DL24" s="9">
        <f t="shared" si="21"/>
        <v>0</v>
      </c>
      <c r="DM24" s="9">
        <f t="shared" si="22"/>
        <v>0</v>
      </c>
      <c r="DN24" s="9">
        <f t="shared" si="23"/>
        <v>0</v>
      </c>
      <c r="DO24" s="9">
        <f t="shared" si="24"/>
        <v>0</v>
      </c>
      <c r="DP24" s="9">
        <f t="shared" si="25"/>
        <v>0</v>
      </c>
      <c r="DQ24" s="9">
        <f t="shared" si="26"/>
        <v>0</v>
      </c>
      <c r="DR24" s="9">
        <f t="shared" si="27"/>
        <v>0</v>
      </c>
    </row>
    <row r="25" spans="1:124" s="2" customFormat="1">
      <c r="A25" s="70"/>
      <c r="B25" s="70"/>
      <c r="C25" s="70"/>
      <c r="D25" s="70"/>
      <c r="E25" s="70"/>
      <c r="F25" s="70"/>
      <c r="G25" s="70"/>
      <c r="H25" s="69"/>
      <c r="I25" s="71"/>
      <c r="J25" s="72"/>
      <c r="K25" s="72"/>
      <c r="L25" s="76"/>
      <c r="M25" s="76"/>
      <c r="N25" s="8" t="s">
        <v>41</v>
      </c>
      <c r="O25" s="16">
        <v>1.5</v>
      </c>
      <c r="P25" s="17">
        <v>1.5</v>
      </c>
      <c r="Q25" s="17">
        <v>1.5</v>
      </c>
      <c r="R25" s="17">
        <v>1.5</v>
      </c>
      <c r="S25" s="17">
        <v>6.5</v>
      </c>
      <c r="T25" s="17">
        <v>9.5</v>
      </c>
      <c r="U25" s="17">
        <v>6.5</v>
      </c>
      <c r="V25" s="17">
        <v>2</v>
      </c>
      <c r="W25" s="17">
        <v>2.5</v>
      </c>
      <c r="X25" s="17">
        <v>0</v>
      </c>
      <c r="Y25" s="17">
        <v>0</v>
      </c>
      <c r="Z25" s="17">
        <v>0.2</v>
      </c>
      <c r="AA25" s="17">
        <v>0.2</v>
      </c>
      <c r="AB25" s="17">
        <v>5.3</v>
      </c>
      <c r="AC25" s="17">
        <v>8.4</v>
      </c>
      <c r="AD25" s="17">
        <v>5.4</v>
      </c>
      <c r="AE25" s="17">
        <v>0.9</v>
      </c>
      <c r="AF25" s="17">
        <v>0.6</v>
      </c>
      <c r="AG25" s="17">
        <v>1.5</v>
      </c>
      <c r="AH25" s="17">
        <v>1.5</v>
      </c>
      <c r="AI25" s="17">
        <v>1.5</v>
      </c>
      <c r="AJ25" s="17">
        <v>1.5</v>
      </c>
      <c r="AK25" s="17">
        <v>5.5</v>
      </c>
      <c r="AL25" s="17">
        <v>5.5</v>
      </c>
      <c r="AM25" s="17">
        <v>5.5</v>
      </c>
      <c r="AN25" s="17">
        <v>1.5</v>
      </c>
      <c r="AO25" s="17">
        <v>2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f t="shared" si="1"/>
        <v>0</v>
      </c>
      <c r="CS25" s="9">
        <f t="shared" si="2"/>
        <v>0</v>
      </c>
      <c r="CT25" s="9">
        <f t="shared" si="3"/>
        <v>0</v>
      </c>
      <c r="CU25" s="9">
        <f t="shared" si="4"/>
        <v>0</v>
      </c>
      <c r="CV25" s="9">
        <f t="shared" si="5"/>
        <v>0</v>
      </c>
      <c r="CW25" s="9">
        <f t="shared" si="6"/>
        <v>0</v>
      </c>
      <c r="CX25" s="9">
        <f t="shared" si="7"/>
        <v>0</v>
      </c>
      <c r="CY25" s="9">
        <f t="shared" si="8"/>
        <v>0</v>
      </c>
      <c r="CZ25" s="9">
        <f t="shared" si="9"/>
        <v>0</v>
      </c>
      <c r="DA25" s="9">
        <f t="shared" si="10"/>
        <v>0</v>
      </c>
      <c r="DB25" s="9">
        <f t="shared" si="11"/>
        <v>0</v>
      </c>
      <c r="DC25" s="9">
        <f t="shared" si="12"/>
        <v>0</v>
      </c>
      <c r="DD25" s="9">
        <f t="shared" si="13"/>
        <v>0</v>
      </c>
      <c r="DE25" s="9">
        <f t="shared" si="14"/>
        <v>0</v>
      </c>
      <c r="DF25" s="9">
        <f t="shared" si="15"/>
        <v>0</v>
      </c>
      <c r="DG25" s="9">
        <f t="shared" si="16"/>
        <v>0</v>
      </c>
      <c r="DH25" s="9">
        <f t="shared" si="17"/>
        <v>0</v>
      </c>
      <c r="DI25" s="9">
        <f t="shared" si="18"/>
        <v>0</v>
      </c>
      <c r="DJ25" s="9">
        <f t="shared" si="19"/>
        <v>0</v>
      </c>
      <c r="DK25" s="9">
        <f t="shared" si="20"/>
        <v>0</v>
      </c>
      <c r="DL25" s="9">
        <f t="shared" si="21"/>
        <v>0</v>
      </c>
      <c r="DM25" s="9">
        <f t="shared" si="22"/>
        <v>0</v>
      </c>
      <c r="DN25" s="9">
        <f t="shared" si="23"/>
        <v>0</v>
      </c>
      <c r="DO25" s="9">
        <f t="shared" si="24"/>
        <v>0</v>
      </c>
      <c r="DP25" s="9">
        <f t="shared" si="25"/>
        <v>0</v>
      </c>
      <c r="DQ25" s="9">
        <f t="shared" si="26"/>
        <v>0</v>
      </c>
      <c r="DR25" s="9">
        <f t="shared" si="27"/>
        <v>0</v>
      </c>
    </row>
    <row r="26" spans="1:124" s="2" customFormat="1">
      <c r="A26" s="70">
        <v>8</v>
      </c>
      <c r="B26" s="70" t="s">
        <v>35</v>
      </c>
      <c r="C26" s="70" t="s">
        <v>35</v>
      </c>
      <c r="D26" s="70" t="s">
        <v>35</v>
      </c>
      <c r="E26" s="70" t="s">
        <v>35</v>
      </c>
      <c r="F26" s="70" t="s">
        <v>35</v>
      </c>
      <c r="G26" s="70" t="s">
        <v>35</v>
      </c>
      <c r="H26" s="69" t="s">
        <v>35</v>
      </c>
      <c r="I26" s="71" t="s">
        <v>35</v>
      </c>
      <c r="J26" s="71" t="s">
        <v>35</v>
      </c>
      <c r="K26" s="72" t="s">
        <v>50</v>
      </c>
      <c r="L26" s="76" t="s">
        <v>58</v>
      </c>
      <c r="M26" s="76" t="s">
        <v>59</v>
      </c>
      <c r="N26" s="8" t="s">
        <v>39</v>
      </c>
      <c r="O26" s="16">
        <v>1.04</v>
      </c>
      <c r="P26" s="17">
        <v>2.44</v>
      </c>
      <c r="Q26" s="17">
        <v>2.44</v>
      </c>
      <c r="R26" s="17">
        <v>2.4733999999999998</v>
      </c>
      <c r="S26" s="17">
        <v>2.4566999999999997</v>
      </c>
      <c r="T26" s="17">
        <v>2.4566999999999997</v>
      </c>
      <c r="U26" s="17">
        <v>2.4566999999999997</v>
      </c>
      <c r="V26" s="17">
        <v>1.8567</v>
      </c>
      <c r="W26" s="17">
        <v>1.34</v>
      </c>
      <c r="X26" s="17">
        <v>1.32</v>
      </c>
      <c r="Y26" s="17">
        <v>3.8200000000000003</v>
      </c>
      <c r="Z26" s="17">
        <v>3.3600000000000003</v>
      </c>
      <c r="AA26" s="17">
        <v>2.4933333333333332</v>
      </c>
      <c r="AB26" s="17">
        <v>2.4766666666666666</v>
      </c>
      <c r="AC26" s="17">
        <v>2.4766666666666666</v>
      </c>
      <c r="AD26" s="17">
        <v>2.4766666666666666</v>
      </c>
      <c r="AE26" s="17">
        <v>1.7766666666666668</v>
      </c>
      <c r="AF26" s="17">
        <v>0.72</v>
      </c>
      <c r="AG26" s="17">
        <v>1.54</v>
      </c>
      <c r="AH26" s="17">
        <v>2.04</v>
      </c>
      <c r="AI26" s="17">
        <v>1.54</v>
      </c>
      <c r="AJ26" s="17">
        <v>1.5733333333333335</v>
      </c>
      <c r="AK26" s="17">
        <v>1.5566666666666666</v>
      </c>
      <c r="AL26" s="17">
        <v>1.5566666666666666</v>
      </c>
      <c r="AM26" s="17">
        <v>1.5566666666666666</v>
      </c>
      <c r="AN26" s="17">
        <v>1.4566666666666668</v>
      </c>
      <c r="AO26" s="17">
        <v>0.94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f t="shared" si="1"/>
        <v>0</v>
      </c>
      <c r="CS26" s="9">
        <f t="shared" si="2"/>
        <v>0</v>
      </c>
      <c r="CT26" s="9">
        <f t="shared" si="3"/>
        <v>0</v>
      </c>
      <c r="CU26" s="9">
        <f t="shared" si="4"/>
        <v>0</v>
      </c>
      <c r="CV26" s="9">
        <f t="shared" si="5"/>
        <v>0</v>
      </c>
      <c r="CW26" s="9">
        <f t="shared" si="6"/>
        <v>0</v>
      </c>
      <c r="CX26" s="9">
        <f t="shared" si="7"/>
        <v>0</v>
      </c>
      <c r="CY26" s="9">
        <f t="shared" si="8"/>
        <v>0</v>
      </c>
      <c r="CZ26" s="9">
        <f t="shared" si="9"/>
        <v>0</v>
      </c>
      <c r="DA26" s="9">
        <f t="shared" si="10"/>
        <v>0</v>
      </c>
      <c r="DB26" s="9">
        <f t="shared" si="11"/>
        <v>0</v>
      </c>
      <c r="DC26" s="9">
        <f t="shared" si="12"/>
        <v>0</v>
      </c>
      <c r="DD26" s="9">
        <f t="shared" si="13"/>
        <v>0</v>
      </c>
      <c r="DE26" s="9">
        <f t="shared" si="14"/>
        <v>0</v>
      </c>
      <c r="DF26" s="9">
        <f t="shared" si="15"/>
        <v>0</v>
      </c>
      <c r="DG26" s="9">
        <f t="shared" si="16"/>
        <v>0</v>
      </c>
      <c r="DH26" s="9">
        <f t="shared" si="17"/>
        <v>0</v>
      </c>
      <c r="DI26" s="9">
        <f t="shared" si="18"/>
        <v>0</v>
      </c>
      <c r="DJ26" s="9">
        <f t="shared" si="19"/>
        <v>0</v>
      </c>
      <c r="DK26" s="9">
        <f t="shared" si="20"/>
        <v>0</v>
      </c>
      <c r="DL26" s="9">
        <f t="shared" si="21"/>
        <v>0</v>
      </c>
      <c r="DM26" s="9">
        <f t="shared" si="22"/>
        <v>0</v>
      </c>
      <c r="DN26" s="9">
        <f t="shared" si="23"/>
        <v>0</v>
      </c>
      <c r="DO26" s="9">
        <f t="shared" si="24"/>
        <v>0</v>
      </c>
      <c r="DP26" s="9">
        <f t="shared" si="25"/>
        <v>0</v>
      </c>
      <c r="DQ26" s="9">
        <f t="shared" si="26"/>
        <v>0</v>
      </c>
      <c r="DR26" s="9">
        <f t="shared" si="27"/>
        <v>0</v>
      </c>
    </row>
    <row r="27" spans="1:124" s="2" customFormat="1">
      <c r="A27" s="70"/>
      <c r="B27" s="70"/>
      <c r="C27" s="70"/>
      <c r="D27" s="70"/>
      <c r="E27" s="70"/>
      <c r="F27" s="70"/>
      <c r="G27" s="70"/>
      <c r="H27" s="69"/>
      <c r="I27" s="71"/>
      <c r="J27" s="71"/>
      <c r="K27" s="72"/>
      <c r="L27" s="76"/>
      <c r="M27" s="76"/>
      <c r="N27" s="8" t="s">
        <v>40</v>
      </c>
      <c r="O27" s="16">
        <v>0.44</v>
      </c>
      <c r="P27" s="17">
        <v>1.3399999999999999</v>
      </c>
      <c r="Q27" s="17">
        <v>2.34</v>
      </c>
      <c r="R27" s="17">
        <v>2.3734000000000002</v>
      </c>
      <c r="S27" s="17">
        <v>1.8567</v>
      </c>
      <c r="T27" s="17">
        <v>1.8567</v>
      </c>
      <c r="U27" s="17">
        <v>1.8567</v>
      </c>
      <c r="V27" s="17">
        <v>1.8567</v>
      </c>
      <c r="W27" s="17">
        <v>1.34</v>
      </c>
      <c r="X27" s="17">
        <v>0.22</v>
      </c>
      <c r="Y27" s="17">
        <v>1.1200000000000001</v>
      </c>
      <c r="Z27" s="17">
        <v>2.04</v>
      </c>
      <c r="AA27" s="17">
        <v>2.1733333333333338</v>
      </c>
      <c r="AB27" s="17">
        <v>1.656666666666667</v>
      </c>
      <c r="AC27" s="17">
        <v>1.656666666666667</v>
      </c>
      <c r="AD27" s="17">
        <v>1.656666666666667</v>
      </c>
      <c r="AE27" s="17">
        <v>1.5566666666666669</v>
      </c>
      <c r="AF27" s="17">
        <v>0.72</v>
      </c>
      <c r="AG27" s="17">
        <v>0.44</v>
      </c>
      <c r="AH27" s="17">
        <v>0.43999999999999995</v>
      </c>
      <c r="AI27" s="17">
        <v>1.2400000000000002</v>
      </c>
      <c r="AJ27" s="17">
        <v>1.2733333333333337</v>
      </c>
      <c r="AK27" s="17">
        <v>1.256666666666667</v>
      </c>
      <c r="AL27" s="17">
        <v>1.256666666666667</v>
      </c>
      <c r="AM27" s="17">
        <v>1.256666666666667</v>
      </c>
      <c r="AN27" s="17">
        <v>1.256666666666667</v>
      </c>
      <c r="AO27" s="17">
        <v>0.94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f t="shared" si="1"/>
        <v>0</v>
      </c>
      <c r="CS27" s="9">
        <f t="shared" si="2"/>
        <v>0</v>
      </c>
      <c r="CT27" s="9">
        <f t="shared" si="3"/>
        <v>0</v>
      </c>
      <c r="CU27" s="9">
        <f t="shared" si="4"/>
        <v>0</v>
      </c>
      <c r="CV27" s="9">
        <f t="shared" si="5"/>
        <v>0</v>
      </c>
      <c r="CW27" s="9">
        <f t="shared" si="6"/>
        <v>0</v>
      </c>
      <c r="CX27" s="9">
        <f t="shared" si="7"/>
        <v>0</v>
      </c>
      <c r="CY27" s="9">
        <f t="shared" si="8"/>
        <v>0</v>
      </c>
      <c r="CZ27" s="9">
        <f t="shared" si="9"/>
        <v>0</v>
      </c>
      <c r="DA27" s="9">
        <f t="shared" si="10"/>
        <v>0</v>
      </c>
      <c r="DB27" s="9">
        <f t="shared" si="11"/>
        <v>0</v>
      </c>
      <c r="DC27" s="9">
        <f t="shared" si="12"/>
        <v>0</v>
      </c>
      <c r="DD27" s="9">
        <f t="shared" si="13"/>
        <v>0</v>
      </c>
      <c r="DE27" s="9">
        <f t="shared" si="14"/>
        <v>0</v>
      </c>
      <c r="DF27" s="9">
        <f t="shared" si="15"/>
        <v>0</v>
      </c>
      <c r="DG27" s="9">
        <f t="shared" si="16"/>
        <v>0</v>
      </c>
      <c r="DH27" s="9">
        <f t="shared" si="17"/>
        <v>0</v>
      </c>
      <c r="DI27" s="9">
        <f t="shared" si="18"/>
        <v>0</v>
      </c>
      <c r="DJ27" s="9">
        <f t="shared" si="19"/>
        <v>0</v>
      </c>
      <c r="DK27" s="9">
        <f t="shared" si="20"/>
        <v>0</v>
      </c>
      <c r="DL27" s="9">
        <f t="shared" si="21"/>
        <v>0</v>
      </c>
      <c r="DM27" s="9">
        <f t="shared" si="22"/>
        <v>0</v>
      </c>
      <c r="DN27" s="9">
        <f t="shared" si="23"/>
        <v>0</v>
      </c>
      <c r="DO27" s="9">
        <f t="shared" si="24"/>
        <v>0</v>
      </c>
      <c r="DP27" s="9">
        <f t="shared" si="25"/>
        <v>0</v>
      </c>
      <c r="DQ27" s="9">
        <f t="shared" si="26"/>
        <v>0</v>
      </c>
      <c r="DR27" s="9">
        <f t="shared" si="27"/>
        <v>0</v>
      </c>
    </row>
    <row r="28" spans="1:124" s="2" customFormat="1">
      <c r="A28" s="70"/>
      <c r="B28" s="70"/>
      <c r="C28" s="70"/>
      <c r="D28" s="70"/>
      <c r="E28" s="70"/>
      <c r="F28" s="70"/>
      <c r="G28" s="70"/>
      <c r="H28" s="69"/>
      <c r="I28" s="71"/>
      <c r="J28" s="71"/>
      <c r="K28" s="72"/>
      <c r="L28" s="76"/>
      <c r="M28" s="76"/>
      <c r="N28" s="8" t="s">
        <v>41</v>
      </c>
      <c r="O28" s="16">
        <v>0.44</v>
      </c>
      <c r="P28" s="17">
        <v>0.33999999999999997</v>
      </c>
      <c r="Q28" s="17">
        <v>0.33999999999999997</v>
      </c>
      <c r="R28" s="17">
        <v>0.37340000000000007</v>
      </c>
      <c r="S28" s="17">
        <v>0.85670000000000002</v>
      </c>
      <c r="T28" s="17">
        <v>0.85670000000000002</v>
      </c>
      <c r="U28" s="17">
        <v>0.85670000000000002</v>
      </c>
      <c r="V28" s="17">
        <v>0.85670000000000002</v>
      </c>
      <c r="W28" s="17">
        <v>1.34</v>
      </c>
      <c r="X28" s="17">
        <v>0.22</v>
      </c>
      <c r="Y28" s="17">
        <v>0.12000000000000001</v>
      </c>
      <c r="Z28" s="17">
        <v>0.14000000000000001</v>
      </c>
      <c r="AA28" s="17">
        <v>0.27333333333333343</v>
      </c>
      <c r="AB28" s="17">
        <v>0.85666666666666669</v>
      </c>
      <c r="AC28" s="17">
        <v>0.85666666666666669</v>
      </c>
      <c r="AD28" s="17">
        <v>0.85666666666666669</v>
      </c>
      <c r="AE28" s="17">
        <v>0.75666666666666671</v>
      </c>
      <c r="AF28" s="17">
        <v>0.72</v>
      </c>
      <c r="AG28" s="17">
        <v>0.44</v>
      </c>
      <c r="AH28" s="17">
        <v>0.43999999999999995</v>
      </c>
      <c r="AI28" s="17">
        <v>0.43999999999999995</v>
      </c>
      <c r="AJ28" s="17">
        <v>0.47333333333333338</v>
      </c>
      <c r="AK28" s="17">
        <v>0.45666666666666667</v>
      </c>
      <c r="AL28" s="17">
        <v>0.45666666666666667</v>
      </c>
      <c r="AM28" s="17">
        <v>0.45666666666666667</v>
      </c>
      <c r="AN28" s="17">
        <v>0.45666666666666667</v>
      </c>
      <c r="AO28" s="17">
        <v>0.94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f t="shared" si="1"/>
        <v>0</v>
      </c>
      <c r="CS28" s="9">
        <f t="shared" si="2"/>
        <v>0</v>
      </c>
      <c r="CT28" s="9">
        <f t="shared" si="3"/>
        <v>0</v>
      </c>
      <c r="CU28" s="9">
        <f t="shared" si="4"/>
        <v>0</v>
      </c>
      <c r="CV28" s="9">
        <f t="shared" si="5"/>
        <v>0</v>
      </c>
      <c r="CW28" s="9">
        <f t="shared" si="6"/>
        <v>0</v>
      </c>
      <c r="CX28" s="9">
        <f t="shared" si="7"/>
        <v>0</v>
      </c>
      <c r="CY28" s="9">
        <f t="shared" si="8"/>
        <v>0</v>
      </c>
      <c r="CZ28" s="9">
        <f t="shared" si="9"/>
        <v>0</v>
      </c>
      <c r="DA28" s="9">
        <f t="shared" si="10"/>
        <v>0</v>
      </c>
      <c r="DB28" s="9">
        <f t="shared" si="11"/>
        <v>0</v>
      </c>
      <c r="DC28" s="9">
        <f t="shared" si="12"/>
        <v>0</v>
      </c>
      <c r="DD28" s="9">
        <f t="shared" si="13"/>
        <v>0</v>
      </c>
      <c r="DE28" s="9">
        <f t="shared" si="14"/>
        <v>0</v>
      </c>
      <c r="DF28" s="9">
        <f t="shared" si="15"/>
        <v>0</v>
      </c>
      <c r="DG28" s="9">
        <f t="shared" si="16"/>
        <v>0</v>
      </c>
      <c r="DH28" s="9">
        <f t="shared" si="17"/>
        <v>0</v>
      </c>
      <c r="DI28" s="9">
        <f t="shared" si="18"/>
        <v>0</v>
      </c>
      <c r="DJ28" s="9">
        <f t="shared" si="19"/>
        <v>0</v>
      </c>
      <c r="DK28" s="9">
        <f t="shared" si="20"/>
        <v>0</v>
      </c>
      <c r="DL28" s="9">
        <f t="shared" si="21"/>
        <v>0</v>
      </c>
      <c r="DM28" s="9">
        <f t="shared" si="22"/>
        <v>0</v>
      </c>
      <c r="DN28" s="9">
        <f t="shared" si="23"/>
        <v>0</v>
      </c>
      <c r="DO28" s="9">
        <f t="shared" si="24"/>
        <v>0</v>
      </c>
      <c r="DP28" s="9">
        <f t="shared" si="25"/>
        <v>0</v>
      </c>
      <c r="DQ28" s="9">
        <f t="shared" si="26"/>
        <v>0</v>
      </c>
      <c r="DR28" s="9">
        <f t="shared" si="27"/>
        <v>0</v>
      </c>
    </row>
    <row r="29" spans="1:124">
      <c r="A29" s="73" t="s">
        <v>60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8" t="s">
        <v>39</v>
      </c>
      <c r="O29" s="17">
        <f t="shared" ref="O29:AO29" si="28">SUMIF($N$5:$N$28,$N29,O5:O28)</f>
        <v>8.6760000000000002</v>
      </c>
      <c r="P29" s="17">
        <f t="shared" si="28"/>
        <v>21.026</v>
      </c>
      <c r="Q29" s="17">
        <f t="shared" si="28"/>
        <v>22.026</v>
      </c>
      <c r="R29" s="17">
        <f t="shared" si="28"/>
        <v>20.334400000000002</v>
      </c>
      <c r="S29" s="17">
        <f t="shared" si="28"/>
        <v>16.302733332999999</v>
      </c>
      <c r="T29" s="17">
        <f t="shared" si="28"/>
        <v>19.992733332999997</v>
      </c>
      <c r="U29" s="17">
        <f t="shared" si="28"/>
        <v>16.992733333</v>
      </c>
      <c r="V29" s="17">
        <f t="shared" si="28"/>
        <v>10.792733333000001</v>
      </c>
      <c r="W29" s="17">
        <f t="shared" si="28"/>
        <v>8.1760000000000002</v>
      </c>
      <c r="X29" s="17">
        <f t="shared" si="28"/>
        <v>4.84</v>
      </c>
      <c r="Y29" s="17">
        <f t="shared" si="28"/>
        <v>18.490000000000002</v>
      </c>
      <c r="Z29" s="17">
        <f t="shared" si="28"/>
        <v>20.059999999999999</v>
      </c>
      <c r="AA29" s="17">
        <f t="shared" si="28"/>
        <v>18.568333333333332</v>
      </c>
      <c r="AB29" s="17">
        <f t="shared" si="28"/>
        <v>13.626699999666666</v>
      </c>
      <c r="AC29" s="17">
        <f t="shared" si="28"/>
        <v>16.426699999666667</v>
      </c>
      <c r="AD29" s="17">
        <f t="shared" si="28"/>
        <v>13.926699999666667</v>
      </c>
      <c r="AE29" s="17">
        <f t="shared" si="28"/>
        <v>7.626699999666668</v>
      </c>
      <c r="AF29" s="17">
        <f t="shared" si="28"/>
        <v>2.74</v>
      </c>
      <c r="AG29" s="17">
        <f t="shared" si="28"/>
        <v>9.1760000000000002</v>
      </c>
      <c r="AH29" s="17">
        <f t="shared" si="28"/>
        <v>15.526</v>
      </c>
      <c r="AI29" s="17">
        <f t="shared" si="28"/>
        <v>16.526</v>
      </c>
      <c r="AJ29" s="17">
        <f t="shared" si="28"/>
        <v>14.334333333333333</v>
      </c>
      <c r="AK29" s="17">
        <f t="shared" si="28"/>
        <v>13.492699999666668</v>
      </c>
      <c r="AL29" s="17">
        <f t="shared" si="28"/>
        <v>12.992699999666668</v>
      </c>
      <c r="AM29" s="17">
        <f t="shared" si="28"/>
        <v>12.992699999666668</v>
      </c>
      <c r="AN29" s="17">
        <f t="shared" si="28"/>
        <v>7.1426999996666671</v>
      </c>
      <c r="AO29" s="17">
        <f t="shared" si="28"/>
        <v>5.3759999999999994</v>
      </c>
      <c r="AP29" s="17">
        <f t="shared" ref="AP29:BP29" si="29">SUMIF($N$5:$N$28,$N29,AP5:AP28)</f>
        <v>0</v>
      </c>
      <c r="AQ29" s="17">
        <f t="shared" si="29"/>
        <v>0</v>
      </c>
      <c r="AR29" s="17">
        <f t="shared" si="29"/>
        <v>0</v>
      </c>
      <c r="AS29" s="17">
        <f t="shared" si="29"/>
        <v>0</v>
      </c>
      <c r="AT29" s="17">
        <f t="shared" si="29"/>
        <v>0</v>
      </c>
      <c r="AU29" s="17">
        <f t="shared" si="29"/>
        <v>0</v>
      </c>
      <c r="AV29" s="17">
        <f t="shared" si="29"/>
        <v>0</v>
      </c>
      <c r="AW29" s="17">
        <f t="shared" si="29"/>
        <v>0</v>
      </c>
      <c r="AX29" s="17">
        <f t="shared" si="29"/>
        <v>0</v>
      </c>
      <c r="AY29" s="17">
        <f t="shared" si="29"/>
        <v>0</v>
      </c>
      <c r="AZ29" s="17">
        <f t="shared" si="29"/>
        <v>0</v>
      </c>
      <c r="BA29" s="17">
        <f t="shared" si="29"/>
        <v>0</v>
      </c>
      <c r="BB29" s="17">
        <f t="shared" si="29"/>
        <v>0</v>
      </c>
      <c r="BC29" s="17">
        <f t="shared" si="29"/>
        <v>0</v>
      </c>
      <c r="BD29" s="17">
        <f t="shared" si="29"/>
        <v>0</v>
      </c>
      <c r="BE29" s="17">
        <f t="shared" si="29"/>
        <v>0</v>
      </c>
      <c r="BF29" s="17">
        <f t="shared" si="29"/>
        <v>0</v>
      </c>
      <c r="BG29" s="17">
        <f t="shared" si="29"/>
        <v>0</v>
      </c>
      <c r="BH29" s="17">
        <f t="shared" si="29"/>
        <v>0</v>
      </c>
      <c r="BI29" s="17">
        <f t="shared" si="29"/>
        <v>0</v>
      </c>
      <c r="BJ29" s="17">
        <f t="shared" si="29"/>
        <v>0</v>
      </c>
      <c r="BK29" s="17">
        <f t="shared" si="29"/>
        <v>0</v>
      </c>
      <c r="BL29" s="17">
        <f t="shared" si="29"/>
        <v>0</v>
      </c>
      <c r="BM29" s="17">
        <f t="shared" si="29"/>
        <v>0</v>
      </c>
      <c r="BN29" s="17">
        <f t="shared" si="29"/>
        <v>0</v>
      </c>
      <c r="BO29" s="17">
        <f t="shared" si="29"/>
        <v>0</v>
      </c>
      <c r="BP29" s="17">
        <f t="shared" si="29"/>
        <v>0</v>
      </c>
      <c r="BQ29" s="9">
        <f t="shared" ref="BQ29:BZ29" si="30">SUMIF($N$5:$N$28,$N29,BQ5:BQ28)</f>
        <v>0</v>
      </c>
      <c r="BR29" s="9">
        <f t="shared" si="30"/>
        <v>0</v>
      </c>
      <c r="BS29" s="9">
        <f t="shared" si="30"/>
        <v>0</v>
      </c>
      <c r="BT29" s="9">
        <f t="shared" si="30"/>
        <v>0</v>
      </c>
      <c r="BU29" s="9">
        <f t="shared" si="30"/>
        <v>0</v>
      </c>
      <c r="BV29" s="9">
        <f t="shared" si="30"/>
        <v>0</v>
      </c>
      <c r="BW29" s="9">
        <f t="shared" si="30"/>
        <v>0</v>
      </c>
      <c r="BX29" s="9">
        <f t="shared" si="30"/>
        <v>0</v>
      </c>
      <c r="BY29" s="9">
        <f t="shared" si="30"/>
        <v>0</v>
      </c>
      <c r="BZ29" s="9">
        <f t="shared" si="30"/>
        <v>0</v>
      </c>
      <c r="CA29" s="9">
        <f t="shared" ref="CA29:DF29" si="31">SUMIF($N$5:$N$28,$N29,CA5:CA28)</f>
        <v>0</v>
      </c>
      <c r="CB29" s="9">
        <f t="shared" si="31"/>
        <v>0</v>
      </c>
      <c r="CC29" s="9">
        <f t="shared" si="31"/>
        <v>0</v>
      </c>
      <c r="CD29" s="9">
        <f t="shared" si="31"/>
        <v>0</v>
      </c>
      <c r="CE29" s="9">
        <f t="shared" si="31"/>
        <v>0</v>
      </c>
      <c r="CF29" s="9">
        <f t="shared" si="31"/>
        <v>0</v>
      </c>
      <c r="CG29" s="9">
        <f t="shared" si="31"/>
        <v>0</v>
      </c>
      <c r="CH29" s="9">
        <f t="shared" si="31"/>
        <v>0</v>
      </c>
      <c r="CI29" s="9">
        <f t="shared" si="31"/>
        <v>0</v>
      </c>
      <c r="CJ29" s="9">
        <f t="shared" si="31"/>
        <v>0</v>
      </c>
      <c r="CK29" s="9">
        <f t="shared" si="31"/>
        <v>0</v>
      </c>
      <c r="CL29" s="9">
        <f t="shared" si="31"/>
        <v>0</v>
      </c>
      <c r="CM29" s="9">
        <f t="shared" si="31"/>
        <v>0</v>
      </c>
      <c r="CN29" s="9">
        <f t="shared" si="31"/>
        <v>0</v>
      </c>
      <c r="CO29" s="9">
        <f t="shared" si="31"/>
        <v>0</v>
      </c>
      <c r="CP29" s="9">
        <f t="shared" si="31"/>
        <v>0</v>
      </c>
      <c r="CQ29" s="9">
        <f t="shared" si="31"/>
        <v>0</v>
      </c>
      <c r="CR29" s="9">
        <f>SUMIF($N$5:$N$28,$N29,CR5:CR28)</f>
        <v>0</v>
      </c>
      <c r="CS29" s="9">
        <f t="shared" si="31"/>
        <v>0</v>
      </c>
      <c r="CT29" s="9">
        <f t="shared" si="31"/>
        <v>0</v>
      </c>
      <c r="CU29" s="9">
        <f t="shared" si="31"/>
        <v>0</v>
      </c>
      <c r="CV29" s="9">
        <f t="shared" si="31"/>
        <v>0</v>
      </c>
      <c r="CW29" s="9">
        <f t="shared" si="31"/>
        <v>0</v>
      </c>
      <c r="CX29" s="9">
        <f t="shared" si="31"/>
        <v>0</v>
      </c>
      <c r="CY29" s="9">
        <f t="shared" si="31"/>
        <v>0</v>
      </c>
      <c r="CZ29" s="9">
        <f t="shared" si="31"/>
        <v>0</v>
      </c>
      <c r="DA29" s="9">
        <f t="shared" si="31"/>
        <v>0</v>
      </c>
      <c r="DB29" s="9">
        <f t="shared" si="31"/>
        <v>0</v>
      </c>
      <c r="DC29" s="9">
        <f t="shared" si="31"/>
        <v>0</v>
      </c>
      <c r="DD29" s="9">
        <f t="shared" si="31"/>
        <v>0</v>
      </c>
      <c r="DE29" s="9">
        <f t="shared" si="31"/>
        <v>0</v>
      </c>
      <c r="DF29" s="9">
        <f t="shared" si="31"/>
        <v>0</v>
      </c>
      <c r="DG29" s="9">
        <f>SUMIF($N$5:$N$28,$N29,DG5:DG28)</f>
        <v>0</v>
      </c>
      <c r="DH29" s="9">
        <f t="shared" ref="DH29:DR29" si="32">SUMIF($N$5:$N$28,$N29,DH5:DH28)</f>
        <v>0</v>
      </c>
      <c r="DI29" s="9">
        <f t="shared" si="32"/>
        <v>0</v>
      </c>
      <c r="DJ29" s="9">
        <f>SUMIF($N$5:$N$28,$N29,DJ5:DJ28)</f>
        <v>0</v>
      </c>
      <c r="DK29" s="9">
        <f t="shared" si="32"/>
        <v>0</v>
      </c>
      <c r="DL29" s="9">
        <f t="shared" si="32"/>
        <v>0</v>
      </c>
      <c r="DM29" s="9">
        <f t="shared" si="32"/>
        <v>0</v>
      </c>
      <c r="DN29" s="9">
        <f t="shared" si="32"/>
        <v>0</v>
      </c>
      <c r="DO29" s="9">
        <f t="shared" si="32"/>
        <v>0</v>
      </c>
      <c r="DP29" s="9">
        <f t="shared" si="32"/>
        <v>0</v>
      </c>
      <c r="DQ29" s="9">
        <f t="shared" si="32"/>
        <v>0</v>
      </c>
      <c r="DR29" s="9">
        <f t="shared" si="32"/>
        <v>0</v>
      </c>
      <c r="DS29" s="4"/>
      <c r="DT29" s="4"/>
    </row>
    <row r="30" spans="1:124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8" t="s">
        <v>40</v>
      </c>
      <c r="O30" s="17">
        <f t="shared" ref="O30:AO30" si="33">SUMIF($N$5:$N$28,$N30,O5:O28)</f>
        <v>5.0260000000000007</v>
      </c>
      <c r="P30" s="17">
        <f t="shared" si="33"/>
        <v>12.975999999999999</v>
      </c>
      <c r="Q30" s="17">
        <f t="shared" si="33"/>
        <v>14.676</v>
      </c>
      <c r="R30" s="17">
        <f t="shared" si="33"/>
        <v>15.0844</v>
      </c>
      <c r="S30" s="17">
        <f t="shared" si="33"/>
        <v>14.552733332999999</v>
      </c>
      <c r="T30" s="17">
        <f t="shared" si="33"/>
        <v>17.742733333</v>
      </c>
      <c r="U30" s="17">
        <f t="shared" si="33"/>
        <v>14.642733333000001</v>
      </c>
      <c r="V30" s="17">
        <f t="shared" si="33"/>
        <v>9.042733333000001</v>
      </c>
      <c r="W30" s="17">
        <f t="shared" si="33"/>
        <v>7.0259999999999998</v>
      </c>
      <c r="X30" s="17">
        <f t="shared" si="33"/>
        <v>1.24</v>
      </c>
      <c r="Y30" s="17">
        <f t="shared" si="33"/>
        <v>8.6900000000000013</v>
      </c>
      <c r="Z30" s="17">
        <f t="shared" si="33"/>
        <v>11.09</v>
      </c>
      <c r="AA30" s="17">
        <f t="shared" si="33"/>
        <v>12.498333333333333</v>
      </c>
      <c r="AB30" s="17">
        <f t="shared" si="33"/>
        <v>11.456699999666668</v>
      </c>
      <c r="AC30" s="17">
        <f t="shared" si="33"/>
        <v>14.356699999666667</v>
      </c>
      <c r="AD30" s="17">
        <f t="shared" si="33"/>
        <v>11.256699999666665</v>
      </c>
      <c r="AE30" s="17">
        <f t="shared" si="33"/>
        <v>5.9566999996666663</v>
      </c>
      <c r="AF30" s="17">
        <f t="shared" si="33"/>
        <v>2.74</v>
      </c>
      <c r="AG30" s="17">
        <f t="shared" si="33"/>
        <v>5.0260000000000007</v>
      </c>
      <c r="AH30" s="17">
        <f t="shared" si="33"/>
        <v>9.9759999999999991</v>
      </c>
      <c r="AI30" s="17">
        <f t="shared" si="33"/>
        <v>12.875999999999999</v>
      </c>
      <c r="AJ30" s="17">
        <f t="shared" si="33"/>
        <v>12.784333333333333</v>
      </c>
      <c r="AK30" s="17">
        <f t="shared" si="33"/>
        <v>11.942699999666669</v>
      </c>
      <c r="AL30" s="17">
        <f t="shared" si="33"/>
        <v>11.942699999666669</v>
      </c>
      <c r="AM30" s="17">
        <f t="shared" si="33"/>
        <v>11.342699999666667</v>
      </c>
      <c r="AN30" s="17">
        <f t="shared" si="33"/>
        <v>6.0926999996666664</v>
      </c>
      <c r="AO30" s="17">
        <f t="shared" si="33"/>
        <v>5.2260000000000009</v>
      </c>
      <c r="AP30" s="17">
        <f t="shared" ref="AP30:BP30" si="34">SUMIF($N$5:$N$28,$N30,AP5:AP28)</f>
        <v>0</v>
      </c>
      <c r="AQ30" s="17">
        <f t="shared" si="34"/>
        <v>0</v>
      </c>
      <c r="AR30" s="17">
        <f t="shared" si="34"/>
        <v>0</v>
      </c>
      <c r="AS30" s="17">
        <f t="shared" si="34"/>
        <v>0</v>
      </c>
      <c r="AT30" s="17">
        <f t="shared" si="34"/>
        <v>0</v>
      </c>
      <c r="AU30" s="17">
        <f t="shared" si="34"/>
        <v>0</v>
      </c>
      <c r="AV30" s="17">
        <f t="shared" si="34"/>
        <v>0</v>
      </c>
      <c r="AW30" s="17">
        <f t="shared" si="34"/>
        <v>0</v>
      </c>
      <c r="AX30" s="17">
        <f t="shared" si="34"/>
        <v>0</v>
      </c>
      <c r="AY30" s="17">
        <f t="shared" si="34"/>
        <v>0</v>
      </c>
      <c r="AZ30" s="17">
        <f t="shared" si="34"/>
        <v>0</v>
      </c>
      <c r="BA30" s="17">
        <f t="shared" si="34"/>
        <v>0</v>
      </c>
      <c r="BB30" s="17">
        <f t="shared" si="34"/>
        <v>0</v>
      </c>
      <c r="BC30" s="17">
        <f t="shared" si="34"/>
        <v>0</v>
      </c>
      <c r="BD30" s="17">
        <f t="shared" si="34"/>
        <v>0</v>
      </c>
      <c r="BE30" s="17">
        <f t="shared" si="34"/>
        <v>0</v>
      </c>
      <c r="BF30" s="17">
        <f t="shared" si="34"/>
        <v>0</v>
      </c>
      <c r="BG30" s="17">
        <f t="shared" si="34"/>
        <v>0</v>
      </c>
      <c r="BH30" s="17">
        <f t="shared" si="34"/>
        <v>0</v>
      </c>
      <c r="BI30" s="17">
        <f t="shared" si="34"/>
        <v>0</v>
      </c>
      <c r="BJ30" s="17">
        <f t="shared" si="34"/>
        <v>0</v>
      </c>
      <c r="BK30" s="17">
        <f t="shared" si="34"/>
        <v>0</v>
      </c>
      <c r="BL30" s="17">
        <f t="shared" si="34"/>
        <v>0</v>
      </c>
      <c r="BM30" s="17">
        <f t="shared" si="34"/>
        <v>0</v>
      </c>
      <c r="BN30" s="17">
        <f t="shared" si="34"/>
        <v>0</v>
      </c>
      <c r="BO30" s="17">
        <f t="shared" si="34"/>
        <v>0</v>
      </c>
      <c r="BP30" s="17">
        <f t="shared" si="34"/>
        <v>0</v>
      </c>
      <c r="BQ30" s="9">
        <f t="shared" ref="BQ30:BZ30" si="35">SUMIF($N$5:$N$28,$N30,BQ5:BQ28)</f>
        <v>0</v>
      </c>
      <c r="BR30" s="9">
        <f t="shared" si="35"/>
        <v>0</v>
      </c>
      <c r="BS30" s="9">
        <f t="shared" si="35"/>
        <v>0</v>
      </c>
      <c r="BT30" s="9">
        <f t="shared" si="35"/>
        <v>0</v>
      </c>
      <c r="BU30" s="9">
        <f t="shared" si="35"/>
        <v>0</v>
      </c>
      <c r="BV30" s="9">
        <f t="shared" si="35"/>
        <v>0</v>
      </c>
      <c r="BW30" s="9">
        <f t="shared" si="35"/>
        <v>0</v>
      </c>
      <c r="BX30" s="9">
        <f t="shared" si="35"/>
        <v>0</v>
      </c>
      <c r="BY30" s="9">
        <f t="shared" si="35"/>
        <v>0</v>
      </c>
      <c r="BZ30" s="9">
        <f t="shared" si="35"/>
        <v>0</v>
      </c>
      <c r="CA30" s="9">
        <f t="shared" ref="CA30:DF30" si="36">SUMIF($N$5:$N$28,$N30,CA5:CA28)</f>
        <v>0</v>
      </c>
      <c r="CB30" s="9">
        <f t="shared" si="36"/>
        <v>0</v>
      </c>
      <c r="CC30" s="9">
        <f t="shared" si="36"/>
        <v>0</v>
      </c>
      <c r="CD30" s="9">
        <f t="shared" si="36"/>
        <v>0</v>
      </c>
      <c r="CE30" s="9">
        <f t="shared" si="36"/>
        <v>0</v>
      </c>
      <c r="CF30" s="9">
        <f t="shared" si="36"/>
        <v>0</v>
      </c>
      <c r="CG30" s="9">
        <f t="shared" si="36"/>
        <v>0</v>
      </c>
      <c r="CH30" s="9">
        <f t="shared" si="36"/>
        <v>0</v>
      </c>
      <c r="CI30" s="9">
        <f t="shared" si="36"/>
        <v>0</v>
      </c>
      <c r="CJ30" s="9">
        <f t="shared" si="36"/>
        <v>0</v>
      </c>
      <c r="CK30" s="9">
        <f t="shared" si="36"/>
        <v>0</v>
      </c>
      <c r="CL30" s="9">
        <f t="shared" si="36"/>
        <v>0</v>
      </c>
      <c r="CM30" s="9">
        <f t="shared" si="36"/>
        <v>0</v>
      </c>
      <c r="CN30" s="9">
        <f t="shared" si="36"/>
        <v>0</v>
      </c>
      <c r="CO30" s="9">
        <f t="shared" si="36"/>
        <v>0</v>
      </c>
      <c r="CP30" s="9">
        <f t="shared" si="36"/>
        <v>0</v>
      </c>
      <c r="CQ30" s="9">
        <f t="shared" si="36"/>
        <v>0</v>
      </c>
      <c r="CR30" s="9">
        <f t="shared" si="36"/>
        <v>0</v>
      </c>
      <c r="CS30" s="9">
        <f t="shared" si="36"/>
        <v>0</v>
      </c>
      <c r="CT30" s="9">
        <f t="shared" si="36"/>
        <v>0</v>
      </c>
      <c r="CU30" s="9">
        <f t="shared" si="36"/>
        <v>0</v>
      </c>
      <c r="CV30" s="9">
        <f t="shared" si="36"/>
        <v>0</v>
      </c>
      <c r="CW30" s="9">
        <f t="shared" si="36"/>
        <v>0</v>
      </c>
      <c r="CX30" s="9">
        <f t="shared" si="36"/>
        <v>0</v>
      </c>
      <c r="CY30" s="9">
        <f t="shared" si="36"/>
        <v>0</v>
      </c>
      <c r="CZ30" s="9">
        <f t="shared" si="36"/>
        <v>0</v>
      </c>
      <c r="DA30" s="9">
        <f t="shared" si="36"/>
        <v>0</v>
      </c>
      <c r="DB30" s="9">
        <f t="shared" si="36"/>
        <v>0</v>
      </c>
      <c r="DC30" s="9">
        <f t="shared" si="36"/>
        <v>0</v>
      </c>
      <c r="DD30" s="9">
        <f t="shared" si="36"/>
        <v>0</v>
      </c>
      <c r="DE30" s="9">
        <f t="shared" si="36"/>
        <v>0</v>
      </c>
      <c r="DF30" s="9">
        <f t="shared" si="36"/>
        <v>0</v>
      </c>
      <c r="DG30" s="9">
        <f t="shared" ref="DG30:DR30" si="37">SUMIF($N$5:$N$28,$N30,DG5:DG28)</f>
        <v>0</v>
      </c>
      <c r="DH30" s="9">
        <f t="shared" si="37"/>
        <v>0</v>
      </c>
      <c r="DI30" s="9">
        <f t="shared" si="37"/>
        <v>0</v>
      </c>
      <c r="DJ30" s="9">
        <f t="shared" si="37"/>
        <v>0</v>
      </c>
      <c r="DK30" s="9">
        <f t="shared" si="37"/>
        <v>0</v>
      </c>
      <c r="DL30" s="9">
        <f t="shared" si="37"/>
        <v>0</v>
      </c>
      <c r="DM30" s="9">
        <f t="shared" si="37"/>
        <v>0</v>
      </c>
      <c r="DN30" s="9">
        <f t="shared" si="37"/>
        <v>0</v>
      </c>
      <c r="DO30" s="9">
        <f t="shared" si="37"/>
        <v>0</v>
      </c>
      <c r="DP30" s="9">
        <f t="shared" si="37"/>
        <v>0</v>
      </c>
      <c r="DQ30" s="9">
        <f t="shared" si="37"/>
        <v>0</v>
      </c>
      <c r="DR30" s="9">
        <f t="shared" si="37"/>
        <v>0</v>
      </c>
      <c r="DS30" s="4"/>
      <c r="DT30" s="4"/>
    </row>
    <row r="31" spans="1:124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8" t="s">
        <v>41</v>
      </c>
      <c r="O31" s="17">
        <f t="shared" ref="O31:AO31" si="38">SUMIF($N$5:$N$28,$N31,O5:O28)</f>
        <v>3.8260000000000001</v>
      </c>
      <c r="P31" s="17">
        <f t="shared" si="38"/>
        <v>3.5259999999999998</v>
      </c>
      <c r="Q31" s="17">
        <f t="shared" si="38"/>
        <v>3.5259999999999998</v>
      </c>
      <c r="R31" s="17">
        <f t="shared" si="38"/>
        <v>3.6344000000000003</v>
      </c>
      <c r="S31" s="17">
        <f t="shared" si="38"/>
        <v>10.542733333000001</v>
      </c>
      <c r="T31" s="17">
        <f t="shared" si="38"/>
        <v>13.542733333000001</v>
      </c>
      <c r="U31" s="17">
        <f t="shared" si="38"/>
        <v>10.542733333000001</v>
      </c>
      <c r="V31" s="17">
        <f t="shared" si="38"/>
        <v>5.5427333330000002</v>
      </c>
      <c r="W31" s="17">
        <f t="shared" si="38"/>
        <v>7.5259999999999998</v>
      </c>
      <c r="X31" s="17">
        <f t="shared" si="38"/>
        <v>1.04</v>
      </c>
      <c r="Y31" s="17">
        <f t="shared" si="38"/>
        <v>0.74</v>
      </c>
      <c r="Z31" s="17">
        <f t="shared" si="38"/>
        <v>1.02</v>
      </c>
      <c r="AA31" s="17">
        <f t="shared" si="38"/>
        <v>1.3283333333333336</v>
      </c>
      <c r="AB31" s="17">
        <f t="shared" si="38"/>
        <v>8.5366999996666664</v>
      </c>
      <c r="AC31" s="17">
        <f t="shared" si="38"/>
        <v>11.636699999666668</v>
      </c>
      <c r="AD31" s="17">
        <f t="shared" si="38"/>
        <v>8.6366999996666678</v>
      </c>
      <c r="AE31" s="17">
        <f t="shared" si="38"/>
        <v>4.136699999666666</v>
      </c>
      <c r="AF31" s="17">
        <f t="shared" si="38"/>
        <v>2.74</v>
      </c>
      <c r="AG31" s="17">
        <f t="shared" si="38"/>
        <v>3.8260000000000001</v>
      </c>
      <c r="AH31" s="17">
        <f t="shared" si="38"/>
        <v>3.7760000000000002</v>
      </c>
      <c r="AI31" s="17">
        <f t="shared" si="38"/>
        <v>4.7759999999999998</v>
      </c>
      <c r="AJ31" s="17">
        <f t="shared" si="38"/>
        <v>4.8843333333333332</v>
      </c>
      <c r="AK31" s="17">
        <f t="shared" si="38"/>
        <v>9.0426999996666666</v>
      </c>
      <c r="AL31" s="17">
        <f t="shared" si="38"/>
        <v>9.0426999996666666</v>
      </c>
      <c r="AM31" s="17">
        <f t="shared" si="38"/>
        <v>8.5426999996666666</v>
      </c>
      <c r="AN31" s="17">
        <f t="shared" si="38"/>
        <v>4.4926999996666668</v>
      </c>
      <c r="AO31" s="17">
        <f t="shared" si="38"/>
        <v>5.2260000000000009</v>
      </c>
      <c r="AP31" s="17">
        <f t="shared" ref="AP31:BP31" si="39">SUMIF($N$5:$N$28,$N31,AP5:AP28)</f>
        <v>0</v>
      </c>
      <c r="AQ31" s="17">
        <f t="shared" si="39"/>
        <v>0</v>
      </c>
      <c r="AR31" s="17">
        <f t="shared" si="39"/>
        <v>0</v>
      </c>
      <c r="AS31" s="17">
        <f t="shared" si="39"/>
        <v>0</v>
      </c>
      <c r="AT31" s="17">
        <f t="shared" si="39"/>
        <v>0</v>
      </c>
      <c r="AU31" s="17">
        <f t="shared" si="39"/>
        <v>0</v>
      </c>
      <c r="AV31" s="17">
        <f t="shared" si="39"/>
        <v>0</v>
      </c>
      <c r="AW31" s="17">
        <f t="shared" si="39"/>
        <v>0</v>
      </c>
      <c r="AX31" s="17">
        <f t="shared" si="39"/>
        <v>0</v>
      </c>
      <c r="AY31" s="17">
        <f t="shared" si="39"/>
        <v>0</v>
      </c>
      <c r="AZ31" s="17">
        <f t="shared" si="39"/>
        <v>0</v>
      </c>
      <c r="BA31" s="17">
        <f t="shared" si="39"/>
        <v>0</v>
      </c>
      <c r="BB31" s="17">
        <f t="shared" si="39"/>
        <v>0</v>
      </c>
      <c r="BC31" s="17">
        <f t="shared" si="39"/>
        <v>0</v>
      </c>
      <c r="BD31" s="17">
        <f t="shared" si="39"/>
        <v>0</v>
      </c>
      <c r="BE31" s="17">
        <f t="shared" si="39"/>
        <v>0</v>
      </c>
      <c r="BF31" s="17">
        <f t="shared" si="39"/>
        <v>0</v>
      </c>
      <c r="BG31" s="17">
        <f t="shared" si="39"/>
        <v>0</v>
      </c>
      <c r="BH31" s="17">
        <f t="shared" si="39"/>
        <v>0</v>
      </c>
      <c r="BI31" s="17">
        <f t="shared" si="39"/>
        <v>0</v>
      </c>
      <c r="BJ31" s="17">
        <f t="shared" si="39"/>
        <v>0</v>
      </c>
      <c r="BK31" s="17">
        <f t="shared" si="39"/>
        <v>0</v>
      </c>
      <c r="BL31" s="17">
        <f t="shared" si="39"/>
        <v>0</v>
      </c>
      <c r="BM31" s="17">
        <f t="shared" si="39"/>
        <v>0</v>
      </c>
      <c r="BN31" s="17">
        <f t="shared" si="39"/>
        <v>0</v>
      </c>
      <c r="BO31" s="17">
        <f t="shared" si="39"/>
        <v>0</v>
      </c>
      <c r="BP31" s="17">
        <f t="shared" si="39"/>
        <v>0</v>
      </c>
      <c r="BQ31" s="9">
        <f t="shared" ref="BQ31:BZ31" si="40">SUMIF($N$5:$N$28,$N31,BQ5:BQ28)</f>
        <v>0</v>
      </c>
      <c r="BR31" s="9">
        <f t="shared" si="40"/>
        <v>0</v>
      </c>
      <c r="BS31" s="9">
        <f t="shared" si="40"/>
        <v>0</v>
      </c>
      <c r="BT31" s="9">
        <f t="shared" si="40"/>
        <v>0</v>
      </c>
      <c r="BU31" s="9">
        <f t="shared" si="40"/>
        <v>0</v>
      </c>
      <c r="BV31" s="9">
        <f t="shared" si="40"/>
        <v>0</v>
      </c>
      <c r="BW31" s="9">
        <f t="shared" si="40"/>
        <v>0</v>
      </c>
      <c r="BX31" s="9">
        <f t="shared" si="40"/>
        <v>0</v>
      </c>
      <c r="BY31" s="9">
        <f t="shared" si="40"/>
        <v>0</v>
      </c>
      <c r="BZ31" s="9">
        <f t="shared" si="40"/>
        <v>0</v>
      </c>
      <c r="CA31" s="9">
        <f t="shared" ref="CA31:DF31" si="41">SUMIF($N$5:$N$28,$N31,CA5:CA28)</f>
        <v>0</v>
      </c>
      <c r="CB31" s="9">
        <f t="shared" si="41"/>
        <v>0</v>
      </c>
      <c r="CC31" s="9">
        <f t="shared" si="41"/>
        <v>0</v>
      </c>
      <c r="CD31" s="9">
        <f t="shared" si="41"/>
        <v>0</v>
      </c>
      <c r="CE31" s="9">
        <f t="shared" si="41"/>
        <v>0</v>
      </c>
      <c r="CF31" s="9">
        <f t="shared" si="41"/>
        <v>0</v>
      </c>
      <c r="CG31" s="9">
        <f t="shared" si="41"/>
        <v>0</v>
      </c>
      <c r="CH31" s="9">
        <f t="shared" si="41"/>
        <v>0</v>
      </c>
      <c r="CI31" s="9">
        <f t="shared" si="41"/>
        <v>0</v>
      </c>
      <c r="CJ31" s="9">
        <f t="shared" si="41"/>
        <v>0</v>
      </c>
      <c r="CK31" s="9">
        <f t="shared" si="41"/>
        <v>0</v>
      </c>
      <c r="CL31" s="9">
        <f t="shared" si="41"/>
        <v>0</v>
      </c>
      <c r="CM31" s="9">
        <f t="shared" si="41"/>
        <v>0</v>
      </c>
      <c r="CN31" s="9">
        <f t="shared" si="41"/>
        <v>0</v>
      </c>
      <c r="CO31" s="9">
        <f t="shared" si="41"/>
        <v>0</v>
      </c>
      <c r="CP31" s="9">
        <f t="shared" si="41"/>
        <v>0</v>
      </c>
      <c r="CQ31" s="9">
        <f t="shared" si="41"/>
        <v>0</v>
      </c>
      <c r="CR31" s="9">
        <f t="shared" si="41"/>
        <v>0</v>
      </c>
      <c r="CS31" s="9">
        <f t="shared" si="41"/>
        <v>0</v>
      </c>
      <c r="CT31" s="9">
        <f t="shared" si="41"/>
        <v>0</v>
      </c>
      <c r="CU31" s="9">
        <f t="shared" si="41"/>
        <v>0</v>
      </c>
      <c r="CV31" s="9">
        <f t="shared" si="41"/>
        <v>0</v>
      </c>
      <c r="CW31" s="9">
        <f t="shared" si="41"/>
        <v>0</v>
      </c>
      <c r="CX31" s="9">
        <f t="shared" si="41"/>
        <v>0</v>
      </c>
      <c r="CY31" s="9">
        <f t="shared" si="41"/>
        <v>0</v>
      </c>
      <c r="CZ31" s="9">
        <f t="shared" si="41"/>
        <v>0</v>
      </c>
      <c r="DA31" s="9">
        <f t="shared" si="41"/>
        <v>0</v>
      </c>
      <c r="DB31" s="9">
        <f t="shared" si="41"/>
        <v>0</v>
      </c>
      <c r="DC31" s="9">
        <f t="shared" si="41"/>
        <v>0</v>
      </c>
      <c r="DD31" s="9">
        <f t="shared" si="41"/>
        <v>0</v>
      </c>
      <c r="DE31" s="9">
        <f t="shared" si="41"/>
        <v>0</v>
      </c>
      <c r="DF31" s="9">
        <f t="shared" si="41"/>
        <v>0</v>
      </c>
      <c r="DG31" s="9">
        <f t="shared" ref="DG31:DR31" si="42">SUMIF($N$5:$N$28,$N31,DG5:DG28)</f>
        <v>0</v>
      </c>
      <c r="DH31" s="9">
        <f t="shared" si="42"/>
        <v>0</v>
      </c>
      <c r="DI31" s="9">
        <f t="shared" si="42"/>
        <v>0</v>
      </c>
      <c r="DJ31" s="9">
        <f t="shared" si="42"/>
        <v>0</v>
      </c>
      <c r="DK31" s="9">
        <f t="shared" si="42"/>
        <v>0</v>
      </c>
      <c r="DL31" s="9">
        <f t="shared" si="42"/>
        <v>0</v>
      </c>
      <c r="DM31" s="9">
        <f t="shared" si="42"/>
        <v>0</v>
      </c>
      <c r="DN31" s="9">
        <f t="shared" si="42"/>
        <v>0</v>
      </c>
      <c r="DO31" s="9">
        <f t="shared" si="42"/>
        <v>0</v>
      </c>
      <c r="DP31" s="9">
        <f t="shared" si="42"/>
        <v>0</v>
      </c>
      <c r="DQ31" s="9">
        <f t="shared" si="42"/>
        <v>0</v>
      </c>
      <c r="DR31" s="9">
        <f t="shared" si="42"/>
        <v>0</v>
      </c>
      <c r="DS31" s="4"/>
      <c r="DT31" s="4"/>
    </row>
    <row r="32" spans="1:124">
      <c r="I32" s="1"/>
      <c r="J32" s="1"/>
      <c r="K32" s="1"/>
      <c r="L32" s="1"/>
      <c r="M32" s="1"/>
      <c r="N32" s="1"/>
      <c r="O32" s="18"/>
      <c r="P32" s="18"/>
      <c r="Q32" s="18"/>
    </row>
    <row r="33" spans="1:121" s="22" customFormat="1" ht="14.25" customHeight="1">
      <c r="B33" s="23"/>
      <c r="C33" s="23"/>
      <c r="D33" s="23"/>
      <c r="F33" s="104" t="s">
        <v>61</v>
      </c>
      <c r="G33" s="105" t="s">
        <v>62</v>
      </c>
      <c r="H33" s="104" t="s">
        <v>63</v>
      </c>
      <c r="I33" s="104"/>
      <c r="J33" s="106" t="s">
        <v>98</v>
      </c>
      <c r="K33" s="106"/>
      <c r="L33" s="106"/>
      <c r="M33" s="106"/>
      <c r="N33" s="21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</row>
    <row r="34" spans="1:121" s="22" customFormat="1">
      <c r="B34" s="23"/>
      <c r="C34" s="23"/>
      <c r="D34" s="23"/>
      <c r="F34" s="104"/>
      <c r="G34" s="105"/>
      <c r="H34" s="104"/>
      <c r="I34" s="104"/>
      <c r="J34" s="104" t="s">
        <v>64</v>
      </c>
      <c r="K34" s="104"/>
      <c r="L34" s="104"/>
      <c r="M34" s="104"/>
      <c r="N34" s="21"/>
    </row>
    <row r="35" spans="1:121" s="22" customFormat="1">
      <c r="B35" s="23"/>
      <c r="C35" s="23"/>
      <c r="D35" s="23"/>
      <c r="F35" s="104"/>
      <c r="G35" s="105"/>
      <c r="H35" s="104"/>
      <c r="I35" s="104"/>
      <c r="J35" s="107" t="s">
        <v>87</v>
      </c>
      <c r="K35" s="107"/>
      <c r="L35" s="107"/>
      <c r="M35" s="108" t="s">
        <v>65</v>
      </c>
      <c r="N35" s="21"/>
    </row>
    <row r="36" spans="1:121" s="22" customFormat="1">
      <c r="B36" s="23"/>
      <c r="C36" s="23"/>
      <c r="D36" s="23"/>
      <c r="F36" s="104"/>
      <c r="G36" s="105"/>
      <c r="H36" s="104"/>
      <c r="I36" s="104"/>
      <c r="J36" s="48" t="s">
        <v>15</v>
      </c>
      <c r="K36" s="48" t="s">
        <v>16</v>
      </c>
      <c r="L36" s="48" t="s">
        <v>17</v>
      </c>
      <c r="M36" s="108"/>
    </row>
    <row r="37" spans="1:121" s="22" customFormat="1" ht="13.5">
      <c r="B37" s="23"/>
      <c r="C37" s="23"/>
      <c r="D37" s="23"/>
      <c r="F37" s="113" t="s">
        <v>66</v>
      </c>
      <c r="G37" s="115" t="s">
        <v>39</v>
      </c>
      <c r="H37" s="103" t="s">
        <v>67</v>
      </c>
      <c r="I37" s="103"/>
      <c r="J37" s="49">
        <v>0</v>
      </c>
      <c r="K37" s="49">
        <v>0</v>
      </c>
      <c r="L37" s="49">
        <v>0</v>
      </c>
      <c r="M37" s="24">
        <f>CR29+DA29+DJ29</f>
        <v>0</v>
      </c>
    </row>
    <row r="38" spans="1:121" s="22" customFormat="1" ht="13.5">
      <c r="B38" s="23"/>
      <c r="C38" s="23"/>
      <c r="D38" s="23"/>
      <c r="F38" s="113"/>
      <c r="G38" s="115"/>
      <c r="H38" s="103" t="s">
        <v>68</v>
      </c>
      <c r="I38" s="103"/>
      <c r="J38" s="49">
        <v>0</v>
      </c>
      <c r="K38" s="49">
        <v>0</v>
      </c>
      <c r="L38" s="49">
        <v>0</v>
      </c>
      <c r="M38" s="24">
        <f>CS29+DB29+DK29</f>
        <v>0</v>
      </c>
    </row>
    <row r="39" spans="1:121" s="22" customFormat="1" ht="13.5">
      <c r="B39" s="23"/>
      <c r="C39" s="23"/>
      <c r="D39" s="23"/>
      <c r="F39" s="113"/>
      <c r="G39" s="115"/>
      <c r="H39" s="103" t="s">
        <v>69</v>
      </c>
      <c r="I39" s="103" t="s">
        <v>69</v>
      </c>
      <c r="J39" s="49">
        <v>0</v>
      </c>
      <c r="K39" s="49">
        <v>0</v>
      </c>
      <c r="L39" s="49">
        <v>0</v>
      </c>
      <c r="M39" s="24">
        <f>CT29+DC29+DL29</f>
        <v>0</v>
      </c>
    </row>
    <row r="40" spans="1:121" s="22" customFormat="1" ht="13.5">
      <c r="A40" s="23"/>
      <c r="B40" s="23"/>
      <c r="C40" s="23"/>
      <c r="D40" s="23"/>
      <c r="F40" s="113"/>
      <c r="G40" s="115"/>
      <c r="H40" s="103" t="s">
        <v>70</v>
      </c>
      <c r="I40" s="103" t="s">
        <v>70</v>
      </c>
      <c r="J40" s="49">
        <v>0</v>
      </c>
      <c r="K40" s="49">
        <v>0</v>
      </c>
      <c r="L40" s="49">
        <v>0</v>
      </c>
      <c r="M40" s="24">
        <f>CU29+DD29+DM29</f>
        <v>0</v>
      </c>
    </row>
    <row r="41" spans="1:121" s="22" customFormat="1" ht="13.5">
      <c r="A41" s="23"/>
      <c r="B41" s="23"/>
      <c r="C41" s="23"/>
      <c r="D41" s="23"/>
      <c r="F41" s="113"/>
      <c r="G41" s="115"/>
      <c r="H41" s="103" t="s">
        <v>71</v>
      </c>
      <c r="I41" s="103" t="s">
        <v>71</v>
      </c>
      <c r="J41" s="49">
        <v>0</v>
      </c>
      <c r="K41" s="49">
        <v>0</v>
      </c>
      <c r="L41" s="49">
        <v>0</v>
      </c>
      <c r="M41" s="24">
        <f>CV29+DE29+DN29</f>
        <v>0</v>
      </c>
    </row>
    <row r="42" spans="1:121" s="22" customFormat="1" ht="13.5">
      <c r="A42" s="23"/>
      <c r="B42" s="23"/>
      <c r="C42" s="23"/>
      <c r="D42" s="23"/>
      <c r="F42" s="113"/>
      <c r="G42" s="115"/>
      <c r="H42" s="103" t="s">
        <v>72</v>
      </c>
      <c r="I42" s="103" t="s">
        <v>72</v>
      </c>
      <c r="J42" s="49">
        <v>0</v>
      </c>
      <c r="K42" s="49">
        <v>0</v>
      </c>
      <c r="L42" s="49">
        <v>0</v>
      </c>
      <c r="M42" s="24">
        <f>CW29+DF29+DO29</f>
        <v>0</v>
      </c>
    </row>
    <row r="43" spans="1:121" s="22" customFormat="1" ht="13.5">
      <c r="A43" s="23"/>
      <c r="B43" s="23"/>
      <c r="C43" s="23"/>
      <c r="D43" s="23"/>
      <c r="F43" s="113"/>
      <c r="G43" s="115"/>
      <c r="H43" s="103" t="s">
        <v>73</v>
      </c>
      <c r="I43" s="103" t="s">
        <v>73</v>
      </c>
      <c r="J43" s="49">
        <v>0</v>
      </c>
      <c r="K43" s="49">
        <v>1</v>
      </c>
      <c r="L43" s="49">
        <v>0</v>
      </c>
      <c r="M43" s="24">
        <f>CX29+DG29+DP29</f>
        <v>0</v>
      </c>
    </row>
    <row r="44" spans="1:121" s="22" customFormat="1" ht="13.5">
      <c r="A44" s="23"/>
      <c r="B44" s="23"/>
      <c r="C44" s="23"/>
      <c r="D44" s="23"/>
      <c r="F44" s="113"/>
      <c r="G44" s="115"/>
      <c r="H44" s="103" t="s">
        <v>74</v>
      </c>
      <c r="I44" s="103" t="s">
        <v>74</v>
      </c>
      <c r="J44" s="49">
        <v>0</v>
      </c>
      <c r="K44" s="49">
        <v>0</v>
      </c>
      <c r="L44" s="49">
        <v>0</v>
      </c>
      <c r="M44" s="24">
        <f>CY29+DH29+DQ29</f>
        <v>0</v>
      </c>
    </row>
    <row r="45" spans="1:121" s="22" customFormat="1" ht="13.5">
      <c r="B45" s="23"/>
      <c r="C45" s="23"/>
      <c r="D45" s="23"/>
      <c r="F45" s="113"/>
      <c r="G45" s="115"/>
      <c r="H45" s="103" t="s">
        <v>75</v>
      </c>
      <c r="I45" s="103" t="s">
        <v>75</v>
      </c>
      <c r="J45" s="49">
        <v>0</v>
      </c>
      <c r="K45" s="49">
        <v>0</v>
      </c>
      <c r="L45" s="49">
        <v>0</v>
      </c>
      <c r="M45" s="24">
        <f>CZ29+DI29+DR29</f>
        <v>0</v>
      </c>
    </row>
    <row r="46" spans="1:121" s="22" customFormat="1" ht="13.5">
      <c r="B46" s="23"/>
      <c r="C46" s="23"/>
      <c r="D46" s="23"/>
      <c r="F46" s="113"/>
      <c r="G46" s="115" t="s">
        <v>40</v>
      </c>
      <c r="H46" s="103" t="s">
        <v>67</v>
      </c>
      <c r="I46" s="103"/>
      <c r="J46" s="49">
        <v>0</v>
      </c>
      <c r="K46" s="49">
        <v>0</v>
      </c>
      <c r="L46" s="49">
        <v>0</v>
      </c>
      <c r="M46" s="24">
        <f>CR30+DA30+DJ30</f>
        <v>0</v>
      </c>
    </row>
    <row r="47" spans="1:121" s="22" customFormat="1" ht="13.5">
      <c r="B47" s="23"/>
      <c r="C47" s="23"/>
      <c r="D47" s="23"/>
      <c r="F47" s="113"/>
      <c r="G47" s="115"/>
      <c r="H47" s="103" t="s">
        <v>68</v>
      </c>
      <c r="I47" s="103"/>
      <c r="J47" s="49">
        <v>0</v>
      </c>
      <c r="K47" s="49">
        <v>0</v>
      </c>
      <c r="L47" s="49">
        <v>0</v>
      </c>
      <c r="M47" s="24">
        <f>CS30+DB30+DK30</f>
        <v>0</v>
      </c>
    </row>
    <row r="48" spans="1:121" s="22" customFormat="1">
      <c r="B48" s="23"/>
      <c r="C48" s="23"/>
      <c r="D48" s="23"/>
      <c r="F48" s="113"/>
      <c r="G48" s="115"/>
      <c r="H48" s="103" t="s">
        <v>69</v>
      </c>
      <c r="I48" s="103" t="s">
        <v>69</v>
      </c>
      <c r="J48" s="49">
        <v>0</v>
      </c>
      <c r="K48" s="49">
        <v>0</v>
      </c>
      <c r="L48" s="49">
        <v>0</v>
      </c>
      <c r="M48" s="24">
        <f>CT30+DC30+DL30</f>
        <v>0</v>
      </c>
      <c r="N48" s="21"/>
    </row>
    <row r="49" spans="1:121" s="22" customFormat="1">
      <c r="B49" s="23"/>
      <c r="C49" s="23"/>
      <c r="D49" s="23"/>
      <c r="F49" s="113"/>
      <c r="G49" s="115"/>
      <c r="H49" s="103" t="s">
        <v>70</v>
      </c>
      <c r="I49" s="103" t="s">
        <v>70</v>
      </c>
      <c r="J49" s="49">
        <v>0</v>
      </c>
      <c r="K49" s="49">
        <v>0</v>
      </c>
      <c r="L49" s="49">
        <v>0</v>
      </c>
      <c r="M49" s="24">
        <f>CU30+DD30+DM30</f>
        <v>0</v>
      </c>
      <c r="N49" s="21"/>
    </row>
    <row r="50" spans="1:121" s="22" customFormat="1">
      <c r="B50" s="23"/>
      <c r="C50" s="23"/>
      <c r="D50" s="23"/>
      <c r="F50" s="113"/>
      <c r="G50" s="115"/>
      <c r="H50" s="103" t="s">
        <v>71</v>
      </c>
      <c r="I50" s="103" t="s">
        <v>71</v>
      </c>
      <c r="J50" s="49">
        <v>0</v>
      </c>
      <c r="K50" s="49">
        <v>0</v>
      </c>
      <c r="L50" s="49">
        <v>0</v>
      </c>
      <c r="M50" s="24">
        <f>CV30+DE30+DN30</f>
        <v>0</v>
      </c>
      <c r="N50" s="21"/>
    </row>
    <row r="51" spans="1:121" s="22" customFormat="1">
      <c r="B51" s="23"/>
      <c r="C51" s="23"/>
      <c r="D51" s="23"/>
      <c r="F51" s="113"/>
      <c r="G51" s="115"/>
      <c r="H51" s="103" t="s">
        <v>72</v>
      </c>
      <c r="I51" s="103" t="s">
        <v>72</v>
      </c>
      <c r="J51" s="49">
        <v>0</v>
      </c>
      <c r="K51" s="49">
        <v>0</v>
      </c>
      <c r="L51" s="49">
        <v>0</v>
      </c>
      <c r="M51" s="24">
        <f>CW30+DF30+DO30</f>
        <v>0</v>
      </c>
      <c r="N51" s="21"/>
    </row>
    <row r="52" spans="1:121" s="22" customFormat="1">
      <c r="B52" s="23"/>
      <c r="C52" s="23"/>
      <c r="D52" s="23"/>
      <c r="F52" s="113"/>
      <c r="G52" s="115"/>
      <c r="H52" s="103" t="s">
        <v>73</v>
      </c>
      <c r="I52" s="103" t="s">
        <v>73</v>
      </c>
      <c r="J52" s="49">
        <v>0</v>
      </c>
      <c r="K52" s="49">
        <v>0</v>
      </c>
      <c r="L52" s="49">
        <v>0</v>
      </c>
      <c r="M52" s="24">
        <f>CX30+DG30+DP30</f>
        <v>0</v>
      </c>
      <c r="N52" s="21"/>
    </row>
    <row r="53" spans="1:121" s="22" customFormat="1">
      <c r="B53" s="23"/>
      <c r="C53" s="23"/>
      <c r="D53" s="23"/>
      <c r="F53" s="113"/>
      <c r="G53" s="115"/>
      <c r="H53" s="103" t="s">
        <v>74</v>
      </c>
      <c r="I53" s="103" t="s">
        <v>74</v>
      </c>
      <c r="J53" s="49">
        <v>0</v>
      </c>
      <c r="K53" s="49">
        <v>0</v>
      </c>
      <c r="L53" s="49">
        <v>0</v>
      </c>
      <c r="M53" s="24">
        <f>CY30+DH30+DQ30</f>
        <v>0</v>
      </c>
      <c r="N53" s="21"/>
    </row>
    <row r="54" spans="1:121" s="22" customFormat="1">
      <c r="B54" s="23"/>
      <c r="C54" s="23"/>
      <c r="D54" s="23"/>
      <c r="F54" s="113"/>
      <c r="G54" s="115"/>
      <c r="H54" s="103" t="s">
        <v>75</v>
      </c>
      <c r="I54" s="103" t="s">
        <v>75</v>
      </c>
      <c r="J54" s="49">
        <v>0</v>
      </c>
      <c r="K54" s="49">
        <v>0</v>
      </c>
      <c r="L54" s="49">
        <v>0</v>
      </c>
      <c r="M54" s="24">
        <f>CZ30+DI30+DR30</f>
        <v>0</v>
      </c>
      <c r="N54" s="21"/>
    </row>
    <row r="55" spans="1:121" s="22" customFormat="1">
      <c r="B55" s="23"/>
      <c r="C55" s="23"/>
      <c r="D55" s="23"/>
      <c r="F55" s="113"/>
      <c r="G55" s="115" t="s">
        <v>41</v>
      </c>
      <c r="H55" s="103" t="s">
        <v>67</v>
      </c>
      <c r="I55" s="103"/>
      <c r="J55" s="49">
        <v>0</v>
      </c>
      <c r="K55" s="49">
        <v>0</v>
      </c>
      <c r="L55" s="49">
        <v>0</v>
      </c>
      <c r="M55" s="24">
        <f>CR31+DA31+DJ31</f>
        <v>0</v>
      </c>
      <c r="N55" s="21"/>
    </row>
    <row r="56" spans="1:121" s="22" customFormat="1">
      <c r="B56" s="23"/>
      <c r="C56" s="23"/>
      <c r="D56" s="23"/>
      <c r="F56" s="113"/>
      <c r="G56" s="115"/>
      <c r="H56" s="103" t="s">
        <v>68</v>
      </c>
      <c r="I56" s="103"/>
      <c r="J56" s="49">
        <v>0</v>
      </c>
      <c r="K56" s="49">
        <v>0</v>
      </c>
      <c r="L56" s="49">
        <v>0</v>
      </c>
      <c r="M56" s="24">
        <f>CS31+DB31+DK31</f>
        <v>0</v>
      </c>
      <c r="N56" s="21"/>
    </row>
    <row r="57" spans="1:121" s="22" customFormat="1" ht="15" thickBot="1">
      <c r="B57" s="23"/>
      <c r="C57" s="23"/>
      <c r="D57" s="23"/>
      <c r="F57" s="113"/>
      <c r="G57" s="115"/>
      <c r="H57" s="103" t="s">
        <v>69</v>
      </c>
      <c r="I57" s="103" t="s">
        <v>69</v>
      </c>
      <c r="J57" s="49">
        <v>0</v>
      </c>
      <c r="K57" s="49">
        <v>0</v>
      </c>
      <c r="L57" s="49">
        <v>0</v>
      </c>
      <c r="M57" s="24">
        <f>CT31+DC31+DL31</f>
        <v>0</v>
      </c>
      <c r="N57" s="21"/>
    </row>
    <row r="58" spans="1:121" s="22" customFormat="1" ht="22.5">
      <c r="A58" s="25" t="s">
        <v>76</v>
      </c>
      <c r="B58" s="26" t="s">
        <v>77</v>
      </c>
      <c r="C58" s="26" t="s">
        <v>78</v>
      </c>
      <c r="D58" s="26" t="s">
        <v>79</v>
      </c>
      <c r="E58" s="27" t="s">
        <v>80</v>
      </c>
      <c r="F58" s="114"/>
      <c r="G58" s="115"/>
      <c r="H58" s="103" t="s">
        <v>70</v>
      </c>
      <c r="I58" s="103" t="s">
        <v>70</v>
      </c>
      <c r="J58" s="49">
        <v>0</v>
      </c>
      <c r="K58" s="49">
        <v>0</v>
      </c>
      <c r="L58" s="49">
        <v>0</v>
      </c>
      <c r="M58" s="24">
        <f>CU31+DD31+DM31</f>
        <v>0</v>
      </c>
      <c r="N58" s="21"/>
    </row>
    <row r="59" spans="1:121" s="22" customFormat="1">
      <c r="A59" s="28" t="s">
        <v>81</v>
      </c>
      <c r="B59" s="29">
        <v>0.25</v>
      </c>
      <c r="C59" s="30">
        <v>1.7211914714398601E-2</v>
      </c>
      <c r="D59" s="29">
        <v>0.6</v>
      </c>
      <c r="E59" s="31">
        <v>1.14746098095991E-2</v>
      </c>
      <c r="F59" s="114"/>
      <c r="G59" s="115"/>
      <c r="H59" s="103" t="s">
        <v>71</v>
      </c>
      <c r="I59" s="103" t="s">
        <v>71</v>
      </c>
      <c r="J59" s="49">
        <v>0</v>
      </c>
      <c r="K59" s="49">
        <v>0</v>
      </c>
      <c r="L59" s="49">
        <v>0</v>
      </c>
      <c r="M59" s="24">
        <f>CV31+DE31+DN31</f>
        <v>0</v>
      </c>
      <c r="N59" s="21"/>
    </row>
    <row r="60" spans="1:121" s="22" customFormat="1">
      <c r="A60" s="32" t="s">
        <v>82</v>
      </c>
      <c r="B60" s="33">
        <v>0.4</v>
      </c>
      <c r="C60" s="34">
        <v>1.0798368135137199E-2</v>
      </c>
      <c r="D60" s="33">
        <v>0.5</v>
      </c>
      <c r="E60" s="35">
        <v>7.19891209009143E-3</v>
      </c>
      <c r="F60" s="114"/>
      <c r="G60" s="115"/>
      <c r="H60" s="103" t="s">
        <v>72</v>
      </c>
      <c r="I60" s="103" t="s">
        <v>72</v>
      </c>
      <c r="J60" s="49">
        <v>0</v>
      </c>
      <c r="K60" s="49">
        <v>0</v>
      </c>
      <c r="L60" s="49">
        <v>0</v>
      </c>
      <c r="M60" s="24">
        <f>CW31+DF31+DO31</f>
        <v>0</v>
      </c>
      <c r="N60" s="21"/>
    </row>
    <row r="61" spans="1:121" s="22" customFormat="1">
      <c r="A61" s="36" t="s">
        <v>83</v>
      </c>
      <c r="B61" s="37">
        <v>0.1</v>
      </c>
      <c r="C61" s="38">
        <v>2.1372086352551001E-2</v>
      </c>
      <c r="D61" s="37">
        <v>0.4</v>
      </c>
      <c r="E61" s="39">
        <v>1.4248057568367299E-2</v>
      </c>
      <c r="F61" s="114"/>
      <c r="G61" s="115"/>
      <c r="H61" s="103" t="s">
        <v>73</v>
      </c>
      <c r="I61" s="103" t="s">
        <v>73</v>
      </c>
      <c r="J61" s="49">
        <v>0</v>
      </c>
      <c r="K61" s="49">
        <v>0</v>
      </c>
      <c r="L61" s="49">
        <v>0</v>
      </c>
      <c r="M61" s="24">
        <f>CX31+DG31+DP31</f>
        <v>0</v>
      </c>
      <c r="N61" s="21"/>
    </row>
    <row r="62" spans="1:121" s="22" customFormat="1">
      <c r="A62" s="40" t="s">
        <v>84</v>
      </c>
      <c r="B62" s="37">
        <v>0.1</v>
      </c>
      <c r="C62" s="38">
        <v>2.1700000000000001E-2</v>
      </c>
      <c r="D62" s="37">
        <v>0.6</v>
      </c>
      <c r="E62" s="39">
        <v>1.67E-2</v>
      </c>
      <c r="F62" s="114"/>
      <c r="G62" s="115"/>
      <c r="H62" s="103" t="s">
        <v>74</v>
      </c>
      <c r="I62" s="103" t="s">
        <v>74</v>
      </c>
      <c r="J62" s="49">
        <v>0</v>
      </c>
      <c r="K62" s="49">
        <v>0</v>
      </c>
      <c r="L62" s="49">
        <v>0</v>
      </c>
      <c r="M62" s="24">
        <f>CY31+DH31+DQ31</f>
        <v>0</v>
      </c>
      <c r="N62" s="21"/>
    </row>
    <row r="63" spans="1:121" s="22" customFormat="1" ht="15" thickBot="1">
      <c r="A63" s="41" t="s">
        <v>85</v>
      </c>
      <c r="B63" s="42">
        <v>0.05</v>
      </c>
      <c r="C63" s="43">
        <v>2.45919440127546E-2</v>
      </c>
      <c r="D63" s="42">
        <v>0.3</v>
      </c>
      <c r="E63" s="44">
        <v>1.63946293418364E-2</v>
      </c>
      <c r="F63" s="114"/>
      <c r="G63" s="115"/>
      <c r="H63" s="103" t="s">
        <v>75</v>
      </c>
      <c r="I63" s="103" t="s">
        <v>75</v>
      </c>
      <c r="J63" s="49">
        <v>0</v>
      </c>
      <c r="K63" s="49">
        <v>0</v>
      </c>
      <c r="L63" s="49">
        <v>0</v>
      </c>
      <c r="M63" s="24">
        <f>CZ31+DI31+DR31</f>
        <v>0</v>
      </c>
      <c r="N63" s="21"/>
    </row>
    <row r="64" spans="1:121" s="22" customFormat="1">
      <c r="B64" s="23"/>
      <c r="C64" s="23"/>
      <c r="D64" s="23"/>
      <c r="F64" s="119" t="s">
        <v>86</v>
      </c>
      <c r="G64" s="120"/>
      <c r="H64" s="120"/>
      <c r="I64" s="114"/>
      <c r="J64" s="50">
        <f>J37+J38+J39+J40+J41+J42+J43+J44+J45+J46+J47+J48+J49+J50+J51+J52+J53+J54+J55+J56+J57+J58+J59+J60+J61+J62+J63</f>
        <v>0</v>
      </c>
      <c r="K64" s="50">
        <f>K37+K38+K39+K40+K41+K42+K43+K44+K45+K46+K47+K48+K49+K50+K51+K52+K53+K54+K55+K56+K57+K58+K59+K60+K61+K62+K63</f>
        <v>1</v>
      </c>
      <c r="L64" s="50">
        <f>L37+L38+L39+L40+L41+L42+L43+L44+L45+L46+L47+L48+L49+L50+L51+L52+L53+L54+L55+L56+L57+L58+L59+L60+L61+L62+L63</f>
        <v>0</v>
      </c>
      <c r="M64" s="45">
        <f>SUM(M37:M63)</f>
        <v>0</v>
      </c>
      <c r="N64" s="21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</row>
    <row r="65" spans="2:121" s="22" customFormat="1">
      <c r="B65" s="23"/>
      <c r="C65" s="23"/>
      <c r="D65" s="23"/>
      <c r="F65" s="116" t="s">
        <v>96</v>
      </c>
      <c r="G65" s="117"/>
      <c r="H65" s="117"/>
      <c r="I65" s="117"/>
      <c r="J65" s="117"/>
      <c r="K65" s="117"/>
      <c r="L65" s="118"/>
      <c r="M65" s="46">
        <f>M64*0.76*$D$59*$E$59</f>
        <v>0</v>
      </c>
      <c r="N65" s="21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</row>
    <row r="66" spans="2:121" s="22" customFormat="1">
      <c r="B66" s="23"/>
      <c r="C66" s="23"/>
      <c r="D66" s="23"/>
      <c r="E66" s="19"/>
      <c r="F66" s="116" t="s">
        <v>95</v>
      </c>
      <c r="G66" s="117"/>
      <c r="H66" s="117"/>
      <c r="I66" s="117"/>
      <c r="J66" s="117"/>
      <c r="K66" s="117"/>
      <c r="L66" s="118"/>
      <c r="M66" s="46">
        <f>M64*0.76*$B$59*$C$59</f>
        <v>0</v>
      </c>
      <c r="N66" s="21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</row>
    <row r="67" spans="2:121" s="22" customFormat="1">
      <c r="B67" s="23"/>
      <c r="C67" s="23"/>
      <c r="D67" s="23"/>
      <c r="E67" s="19"/>
      <c r="F67" s="116" t="s">
        <v>97</v>
      </c>
      <c r="G67" s="117"/>
      <c r="H67" s="117"/>
      <c r="I67" s="117"/>
      <c r="J67" s="117"/>
      <c r="K67" s="117"/>
      <c r="L67" s="118"/>
      <c r="M67" s="46">
        <f>M64*0.24*$D$60*$E$60</f>
        <v>0</v>
      </c>
      <c r="N67" s="21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</row>
    <row r="68" spans="2:121" s="22" customFormat="1">
      <c r="B68" s="23"/>
      <c r="C68" s="23"/>
      <c r="D68" s="23"/>
      <c r="E68" s="19"/>
      <c r="F68" s="116" t="s">
        <v>94</v>
      </c>
      <c r="G68" s="117"/>
      <c r="H68" s="117"/>
      <c r="I68" s="117"/>
      <c r="J68" s="117"/>
      <c r="K68" s="117"/>
      <c r="L68" s="118"/>
      <c r="M68" s="46">
        <f>M64*0.24*$B$60*$C$60</f>
        <v>0</v>
      </c>
      <c r="N68" s="21"/>
      <c r="O68" s="20"/>
      <c r="P68" s="20"/>
      <c r="Q68" s="20"/>
      <c r="R68" s="20"/>
      <c r="S68" s="20"/>
      <c r="T68" s="20"/>
      <c r="U68" s="20"/>
      <c r="V68" s="20"/>
      <c r="W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</row>
    <row r="69" spans="2:121" s="22" customFormat="1">
      <c r="B69" s="23"/>
      <c r="C69" s="23"/>
      <c r="D69" s="23"/>
      <c r="E69" s="19"/>
      <c r="F69" s="110" t="s">
        <v>130</v>
      </c>
      <c r="G69" s="111"/>
      <c r="H69" s="111"/>
      <c r="I69" s="111"/>
      <c r="J69" s="111"/>
      <c r="K69" s="111"/>
      <c r="L69" s="112"/>
      <c r="M69" s="47">
        <f>SUM(M65:M68)</f>
        <v>0</v>
      </c>
      <c r="N69" s="21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</row>
  </sheetData>
  <mergeCells count="176">
    <mergeCell ref="F65:L65"/>
    <mergeCell ref="F66:L66"/>
    <mergeCell ref="F67:L67"/>
    <mergeCell ref="F68:L68"/>
    <mergeCell ref="H57:I57"/>
    <mergeCell ref="H58:I58"/>
    <mergeCell ref="H59:I59"/>
    <mergeCell ref="H60:I60"/>
    <mergeCell ref="H61:I61"/>
    <mergeCell ref="H62:I62"/>
    <mergeCell ref="H63:I63"/>
    <mergeCell ref="F64:I64"/>
    <mergeCell ref="F69:L69"/>
    <mergeCell ref="F37:F63"/>
    <mergeCell ref="G37:G45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G46:G5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G55:G63"/>
    <mergeCell ref="H55:I55"/>
    <mergeCell ref="H56:I56"/>
    <mergeCell ref="K2:K4"/>
    <mergeCell ref="H2:J2"/>
    <mergeCell ref="L2:M2"/>
    <mergeCell ref="H3:H4"/>
    <mergeCell ref="J3:J4"/>
    <mergeCell ref="F33:F36"/>
    <mergeCell ref="G33:G36"/>
    <mergeCell ref="H33:I36"/>
    <mergeCell ref="J33:M33"/>
    <mergeCell ref="J34:M34"/>
    <mergeCell ref="J35:L35"/>
    <mergeCell ref="M35:M36"/>
    <mergeCell ref="J5:J7"/>
    <mergeCell ref="J8:J10"/>
    <mergeCell ref="I5:I7"/>
    <mergeCell ref="G5:G7"/>
    <mergeCell ref="G8:G10"/>
    <mergeCell ref="M26:M28"/>
    <mergeCell ref="I8:I10"/>
    <mergeCell ref="K8:K10"/>
    <mergeCell ref="K11:K13"/>
    <mergeCell ref="K5:K7"/>
    <mergeCell ref="I20:I22"/>
    <mergeCell ref="O2:AO2"/>
    <mergeCell ref="AP2:BP2"/>
    <mergeCell ref="BQ2:CQ2"/>
    <mergeCell ref="H11:H13"/>
    <mergeCell ref="H14:H16"/>
    <mergeCell ref="CR2:DR2"/>
    <mergeCell ref="B3:G3"/>
    <mergeCell ref="L3:M3"/>
    <mergeCell ref="O3:W3"/>
    <mergeCell ref="X3:AF3"/>
    <mergeCell ref="AG3:AO3"/>
    <mergeCell ref="AP3:AX3"/>
    <mergeCell ref="AY3:BG3"/>
    <mergeCell ref="BH3:BP3"/>
    <mergeCell ref="BQ3:BY3"/>
    <mergeCell ref="BZ3:CH3"/>
    <mergeCell ref="CI3:CQ3"/>
    <mergeCell ref="CR3:CZ3"/>
    <mergeCell ref="DA3:DI3"/>
    <mergeCell ref="DJ3:DR3"/>
    <mergeCell ref="I3:I4"/>
    <mergeCell ref="N2:N4"/>
    <mergeCell ref="B5:B7"/>
    <mergeCell ref="B8:B10"/>
    <mergeCell ref="A26:A28"/>
    <mergeCell ref="C23:C25"/>
    <mergeCell ref="A2:A4"/>
    <mergeCell ref="A5:A7"/>
    <mergeCell ref="A8:A10"/>
    <mergeCell ref="A11:A13"/>
    <mergeCell ref="A14:A16"/>
    <mergeCell ref="A17:A19"/>
    <mergeCell ref="A20:A22"/>
    <mergeCell ref="A23:A25"/>
    <mergeCell ref="B2:G2"/>
    <mergeCell ref="F5:F7"/>
    <mergeCell ref="F8:F10"/>
    <mergeCell ref="F11:F13"/>
    <mergeCell ref="F14:F16"/>
    <mergeCell ref="F17:F19"/>
    <mergeCell ref="F20:F22"/>
    <mergeCell ref="F23:F25"/>
    <mergeCell ref="E5:E7"/>
    <mergeCell ref="E8:E10"/>
    <mergeCell ref="E11:E13"/>
    <mergeCell ref="E14:E16"/>
    <mergeCell ref="D5:D7"/>
    <mergeCell ref="D8:D10"/>
    <mergeCell ref="B26:B28"/>
    <mergeCell ref="C26:C28"/>
    <mergeCell ref="D11:D13"/>
    <mergeCell ref="D14:D16"/>
    <mergeCell ref="D17:D19"/>
    <mergeCell ref="D20:D22"/>
    <mergeCell ref="D23:D25"/>
    <mergeCell ref="D26:D28"/>
    <mergeCell ref="G11:G13"/>
    <mergeCell ref="G14:G16"/>
    <mergeCell ref="G17:G19"/>
    <mergeCell ref="G20:G22"/>
    <mergeCell ref="G23:G25"/>
    <mergeCell ref="G26:G28"/>
    <mergeCell ref="C11:C13"/>
    <mergeCell ref="C14:C16"/>
    <mergeCell ref="C17:C19"/>
    <mergeCell ref="C20:C22"/>
    <mergeCell ref="E26:E28"/>
    <mergeCell ref="F26:F28"/>
    <mergeCell ref="B11:B13"/>
    <mergeCell ref="B14:B16"/>
    <mergeCell ref="B17:B19"/>
    <mergeCell ref="B20:B22"/>
    <mergeCell ref="B23:B25"/>
    <mergeCell ref="E17:E19"/>
    <mergeCell ref="E20:E22"/>
    <mergeCell ref="E23:E25"/>
    <mergeCell ref="C8:C10"/>
    <mergeCell ref="A29:M31"/>
    <mergeCell ref="M5:M7"/>
    <mergeCell ref="M8:M10"/>
    <mergeCell ref="M11:M13"/>
    <mergeCell ref="M14:M16"/>
    <mergeCell ref="M17:M19"/>
    <mergeCell ref="M20:M22"/>
    <mergeCell ref="M23:M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H26:H28"/>
    <mergeCell ref="I17:I19"/>
    <mergeCell ref="I26:I28"/>
    <mergeCell ref="J11:J13"/>
    <mergeCell ref="J14:J16"/>
    <mergeCell ref="J17:J19"/>
    <mergeCell ref="K23:K25"/>
    <mergeCell ref="J26:J28"/>
    <mergeCell ref="K14:K16"/>
    <mergeCell ref="K17:K19"/>
    <mergeCell ref="K20:K22"/>
    <mergeCell ref="H5:H7"/>
    <mergeCell ref="H8:H10"/>
    <mergeCell ref="C5:C7"/>
    <mergeCell ref="H17:H19"/>
    <mergeCell ref="H20:H22"/>
    <mergeCell ref="H23:H25"/>
    <mergeCell ref="J20:J22"/>
    <mergeCell ref="J23:J25"/>
    <mergeCell ref="I14:I16"/>
    <mergeCell ref="I11:I13"/>
    <mergeCell ref="I23:I25"/>
  </mergeCells>
  <phoneticPr fontId="2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1BE9-6879-4407-8F61-FBA8EF5FF2B1}">
  <sheetPr>
    <tabColor rgb="FF92D050"/>
  </sheetPr>
  <dimension ref="A1:G1"/>
  <sheetViews>
    <sheetView workbookViewId="0">
      <selection activeCell="E24" sqref="E24"/>
    </sheetView>
  </sheetViews>
  <sheetFormatPr defaultRowHeight="14.25"/>
  <cols>
    <col min="1" max="1" width="7.625" customWidth="1" collapsed="1"/>
    <col min="2" max="2" width="16.375" customWidth="1" collapsed="1"/>
    <col min="3" max="3" width="19.75" customWidth="1" collapsed="1"/>
    <col min="4" max="4" width="21.5" customWidth="1" collapsed="1"/>
    <col min="5" max="5" width="21.875" customWidth="1" collapsed="1"/>
    <col min="6" max="6" width="15.625" customWidth="1" collapsed="1"/>
    <col min="7" max="7" width="61.5" customWidth="1" collapsed="1"/>
  </cols>
  <sheetData>
    <row r="1" spans="1:7" ht="22.5" customHeight="1">
      <c r="A1" s="67" t="s">
        <v>88</v>
      </c>
      <c r="B1" s="67" t="s">
        <v>89</v>
      </c>
      <c r="C1" s="67" t="s">
        <v>63</v>
      </c>
      <c r="D1" s="67" t="s">
        <v>90</v>
      </c>
      <c r="E1" s="67" t="s">
        <v>91</v>
      </c>
      <c r="F1" s="67" t="s">
        <v>92</v>
      </c>
      <c r="G1" s="67" t="s">
        <v>93</v>
      </c>
    </row>
  </sheetData>
  <phoneticPr fontId="2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05FC-A12B-4FED-9A07-6CB5A87476EC}">
  <sheetPr>
    <tabColor theme="8" tint="0.39997558519241921"/>
  </sheetPr>
  <dimension ref="B1:R20"/>
  <sheetViews>
    <sheetView tabSelected="1" zoomScale="85" zoomScaleNormal="85" workbookViewId="0">
      <selection activeCell="J26" sqref="J26"/>
    </sheetView>
  </sheetViews>
  <sheetFormatPr defaultRowHeight="16.5"/>
  <cols>
    <col min="1" max="1" width="1.625" style="51" customWidth="1"/>
    <col min="2" max="2" width="10.875" style="51" customWidth="1"/>
    <col min="3" max="3" width="16.875" style="51" customWidth="1"/>
    <col min="4" max="7" width="15.125" style="51" customWidth="1"/>
    <col min="8" max="8" width="18" style="51" customWidth="1"/>
    <col min="9" max="9" width="16.25" style="51" customWidth="1"/>
    <col min="10" max="10" width="16.375" style="51" customWidth="1"/>
    <col min="11" max="11" width="14.75" style="51" customWidth="1"/>
    <col min="12" max="12" width="14" style="51" customWidth="1"/>
    <col min="13" max="13" width="13.25" style="51" customWidth="1"/>
    <col min="14" max="14" width="7" style="51" customWidth="1"/>
    <col min="15" max="17" width="18.75" style="51" customWidth="1"/>
    <col min="18" max="18" width="13.125" style="51" customWidth="1"/>
    <col min="19" max="16384" width="9" style="51"/>
  </cols>
  <sheetData>
    <row r="1" spans="2:18" ht="15.6" customHeight="1">
      <c r="O1" s="134" t="s">
        <v>125</v>
      </c>
      <c r="P1" s="134"/>
      <c r="Q1" s="134"/>
    </row>
    <row r="2" spans="2:18" ht="48" customHeight="1">
      <c r="B2" s="52" t="s">
        <v>103</v>
      </c>
      <c r="C2" s="52" t="s">
        <v>99</v>
      </c>
      <c r="D2" s="135" t="s">
        <v>100</v>
      </c>
      <c r="E2" s="136"/>
      <c r="F2" s="136"/>
      <c r="G2" s="137"/>
      <c r="H2" s="53" t="s">
        <v>101</v>
      </c>
      <c r="I2" s="53" t="s">
        <v>104</v>
      </c>
      <c r="J2" s="53" t="s">
        <v>110</v>
      </c>
      <c r="K2" s="54" t="s">
        <v>109</v>
      </c>
      <c r="L2" s="55" t="s">
        <v>111</v>
      </c>
      <c r="M2" s="55" t="s">
        <v>112</v>
      </c>
      <c r="N2" s="55" t="s">
        <v>113</v>
      </c>
      <c r="O2" s="56" t="s">
        <v>121</v>
      </c>
      <c r="P2" s="56" t="s">
        <v>122</v>
      </c>
      <c r="Q2" s="56" t="s">
        <v>123</v>
      </c>
      <c r="R2" s="57" t="s">
        <v>133</v>
      </c>
    </row>
    <row r="3" spans="2:18" ht="23.45" customHeight="1">
      <c r="B3" s="138" t="s">
        <v>134</v>
      </c>
      <c r="C3" s="138" t="s">
        <v>114</v>
      </c>
      <c r="D3" s="141" t="s">
        <v>135</v>
      </c>
      <c r="E3" s="142"/>
      <c r="F3" s="142"/>
      <c r="G3" s="143"/>
      <c r="H3" s="150" t="s">
        <v>132</v>
      </c>
      <c r="I3" s="138" t="s">
        <v>102</v>
      </c>
      <c r="J3" s="153" t="s">
        <v>115</v>
      </c>
      <c r="K3" s="59">
        <v>1</v>
      </c>
      <c r="L3" s="153" t="s">
        <v>116</v>
      </c>
      <c r="M3" s="59" t="s">
        <v>124</v>
      </c>
      <c r="N3" s="59">
        <v>1</v>
      </c>
      <c r="O3" s="59">
        <v>40</v>
      </c>
      <c r="P3" s="59">
        <v>32</v>
      </c>
      <c r="Q3" s="59">
        <v>24</v>
      </c>
      <c r="R3" s="60" t="s">
        <v>136</v>
      </c>
    </row>
    <row r="4" spans="2:18" ht="23.45" customHeight="1">
      <c r="B4" s="139"/>
      <c r="C4" s="139"/>
      <c r="D4" s="144"/>
      <c r="E4" s="145"/>
      <c r="F4" s="145"/>
      <c r="G4" s="146"/>
      <c r="H4" s="151"/>
      <c r="I4" s="139"/>
      <c r="J4" s="154"/>
      <c r="K4" s="59">
        <v>2</v>
      </c>
      <c r="L4" s="154"/>
      <c r="M4" s="59" t="s">
        <v>118</v>
      </c>
      <c r="N4" s="59">
        <v>1</v>
      </c>
      <c r="O4" s="59">
        <v>1</v>
      </c>
      <c r="P4" s="59">
        <v>1</v>
      </c>
      <c r="Q4" s="59">
        <v>1</v>
      </c>
      <c r="R4" s="60" t="s">
        <v>136</v>
      </c>
    </row>
    <row r="5" spans="2:18" ht="23.45" customHeight="1">
      <c r="B5" s="139"/>
      <c r="C5" s="139"/>
      <c r="D5" s="144"/>
      <c r="E5" s="145"/>
      <c r="F5" s="145"/>
      <c r="G5" s="146"/>
      <c r="H5" s="151"/>
      <c r="I5" s="139"/>
      <c r="J5" s="155"/>
      <c r="K5" s="59">
        <v>3</v>
      </c>
      <c r="L5" s="154"/>
      <c r="M5" s="59" t="s">
        <v>119</v>
      </c>
      <c r="N5" s="59">
        <v>1</v>
      </c>
      <c r="O5" s="59">
        <v>4</v>
      </c>
      <c r="P5" s="59">
        <v>4</v>
      </c>
      <c r="Q5" s="59">
        <v>4</v>
      </c>
      <c r="R5" s="60" t="s">
        <v>136</v>
      </c>
    </row>
    <row r="6" spans="2:18" ht="23.45" customHeight="1">
      <c r="B6" s="139"/>
      <c r="C6" s="139"/>
      <c r="D6" s="144"/>
      <c r="E6" s="145"/>
      <c r="F6" s="145"/>
      <c r="G6" s="146"/>
      <c r="H6" s="151"/>
      <c r="I6" s="139"/>
      <c r="J6" s="153" t="s">
        <v>120</v>
      </c>
      <c r="K6" s="59">
        <v>4</v>
      </c>
      <c r="L6" s="154"/>
      <c r="M6" s="59" t="s">
        <v>117</v>
      </c>
      <c r="N6" s="59">
        <v>1</v>
      </c>
      <c r="O6" s="59">
        <v>24</v>
      </c>
      <c r="P6" s="59">
        <v>16</v>
      </c>
      <c r="Q6" s="59">
        <v>16</v>
      </c>
      <c r="R6" s="60" t="s">
        <v>136</v>
      </c>
    </row>
    <row r="7" spans="2:18" ht="23.45" customHeight="1">
      <c r="B7" s="139"/>
      <c r="C7" s="139"/>
      <c r="D7" s="144"/>
      <c r="E7" s="145"/>
      <c r="F7" s="145"/>
      <c r="G7" s="146"/>
      <c r="H7" s="151"/>
      <c r="I7" s="139"/>
      <c r="J7" s="154"/>
      <c r="K7" s="59">
        <v>5</v>
      </c>
      <c r="L7" s="154"/>
      <c r="M7" s="59" t="s">
        <v>118</v>
      </c>
      <c r="N7" s="59">
        <v>1</v>
      </c>
      <c r="O7" s="59">
        <v>0</v>
      </c>
      <c r="P7" s="59">
        <v>0</v>
      </c>
      <c r="Q7" s="59">
        <v>0</v>
      </c>
      <c r="R7" s="60" t="s">
        <v>136</v>
      </c>
    </row>
    <row r="8" spans="2:18" ht="23.45" customHeight="1">
      <c r="B8" s="139"/>
      <c r="C8" s="139"/>
      <c r="D8" s="144"/>
      <c r="E8" s="145"/>
      <c r="F8" s="145"/>
      <c r="G8" s="146"/>
      <c r="H8" s="151"/>
      <c r="I8" s="139"/>
      <c r="J8" s="154"/>
      <c r="K8" s="58">
        <v>6</v>
      </c>
      <c r="L8" s="154"/>
      <c r="M8" s="59" t="s">
        <v>119</v>
      </c>
      <c r="N8" s="59">
        <v>1</v>
      </c>
      <c r="O8" s="59">
        <v>0</v>
      </c>
      <c r="P8" s="59">
        <v>0</v>
      </c>
      <c r="Q8" s="59">
        <v>0</v>
      </c>
      <c r="R8" s="60" t="s">
        <v>136</v>
      </c>
    </row>
    <row r="9" spans="2:18" ht="23.45" customHeight="1">
      <c r="B9" s="139"/>
      <c r="C9" s="139"/>
      <c r="D9" s="144"/>
      <c r="E9" s="145"/>
      <c r="F9" s="145"/>
      <c r="G9" s="146"/>
      <c r="H9" s="151"/>
      <c r="I9" s="139"/>
      <c r="J9" s="123" t="s">
        <v>137</v>
      </c>
      <c r="K9" s="124"/>
      <c r="L9" s="125"/>
      <c r="M9" s="65" t="s">
        <v>117</v>
      </c>
      <c r="N9" s="66" t="s">
        <v>136</v>
      </c>
      <c r="O9" s="66">
        <f>N3*O3+N6*O6</f>
        <v>64</v>
      </c>
      <c r="P9" s="66">
        <f>N3*P3+N6*P6</f>
        <v>48</v>
      </c>
      <c r="Q9" s="66">
        <f>N3*Q3+N6*Q6</f>
        <v>40</v>
      </c>
      <c r="R9" s="60">
        <f>6/1000</f>
        <v>6.0000000000000001E-3</v>
      </c>
    </row>
    <row r="10" spans="2:18" ht="23.45" customHeight="1">
      <c r="B10" s="139"/>
      <c r="C10" s="139"/>
      <c r="D10" s="144"/>
      <c r="E10" s="145"/>
      <c r="F10" s="145"/>
      <c r="G10" s="146"/>
      <c r="H10" s="151"/>
      <c r="I10" s="139"/>
      <c r="J10" s="126"/>
      <c r="K10" s="127"/>
      <c r="L10" s="128"/>
      <c r="M10" s="65" t="s">
        <v>119</v>
      </c>
      <c r="N10" s="66" t="s">
        <v>136</v>
      </c>
      <c r="O10" s="66">
        <f>N5*O5+N8*O8</f>
        <v>4</v>
      </c>
      <c r="P10" s="66">
        <f>N5*P5+N8*P8</f>
        <v>4</v>
      </c>
      <c r="Q10" s="66">
        <f>N5*Q5+N8*Q8</f>
        <v>4</v>
      </c>
      <c r="R10" s="60">
        <f>12/1000</f>
        <v>1.2E-2</v>
      </c>
    </row>
    <row r="11" spans="2:18" ht="23.45" customHeight="1">
      <c r="B11" s="140"/>
      <c r="C11" s="140"/>
      <c r="D11" s="147"/>
      <c r="E11" s="148"/>
      <c r="F11" s="148"/>
      <c r="G11" s="149"/>
      <c r="H11" s="152"/>
      <c r="I11" s="140"/>
      <c r="J11" s="129"/>
      <c r="K11" s="130"/>
      <c r="L11" s="131"/>
      <c r="M11" s="65" t="s">
        <v>118</v>
      </c>
      <c r="N11" s="66" t="s">
        <v>136</v>
      </c>
      <c r="O11" s="66">
        <f>N4*O4+N7*O7</f>
        <v>1</v>
      </c>
      <c r="P11" s="66">
        <f>N4*P4+N7*P7</f>
        <v>1</v>
      </c>
      <c r="Q11" s="66">
        <f>N4*Q4+N7*Q7</f>
        <v>1</v>
      </c>
      <c r="R11" s="60">
        <f>18/1000</f>
        <v>1.7999999999999999E-2</v>
      </c>
    </row>
    <row r="12" spans="2:18" ht="10.15" customHeight="1"/>
    <row r="13" spans="2:18" ht="28.15" customHeight="1">
      <c r="B13" s="121" t="s">
        <v>126</v>
      </c>
      <c r="C13" s="121" t="s">
        <v>63</v>
      </c>
      <c r="D13" s="132" t="s">
        <v>127</v>
      </c>
      <c r="E13" s="132"/>
      <c r="F13" s="132"/>
      <c r="G13" s="133" t="s">
        <v>131</v>
      </c>
      <c r="H13" s="133"/>
      <c r="I13" s="133"/>
      <c r="J13" s="132" t="s">
        <v>128</v>
      </c>
      <c r="K13" s="132"/>
      <c r="L13" s="132"/>
      <c r="M13" s="132"/>
    </row>
    <row r="14" spans="2:18" ht="28.15" customHeight="1">
      <c r="B14" s="121"/>
      <c r="C14" s="121"/>
      <c r="D14" s="61" t="s">
        <v>106</v>
      </c>
      <c r="E14" s="61" t="s">
        <v>40</v>
      </c>
      <c r="F14" s="61" t="s">
        <v>41</v>
      </c>
      <c r="G14" s="62" t="s">
        <v>106</v>
      </c>
      <c r="H14" s="62" t="s">
        <v>40</v>
      </c>
      <c r="I14" s="62" t="s">
        <v>41</v>
      </c>
      <c r="J14" s="61" t="s">
        <v>106</v>
      </c>
      <c r="K14" s="61" t="s">
        <v>40</v>
      </c>
      <c r="L14" s="61" t="s">
        <v>41</v>
      </c>
      <c r="M14" s="61" t="s">
        <v>108</v>
      </c>
    </row>
    <row r="15" spans="2:18" ht="22.9" customHeight="1">
      <c r="B15" s="121" t="s">
        <v>129</v>
      </c>
      <c r="C15" s="61" t="s">
        <v>105</v>
      </c>
      <c r="D15" s="63">
        <f>(O9*$R$9+O11*$R$11+O10*$R$10)/5</f>
        <v>0.09</v>
      </c>
      <c r="E15" s="60">
        <f>(P9*R9+P11*R11+P10*R10)/5</f>
        <v>7.0800000000000002E-2</v>
      </c>
      <c r="F15" s="60">
        <f>(Q9*R9+Q11*R11+Q10*R10)/5</f>
        <v>6.1199999999999997E-2</v>
      </c>
      <c r="G15" s="60">
        <v>0</v>
      </c>
      <c r="H15" s="60">
        <v>0</v>
      </c>
      <c r="I15" s="60">
        <v>0</v>
      </c>
      <c r="J15" s="60">
        <f>D15*G15</f>
        <v>0</v>
      </c>
      <c r="K15" s="60">
        <f t="shared" ref="K15:L19" si="0">E15*H15</f>
        <v>0</v>
      </c>
      <c r="L15" s="60">
        <f t="shared" si="0"/>
        <v>0</v>
      </c>
      <c r="M15" s="60">
        <f>SUM(J15:L15)</f>
        <v>0</v>
      </c>
    </row>
    <row r="16" spans="2:18" ht="22.9" customHeight="1">
      <c r="B16" s="121"/>
      <c r="C16" s="61" t="s">
        <v>29</v>
      </c>
      <c r="D16" s="63">
        <f>(O9*$R$9+O11*$R$11+O10*$R$10)/5</f>
        <v>0.09</v>
      </c>
      <c r="E16" s="60">
        <f>(P9*R9+P11*R11+P10*R10)/5</f>
        <v>7.0800000000000002E-2</v>
      </c>
      <c r="F16" s="60">
        <f>(Q9*R9+Q11*R11+Q10*R10)/5</f>
        <v>6.1199999999999997E-2</v>
      </c>
      <c r="G16" s="60">
        <v>0</v>
      </c>
      <c r="H16" s="60">
        <v>0</v>
      </c>
      <c r="I16" s="60">
        <v>0</v>
      </c>
      <c r="J16" s="60">
        <f t="shared" ref="J16:J19" si="1">D16*G16</f>
        <v>0</v>
      </c>
      <c r="K16" s="60">
        <f t="shared" si="0"/>
        <v>0</v>
      </c>
      <c r="L16" s="60">
        <f t="shared" si="0"/>
        <v>0</v>
      </c>
      <c r="M16" s="60">
        <f t="shared" ref="M16:M19" si="2">SUM(J16:L16)</f>
        <v>0</v>
      </c>
    </row>
    <row r="17" spans="2:13" ht="22.9" customHeight="1">
      <c r="B17" s="121"/>
      <c r="C17" s="61" t="s">
        <v>30</v>
      </c>
      <c r="D17" s="63">
        <f>(O9*$R$9+O11*$R$11+O10*$R$10)/5</f>
        <v>0.09</v>
      </c>
      <c r="E17" s="60">
        <f>(P9*R9+P11*R11+P10*R10)/5</f>
        <v>7.0800000000000002E-2</v>
      </c>
      <c r="F17" s="60">
        <f>(Q9*R9+Q11*R11+Q10*R10)/5</f>
        <v>6.1199999999999997E-2</v>
      </c>
      <c r="G17" s="60">
        <v>0</v>
      </c>
      <c r="H17" s="60">
        <v>0</v>
      </c>
      <c r="I17" s="60">
        <v>0</v>
      </c>
      <c r="J17" s="60">
        <f t="shared" si="1"/>
        <v>0</v>
      </c>
      <c r="K17" s="60">
        <f t="shared" si="0"/>
        <v>0</v>
      </c>
      <c r="L17" s="60">
        <f t="shared" si="0"/>
        <v>0</v>
      </c>
      <c r="M17" s="60">
        <f t="shared" si="2"/>
        <v>0</v>
      </c>
    </row>
    <row r="18" spans="2:13" ht="22.9" customHeight="1">
      <c r="B18" s="121"/>
      <c r="C18" s="61" t="s">
        <v>31</v>
      </c>
      <c r="D18" s="63">
        <f>(O9*$R$9+O11*$R$11+O10*$R$10)/5</f>
        <v>0.09</v>
      </c>
      <c r="E18" s="60">
        <f>(P9*R9+P11*R11+P10*R10)/5</f>
        <v>7.0800000000000002E-2</v>
      </c>
      <c r="F18" s="60">
        <f>(Q9*R9+Q11*R11+Q10*R10)/5</f>
        <v>6.1199999999999997E-2</v>
      </c>
      <c r="G18" s="60">
        <v>0</v>
      </c>
      <c r="H18" s="60">
        <v>0</v>
      </c>
      <c r="I18" s="60">
        <v>0</v>
      </c>
      <c r="J18" s="60">
        <f t="shared" si="1"/>
        <v>0</v>
      </c>
      <c r="K18" s="60">
        <f t="shared" si="0"/>
        <v>0</v>
      </c>
      <c r="L18" s="60">
        <f t="shared" si="0"/>
        <v>0</v>
      </c>
      <c r="M18" s="60">
        <f t="shared" si="2"/>
        <v>0</v>
      </c>
    </row>
    <row r="19" spans="2:13" ht="22.9" customHeight="1">
      <c r="B19" s="121"/>
      <c r="C19" s="61" t="s">
        <v>32</v>
      </c>
      <c r="D19" s="63">
        <f>(O9*$R$9+O11*$R$11+O10*$R$10)/5</f>
        <v>0.09</v>
      </c>
      <c r="E19" s="60">
        <f>(P9*R9+P11*R11+P10*R10)/5</f>
        <v>7.0800000000000002E-2</v>
      </c>
      <c r="F19" s="60">
        <f>(Q9*R9+Q11*R11+Q10*R10)/5</f>
        <v>6.1199999999999997E-2</v>
      </c>
      <c r="G19" s="60">
        <v>0</v>
      </c>
      <c r="H19" s="60">
        <v>0</v>
      </c>
      <c r="I19" s="60">
        <v>0</v>
      </c>
      <c r="J19" s="60">
        <f t="shared" si="1"/>
        <v>0</v>
      </c>
      <c r="K19" s="60">
        <f t="shared" si="0"/>
        <v>0</v>
      </c>
      <c r="L19" s="60">
        <f t="shared" si="0"/>
        <v>0</v>
      </c>
      <c r="M19" s="60">
        <f t="shared" si="2"/>
        <v>0</v>
      </c>
    </row>
    <row r="20" spans="2:13" ht="22.9" customHeight="1">
      <c r="B20" s="122" t="s">
        <v>138</v>
      </c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64">
        <f>SUM(M15:M19)</f>
        <v>0</v>
      </c>
    </row>
  </sheetData>
  <mergeCells count="18">
    <mergeCell ref="O1:Q1"/>
    <mergeCell ref="D2:G2"/>
    <mergeCell ref="B3:B11"/>
    <mergeCell ref="C3:C11"/>
    <mergeCell ref="D3:G11"/>
    <mergeCell ref="H3:H11"/>
    <mergeCell ref="I3:I11"/>
    <mergeCell ref="J3:J5"/>
    <mergeCell ref="L3:L8"/>
    <mergeCell ref="J6:J8"/>
    <mergeCell ref="B15:B19"/>
    <mergeCell ref="B20:L20"/>
    <mergeCell ref="J9:L11"/>
    <mergeCell ref="B13:B14"/>
    <mergeCell ref="C13:C14"/>
    <mergeCell ref="D13:F13"/>
    <mergeCell ref="G13:I13"/>
    <mergeCell ref="J13:M13"/>
  </mergeCells>
  <phoneticPr fontId="25" type="noConversion"/>
  <dataValidations disablePrompts="1" count="1">
    <dataValidation type="list" allowBlank="1" showInputMessage="1" showErrorMessage="1" sqref="M2:M11" xr:uid="{A557CFE7-B940-4E4A-8004-3252EF54BD85}">
      <formula1>"engineer, manager, leader"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C87-5D0E-4C6E-98C7-D70B54C8AC60}">
  <sheetPr>
    <tabColor theme="8" tint="0.39997558519241921"/>
  </sheetPr>
  <dimension ref="A1:G1"/>
  <sheetViews>
    <sheetView workbookViewId="0">
      <selection activeCell="I6" sqref="I6"/>
    </sheetView>
  </sheetViews>
  <sheetFormatPr defaultRowHeight="14.25"/>
  <cols>
    <col min="2" max="2" width="19.75" customWidth="1"/>
    <col min="3" max="3" width="15.5" customWidth="1"/>
    <col min="4" max="4" width="11.375" customWidth="1"/>
    <col min="5" max="5" width="14.375" customWidth="1"/>
    <col min="6" max="6" width="10.25" customWidth="1"/>
    <col min="7" max="7" width="42.75" customWidth="1"/>
  </cols>
  <sheetData>
    <row r="1" spans="1:7" ht="19.899999999999999" customHeight="1">
      <c r="A1" s="67" t="s">
        <v>88</v>
      </c>
      <c r="B1" s="67" t="s">
        <v>89</v>
      </c>
      <c r="C1" s="67" t="s">
        <v>63</v>
      </c>
      <c r="D1" s="67" t="s">
        <v>90</v>
      </c>
      <c r="E1" s="67" t="s">
        <v>91</v>
      </c>
      <c r="F1" s="67" t="s">
        <v>92</v>
      </c>
      <c r="G1" s="67" t="s">
        <v>93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【2022效益點】DT FTE效益計算</vt:lpstr>
      <vt:lpstr>【2022效益點】专案清单</vt:lpstr>
      <vt:lpstr>【2023效益點】DT FTE效益計算</vt:lpstr>
      <vt:lpstr>【2023效益點】專案清單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Robert</cp:lastModifiedBy>
  <dcterms:created xsi:type="dcterms:W3CDTF">2021-12-30T09:20:00Z</dcterms:created>
  <dcterms:modified xsi:type="dcterms:W3CDTF">2023-08-04T01:18:17Z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240C17453B664D3CB69F037EAEE43160</vt:lpwstr>
  </property>
  <property fmtid="{D5CDD505-2E9C-101B-9397-08002B2CF9AE}" pid="3" name="KSOProductBuildVer">
    <vt:lpwstr>2052-11.1.0.9513</vt:lpwstr>
  </property>
</Properties>
</file>