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dev-code\tc-workspace\TC14\TC-Cloud\tc-modules\tc-service\src\main\resources\benefitreport\"/>
    </mc:Choice>
  </mc:AlternateContent>
  <xr:revisionPtr revIDLastSave="0" documentId="13_ncr:1_{B86D36F8-DC4A-4932-A98A-0347F2A40709}" xr6:coauthVersionLast="47" xr6:coauthVersionMax="47" xr10:uidLastSave="{00000000-0000-0000-0000-000000000000}"/>
  <bookViews>
    <workbookView xWindow="30" yWindow="630" windowWidth="28770" windowHeight="15570" tabRatio="820" activeTab="2" xr2:uid="{00000000-000D-0000-FFFF-FFFF00000000}"/>
  </bookViews>
  <sheets>
    <sheet name="【2022效益點】MNT FTE效益計算" sheetId="52" r:id="rId1"/>
    <sheet name="【2022效益點】专案清单" sheetId="53" r:id="rId2"/>
    <sheet name="【2023效益點】MNT FTE效益計算" sheetId="54" r:id="rId3"/>
    <sheet name="【2023效益點】專案清單" sheetId="4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\C">#REF!</definedName>
    <definedName name="\D">#REF!</definedName>
    <definedName name="\p">#N/A</definedName>
    <definedName name="\W">#REF!</definedName>
    <definedName name="___">#REF!</definedName>
    <definedName name="____">#N/A</definedName>
    <definedName name="________________________________cet2" localSheetId="2" hidden="1">{"'生管'!$A$1:$H$43"}</definedName>
    <definedName name="________________________________cet2" hidden="1">{"'生管'!$A$1:$H$43"}</definedName>
    <definedName name="_______________________________cet2" localSheetId="2" hidden="1">{"'生管'!$A$1:$H$43"}</definedName>
    <definedName name="_______________________________cet2" hidden="1">{"'生管'!$A$1:$H$43"}</definedName>
    <definedName name="______________________________cet2" localSheetId="2" hidden="1">{"'生管'!$A$1:$H$43"}</definedName>
    <definedName name="______________________________cet2" hidden="1">{"'生管'!$A$1:$H$43"}</definedName>
    <definedName name="_____________________________cet2" localSheetId="2" hidden="1">{"'生管'!$A$1:$H$43"}</definedName>
    <definedName name="_____________________________cet2" hidden="1">{"'生管'!$A$1:$H$43"}</definedName>
    <definedName name="____________________________cet2" localSheetId="2" hidden="1">{"'生管'!$A$1:$H$43"}</definedName>
    <definedName name="____________________________cet2" hidden="1">{"'生管'!$A$1:$H$43"}</definedName>
    <definedName name="___________________________cet2" localSheetId="2" hidden="1">{"'生管'!$A$1:$H$43"}</definedName>
    <definedName name="___________________________cet2" hidden="1">{"'生管'!$A$1:$H$43"}</definedName>
    <definedName name="__________________________cet2" localSheetId="2" hidden="1">{"'生管'!$A$1:$H$43"}</definedName>
    <definedName name="__________________________cet2" hidden="1">{"'生管'!$A$1:$H$43"}</definedName>
    <definedName name="_________________________cet2" localSheetId="2" hidden="1">{"'生管'!$A$1:$H$43"}</definedName>
    <definedName name="_________________________cet2" hidden="1">{"'生管'!$A$1:$H$43"}</definedName>
    <definedName name="________________________cet2" localSheetId="2" hidden="1">{"'生管'!$A$1:$H$43"}</definedName>
    <definedName name="________________________cet2" hidden="1">{"'生管'!$A$1:$H$43"}</definedName>
    <definedName name="_______________________cet2" localSheetId="2" hidden="1">{"'生管'!$A$1:$H$43"}</definedName>
    <definedName name="_______________________cet2" hidden="1">{"'生管'!$A$1:$H$43"}</definedName>
    <definedName name="______________________cet2" localSheetId="2" hidden="1">{"'生管'!$A$1:$H$43"}</definedName>
    <definedName name="______________________cet2" hidden="1">{"'生管'!$A$1:$H$43"}</definedName>
    <definedName name="_____________________cet2" localSheetId="2" hidden="1">{"'生管'!$A$1:$H$43"}</definedName>
    <definedName name="_____________________cet2" hidden="1">{"'生管'!$A$1:$H$43"}</definedName>
    <definedName name="____________________cet2" localSheetId="2" hidden="1">{"'生管'!$A$1:$H$43"}</definedName>
    <definedName name="____________________cet2" hidden="1">{"'生管'!$A$1:$H$43"}</definedName>
    <definedName name="___________________cet2" localSheetId="2" hidden="1">{"'生管'!$A$1:$H$43"}</definedName>
    <definedName name="___________________cet2" hidden="1">{"'生管'!$A$1:$H$43"}</definedName>
    <definedName name="__________________cet2" localSheetId="2" hidden="1">{"'生管'!$A$1:$H$43"}</definedName>
    <definedName name="__________________cet2" hidden="1">{"'生管'!$A$1:$H$43"}</definedName>
    <definedName name="_________________cet2" localSheetId="2" hidden="1">{"'生管'!$A$1:$H$43"}</definedName>
    <definedName name="_________________cet2" hidden="1">{"'生管'!$A$1:$H$43"}</definedName>
    <definedName name="________________cet2" localSheetId="2" hidden="1">{"'生管'!$A$1:$H$43"}</definedName>
    <definedName name="________________cet2" hidden="1">{"'生管'!$A$1:$H$43"}</definedName>
    <definedName name="_______________cet2" localSheetId="2" hidden="1">{"'生管'!$A$1:$H$43"}</definedName>
    <definedName name="_______________cet2" hidden="1">{"'生管'!$A$1:$H$43"}</definedName>
    <definedName name="_______________GUO01">#REF!</definedName>
    <definedName name="_______________ms21">#REF!</definedName>
    <definedName name="______________GUO01">#REF!</definedName>
    <definedName name="______________ms21">#REF!</definedName>
    <definedName name="_____________cet2" localSheetId="2" hidden="1">{"'生管'!$A$1:$H$43"}</definedName>
    <definedName name="_____________cet2" hidden="1">{"'生管'!$A$1:$H$43"}</definedName>
    <definedName name="_____________GUO01">#REF!</definedName>
    <definedName name="_____________ms21">#REF!</definedName>
    <definedName name="____________cet2" localSheetId="2" hidden="1">{"'生管'!$A$1:$H$43"}</definedName>
    <definedName name="____________cet2" hidden="1">{"'生管'!$A$1:$H$43"}</definedName>
    <definedName name="____________GUO01">#REF!</definedName>
    <definedName name="____________ms21">#REF!</definedName>
    <definedName name="___________cet2" localSheetId="2" hidden="1">{"'生管'!$A$1:$H$43"}</definedName>
    <definedName name="___________cet2" hidden="1">{"'生管'!$A$1:$H$43"}</definedName>
    <definedName name="___________GUO01">#REF!</definedName>
    <definedName name="___________ms21">#REF!</definedName>
    <definedName name="__________cet2" localSheetId="2" hidden="1">{"'生管'!$A$1:$H$43"}</definedName>
    <definedName name="__________cet2" hidden="1">{"'生管'!$A$1:$H$43"}</definedName>
    <definedName name="__________GUO01">#REF!</definedName>
    <definedName name="__________ms21">#REF!</definedName>
    <definedName name="_________cet2" localSheetId="2" hidden="1">{"'生管'!$A$1:$H$43"}</definedName>
    <definedName name="_________cet2" hidden="1">{"'生管'!$A$1:$H$43"}</definedName>
    <definedName name="_________GUO01">#REF!</definedName>
    <definedName name="_________ms21">#REF!</definedName>
    <definedName name="________cet2" localSheetId="2" hidden="1">{"'生管'!$A$1:$H$43"}</definedName>
    <definedName name="________cet2" hidden="1">{"'生管'!$A$1:$H$43"}</definedName>
    <definedName name="________GUO01">#REF!</definedName>
    <definedName name="________ms21">#REF!</definedName>
    <definedName name="_______cet2" localSheetId="2" hidden="1">{"'生管'!$A$1:$H$43"}</definedName>
    <definedName name="_______cet2" hidden="1">{"'生管'!$A$1:$H$43"}</definedName>
    <definedName name="_______GUO01">#REF!</definedName>
    <definedName name="_______ms21">#REF!</definedName>
    <definedName name="______0">#REF!</definedName>
    <definedName name="______0___0">#REF!</definedName>
    <definedName name="______0___0___0">#N/A</definedName>
    <definedName name="______1">"$"</definedName>
    <definedName name="______2">"$"</definedName>
    <definedName name="______3">"$"</definedName>
    <definedName name="______4">"$"</definedName>
    <definedName name="______5">"$"</definedName>
    <definedName name="______6">"$"</definedName>
    <definedName name="______6___0">"$"</definedName>
    <definedName name="______7">"$"</definedName>
    <definedName name="______7___0">"$"</definedName>
    <definedName name="______8">"$"</definedName>
    <definedName name="______cet2" localSheetId="2" hidden="1">{"'生管'!$A$1:$H$43"}</definedName>
    <definedName name="______cet2" hidden="1">{"'生管'!$A$1:$H$43"}</definedName>
    <definedName name="______GUO01">#REF!</definedName>
    <definedName name="______ms21">#REF!</definedName>
    <definedName name="_____cet2" localSheetId="2" hidden="1">{"'生管'!$A$1:$H$43"}</definedName>
    <definedName name="_____cet2" hidden="1">{"'生管'!$A$1:$H$43"}</definedName>
    <definedName name="_____GUO01">#REF!</definedName>
    <definedName name="_____IZ65535">'[1]MS60 PVT-ME-BOM'!#REF!</definedName>
    <definedName name="_____JJ65535">'[1]MS60 PVT-ME-BOM'!#REF!</definedName>
    <definedName name="_____LL65535">'[1]MS60 PVT-ME-BOM'!#REF!</definedName>
    <definedName name="_____ms21">#REF!</definedName>
    <definedName name="_____MS90">'[2]ME-Partlist'!#REF!</definedName>
    <definedName name="_____QQ65535">'[1]MS60 PVT-ME-BOM'!#REF!</definedName>
    <definedName name="_____ZZ65535">'[1]MS60 PVT-ME-BOM'!#REF!</definedName>
    <definedName name="____cet2" localSheetId="2" hidden="1">{"'生管'!$A$1:$H$43"}</definedName>
    <definedName name="____cet2" hidden="1">{"'生管'!$A$1:$H$43"}</definedName>
    <definedName name="____GUO01">#REF!</definedName>
    <definedName name="____IZ65535">'[3]MS60 PVT-ME-BOM'!#REF!</definedName>
    <definedName name="____JJ65535">'[3]MS60 PVT-ME-BOM'!#REF!</definedName>
    <definedName name="____LL65535">'[3]MS60 PVT-ME-BOM'!#REF!</definedName>
    <definedName name="____ms21">#REF!</definedName>
    <definedName name="____MS90">'[4]ME-Partlist'!#REF!</definedName>
    <definedName name="____QQ65535">'[3]MS60 PVT-ME-BOM'!#REF!</definedName>
    <definedName name="____ZZ65535">'[3]MS60 PVT-ME-BOM'!#REF!</definedName>
    <definedName name="___cet2" localSheetId="2" hidden="1">{"'生管'!$A$1:$H$43"}</definedName>
    <definedName name="___cet2" hidden="1">{"'生管'!$A$1:$H$43"}</definedName>
    <definedName name="___GUO01">#REF!</definedName>
    <definedName name="___IZ65535">'[1]MS60 PVT-ME-BOM'!#REF!</definedName>
    <definedName name="___JJ65535">'[1]MS60 PVT-ME-BOM'!#REF!</definedName>
    <definedName name="___LL65535">'[1]MS60 PVT-ME-BOM'!#REF!</definedName>
    <definedName name="___ms21">#REF!</definedName>
    <definedName name="___MS90">'[2]ME-Partlist'!#REF!</definedName>
    <definedName name="___QQ65535">'[1]MS60 PVT-ME-BOM'!#REF!</definedName>
    <definedName name="___ZZ65535">'[1]MS60 PVT-ME-BOM'!#REF!</definedName>
    <definedName name="__4カセット一覧作成_品種毎_2">#REF!</definedName>
    <definedName name="__CEG1" localSheetId="2" hidden="1">{"'Sheet1'!$A$1:$Z$85","'Sheet1'!$AB$3"}</definedName>
    <definedName name="__CEG1" hidden="1">{"'Sheet1'!$A$1:$Z$85","'Sheet1'!$AB$3"}</definedName>
    <definedName name="__cet2" localSheetId="2" hidden="1">{"'生管'!$A$1:$H$43"}</definedName>
    <definedName name="__cet2" hidden="1">{"'生管'!$A$1:$H$43"}</definedName>
    <definedName name="__DAT1">#N/A</definedName>
    <definedName name="__DAT10">#N/A</definedName>
    <definedName name="__DAT11">#N/A</definedName>
    <definedName name="__DAT12">#N/A</definedName>
    <definedName name="__DAT13">#N/A</definedName>
    <definedName name="__DAT14">#N/A</definedName>
    <definedName name="__DAT15">#N/A</definedName>
    <definedName name="__DAT16">#N/A</definedName>
    <definedName name="__DAT17">#N/A</definedName>
    <definedName name="__DAT18">#N/A</definedName>
    <definedName name="__DAT19">#N/A</definedName>
    <definedName name="__DAT2">#N/A</definedName>
    <definedName name="__DAT3">#N/A</definedName>
    <definedName name="__DAT4">#N/A</definedName>
    <definedName name="__DAT5">#N/A</definedName>
    <definedName name="__DAT6">#N/A</definedName>
    <definedName name="__DAT7">#N/A</definedName>
    <definedName name="__DAT8">#N/A</definedName>
    <definedName name="__DAT9">#N/A</definedName>
    <definedName name="__GUO01">#REF!</definedName>
    <definedName name="__IntlFixup" hidden="1">TRUE</definedName>
    <definedName name="__IZ65535">'[1]MS60 PVT-ME-BOM'!#REF!</definedName>
    <definedName name="__JJ65535">'[1]MS60 PVT-ME-BOM'!#REF!</definedName>
    <definedName name="__LL65535">'[1]MS60 PVT-ME-BOM'!#REF!</definedName>
    <definedName name="__ms21">#REF!</definedName>
    <definedName name="__MS90">'[2]ME-Partlist'!#REF!</definedName>
    <definedName name="__QQ65535">'[1]MS60 PVT-ME-BOM'!#REF!</definedName>
    <definedName name="__ZZ65535">'[1]MS60 PVT-ME-BOM'!#REF!</definedName>
    <definedName name="_05_konec">#N/A</definedName>
    <definedName name="_120T">[5]PLcost!#REF!</definedName>
    <definedName name="_180T">[5]PLcost!#REF!</definedName>
    <definedName name="_1カセット一覧作成_品種毎_2">#REF!</definedName>
    <definedName name="_2__カセット一覧作成_品種毎_2">#REF!</definedName>
    <definedName name="_250T">[5]PLcost!#REF!</definedName>
    <definedName name="_266154_001">#REF!</definedName>
    <definedName name="_350T">[5]PLcost!#REF!</definedName>
    <definedName name="_450T">[5]PLcost!#REF!</definedName>
    <definedName name="_480_J_">#REF!</definedName>
    <definedName name="_4A100_" localSheetId="2" hidden="1">{#N/A,#N/A,FALSE,"Ocean";#N/A,#N/A,FALSE,"NewYork";#N/A,#N/A,FALSE,"Gateway";#N/A,#N/A,FALSE,"GVH";#N/A,#N/A,FALSE,"GVM";#N/A,#N/A,FALSE,"GVT"}</definedName>
    <definedName name="_4A100_" hidden="1">{#N/A,#N/A,FALSE,"Ocean";#N/A,#N/A,FALSE,"NewYork";#N/A,#N/A,FALSE,"Gateway";#N/A,#N/A,FALSE,"GVH";#N/A,#N/A,FALSE,"GVM";#N/A,#N/A,FALSE,"GVT"}</definedName>
    <definedName name="_4カセット一覧作成_品種毎_2">#REF!</definedName>
    <definedName name="_60T">[5]PLcost!#REF!</definedName>
    <definedName name="_6B201_" localSheetId="2" hidden="1">{#N/A,#N/A,FALSE,"Ocean";#N/A,#N/A,FALSE,"NewYork";#N/A,#N/A,FALSE,"Gateway";#N/A,#N/A,FALSE,"GVH";#N/A,#N/A,FALSE,"GVM";#N/A,#N/A,FALSE,"GVT"}</definedName>
    <definedName name="_6B201_" hidden="1">{#N/A,#N/A,FALSE,"Ocean";#N/A,#N/A,FALSE,"NewYork";#N/A,#N/A,FALSE,"Gateway";#N/A,#N/A,FALSE,"GVH";#N/A,#N/A,FALSE,"GVM";#N/A,#N/A,FALSE,"GVT"}</definedName>
    <definedName name="_7__カセット一覧作成_品種毎_2">#REF!</definedName>
    <definedName name="_7B201_" localSheetId="2" hidden="1">{#N/A,#N/A,FALSE,"Ocean";#N/A,#N/A,FALSE,"NewYork";#N/A,#N/A,FALSE,"Gateway";#N/A,#N/A,FALSE,"GVH";#N/A,#N/A,FALSE,"GVM";#N/A,#N/A,FALSE,"GVT"}</definedName>
    <definedName name="_7B201_" hidden="1">{#N/A,#N/A,FALSE,"Ocean";#N/A,#N/A,FALSE,"NewYork";#N/A,#N/A,FALSE,"Gateway";#N/A,#N/A,FALSE,"GVH";#N/A,#N/A,FALSE,"GVM";#N/A,#N/A,FALSE,"GVT"}</definedName>
    <definedName name="_7B221_" localSheetId="2" hidden="1">{#N/A,#N/A,FALSE,"Ocean";#N/A,#N/A,FALSE,"NewYork";#N/A,#N/A,FALSE,"Gateway";#N/A,#N/A,FALSE,"GVH";#N/A,#N/A,FALSE,"GVM";#N/A,#N/A,FALSE,"GVT"}</definedName>
    <definedName name="_7B221_" hidden="1">{#N/A,#N/A,FALSE,"Ocean";#N/A,#N/A,FALSE,"NewYork";#N/A,#N/A,FALSE,"Gateway";#N/A,#N/A,FALSE,"GVH";#N/A,#N/A,FALSE,"GVM";#N/A,#N/A,FALSE,"GVT"}</definedName>
    <definedName name="_90T">[5]PLcost!#REF!</definedName>
    <definedName name="_9B221_" localSheetId="2" hidden="1">{#N/A,#N/A,FALSE,"Ocean";#N/A,#N/A,FALSE,"NewYork";#N/A,#N/A,FALSE,"Gateway";#N/A,#N/A,FALSE,"GVH";#N/A,#N/A,FALSE,"GVM";#N/A,#N/A,FALSE,"GVT"}</definedName>
    <definedName name="_9B221_" hidden="1">{#N/A,#N/A,FALSE,"Ocean";#N/A,#N/A,FALSE,"NewYork";#N/A,#N/A,FALSE,"Gateway";#N/A,#N/A,FALSE,"GVH";#N/A,#N/A,FALSE,"GVM";#N/A,#N/A,FALSE,"GVT"}</definedName>
    <definedName name="_a">#REF!</definedName>
    <definedName name="_a___0">#N/A</definedName>
    <definedName name="_a___1">#N/A</definedName>
    <definedName name="_a___2">#N/A</definedName>
    <definedName name="_a___3">#N/A</definedName>
    <definedName name="_a___4">#N/A</definedName>
    <definedName name="_a___5">#N/A</definedName>
    <definedName name="_A1">#N/A</definedName>
    <definedName name="_AYR2">#N/A</definedName>
    <definedName name="_b">#REF!</definedName>
    <definedName name="_CEG1" localSheetId="2" hidden="1">{"'Sheet1'!$A$1:$Z$85","'Sheet1'!$AB$3"}</definedName>
    <definedName name="_CEG1" hidden="1">{"'Sheet1'!$A$1:$Z$85","'Sheet1'!$AB$3"}</definedName>
    <definedName name="_cet2" localSheetId="2" hidden="1">{"'生管'!$A$1:$H$43"}</definedName>
    <definedName name="_cet2" hidden="1">{"'生管'!$A$1:$H$43"}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#N/A</definedName>
    <definedName name="_DAT21">#N/A</definedName>
    <definedName name="_DAT22">#N/A</definedName>
    <definedName name="_DAT3">#REF!</definedName>
    <definedName name="_DAT4">#REF!</definedName>
    <definedName name="_DAT5">#REF!</definedName>
    <definedName name="_DAT50">#N/A</definedName>
    <definedName name="_DAT6">#REF!</definedName>
    <definedName name="_DAT7">#REF!</definedName>
    <definedName name="_DAT8">#REF!</definedName>
    <definedName name="_DAT9">#REF!</definedName>
    <definedName name="_DEC2">#N/A</definedName>
    <definedName name="_DRT5">#N/A</definedName>
    <definedName name="_dsf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dsf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GH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Fill" hidden="1">#REF!</definedName>
    <definedName name="_xlnm._FilterDatabase" localSheetId="2" hidden="1">'【2023效益點】MNT FTE效益計算'!$B$3:$AS$14</definedName>
    <definedName name="_xlnm._FilterDatabase">#N/A</definedName>
    <definedName name="_GUO01">#REF!</definedName>
    <definedName name="_IZ65535">'[6]MS60 PVT-ME-BOM'!#REF!</definedName>
    <definedName name="_ji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i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_JJ65535">'[6]MS60 PVT-ME-BOM'!#REF!</definedName>
    <definedName name="_Key1" hidden="1">[7]清冊!#REF!</definedName>
    <definedName name="_Key2" hidden="1">#REF!</definedName>
    <definedName name="_LL65535">'[6]MS60 PVT-ME-BOM'!#REF!</definedName>
    <definedName name="_LUT1">#N/A</definedName>
    <definedName name="_ms21">#REF!</definedName>
    <definedName name="_MS90">'[8]ME-Partlist'!#REF!</definedName>
    <definedName name="_Order1" hidden="1">255</definedName>
    <definedName name="_Order2" hidden="1">255</definedName>
    <definedName name="_p">#N/A</definedName>
    <definedName name="_p___0">#N/A</definedName>
    <definedName name="_p___1">#N/A</definedName>
    <definedName name="_p___2">#N/A</definedName>
    <definedName name="_p___3">#N/A</definedName>
    <definedName name="_p___4">#N/A</definedName>
    <definedName name="_p___5">#N/A</definedName>
    <definedName name="_Parse_Out" hidden="1">'[9]8605ML91'!#REF!</definedName>
    <definedName name="_QQ65535">'[6]MS60 PVT-ME-BOM'!#REF!</definedName>
    <definedName name="_Regression_Int" hidden="1">1</definedName>
    <definedName name="_RQ1">#N/A</definedName>
    <definedName name="_RQ2">#N/A</definedName>
    <definedName name="_RQ3">#N/A</definedName>
    <definedName name="_RQ4">#N/A</definedName>
    <definedName name="_RQ5">#N/A</definedName>
    <definedName name="_RQ6">#N/A</definedName>
    <definedName name="_RQ7">#N/A</definedName>
    <definedName name="_RQ8">#N/A</definedName>
    <definedName name="_SHE2">#N/A</definedName>
    <definedName name="_Sort" hidden="1">[7]清冊!#REF!</definedName>
    <definedName name="_Table1_In1" hidden="1">#REF!</definedName>
    <definedName name="_Table1_Out" hidden="1">#REF!</definedName>
    <definedName name="_UP1">#N/A</definedName>
    <definedName name="_UP2">#N/A</definedName>
    <definedName name="_usd1">#N/A</definedName>
    <definedName name="_wip2">#N/A</definedName>
    <definedName name="_WK1">#N/A</definedName>
    <definedName name="_WK10">#N/A</definedName>
    <definedName name="_WK11">#N/A</definedName>
    <definedName name="_WK12">#N/A</definedName>
    <definedName name="_WK14">#N/A</definedName>
    <definedName name="_WK15">#N/A</definedName>
    <definedName name="_WK16">#N/A</definedName>
    <definedName name="_WK17">#N/A</definedName>
    <definedName name="_WK19">#N/A</definedName>
    <definedName name="_WK2">#N/A</definedName>
    <definedName name="_WK20">#N/A</definedName>
    <definedName name="_WK21">#N/A</definedName>
    <definedName name="_WK23">#N/A</definedName>
    <definedName name="_WK24">#N/A</definedName>
    <definedName name="_WK25">#N/A</definedName>
    <definedName name="_WK27">#N/A</definedName>
    <definedName name="_WK28">#N/A</definedName>
    <definedName name="_WK29">#N/A</definedName>
    <definedName name="_WK3">#N/A</definedName>
    <definedName name="_WK30">#N/A</definedName>
    <definedName name="_WK32">#N/A</definedName>
    <definedName name="_WK33">#N/A</definedName>
    <definedName name="_WK34">#N/A</definedName>
    <definedName name="_WK36">#N/A</definedName>
    <definedName name="_WK37">#N/A</definedName>
    <definedName name="_WK38">#N/A</definedName>
    <definedName name="_WK39">#N/A</definedName>
    <definedName name="_WK4">#N/A</definedName>
    <definedName name="_WK40">#N/A</definedName>
    <definedName name="_WK41">#N/A</definedName>
    <definedName name="_WK42">#N/A</definedName>
    <definedName name="_WK43">#N/A</definedName>
    <definedName name="_WK45">#N/A</definedName>
    <definedName name="_WK46">#N/A</definedName>
    <definedName name="_WK47">#N/A</definedName>
    <definedName name="_WK482">#N/A</definedName>
    <definedName name="_WK49">#N/A</definedName>
    <definedName name="_WK492">#N/A</definedName>
    <definedName name="_WK5">#N/A</definedName>
    <definedName name="_WK50">#N/A</definedName>
    <definedName name="_WK502">#N/A</definedName>
    <definedName name="_WK51">#N/A</definedName>
    <definedName name="_WK512">#N/A</definedName>
    <definedName name="_WK52">#N/A</definedName>
    <definedName name="_WK522">#N/A</definedName>
    <definedName name="_wk55">#N/A</definedName>
    <definedName name="_WK6">#N/A</definedName>
    <definedName name="_WK7">#N/A</definedName>
    <definedName name="_WK8">#N/A</definedName>
    <definedName name="_ZZ65535">'[6]MS60 PVT-ME-BOM'!#REF!</definedName>
    <definedName name="a">#REF!</definedName>
    <definedName name="A10n15">#REF!</definedName>
    <definedName name="A10n15___0">"$"</definedName>
    <definedName name="A10n15___1">"$"</definedName>
    <definedName name="A10n15___10">"$"</definedName>
    <definedName name="A10n15___12">"$"</definedName>
    <definedName name="A10n15___14">"$"</definedName>
    <definedName name="A10n15___15">"$"</definedName>
    <definedName name="A10n15___16">"$"</definedName>
    <definedName name="A10n15___4">#N/A</definedName>
    <definedName name="A10n15___5">"$"</definedName>
    <definedName name="A10n15___6">"$"</definedName>
    <definedName name="A10n15___7">"$"</definedName>
    <definedName name="AA">'[6]9906'!$C$2:$I$38</definedName>
    <definedName name="AAA">[10]Workings!$B$14</definedName>
    <definedName name="AAAAAAAAAA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AAAAAAAAA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AB">#N/A</definedName>
    <definedName name="abc">#N/A</definedName>
    <definedName name="ABCD">#REF!</definedName>
    <definedName name="ABS">[5]PLcost!#REF!</definedName>
    <definedName name="ABS_Colour">[5]PLcost!#REF!</definedName>
    <definedName name="AC">#N/A</definedName>
    <definedName name="AC_Adapter">[11]PARTS!$AN$3:$AN$24</definedName>
    <definedName name="ACC_1">[12]PARTS!$CD$3:$CD$32</definedName>
    <definedName name="ACC_2">[13]PARTS!$BX$3:$BX$4</definedName>
    <definedName name="ACC_3">[13]PARTS!$BZ$3:$BZ$3</definedName>
    <definedName name="ACC_4">[12]PARTS!$CJ$3:$CJ$3</definedName>
    <definedName name="acccode">#N/A</definedName>
    <definedName name="accountableWorkstream">[14]List!$S$2:$S$37</definedName>
    <definedName name="AD">#N/A</definedName>
    <definedName name="ADM">#N/A</definedName>
    <definedName name="AE">#N/A</definedName>
    <definedName name="AF">#N/A</definedName>
    <definedName name="AG">#N/A</definedName>
    <definedName name="agendaWeek">[15]List!$V$2:$V$5</definedName>
    <definedName name="AH">#N/A</definedName>
    <definedName name="AI">#N/A</definedName>
    <definedName name="All_Sort">#N/A</definedName>
    <definedName name="allen">#N/A</definedName>
    <definedName name="allocation">[15]List!$K$2:$K$33</definedName>
    <definedName name="ap">#N/A</definedName>
    <definedName name="APOWER">#N/A</definedName>
    <definedName name="APower材料">#N/A</definedName>
    <definedName name="Apr">#N/A</definedName>
    <definedName name="April">[16]Source!$A$331:$D$451</definedName>
    <definedName name="area">[17]Table!$D$4:$D$83</definedName>
    <definedName name="Areas">[18]Table!$F$6:$F$34</definedName>
    <definedName name="AS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sas">#N/A</definedName>
    <definedName name="ASD" localSheetId="2" hidden="1">{"'Sheet1'!$A$1:$Z$85","'Sheet1'!$AB$3"}</definedName>
    <definedName name="ASD" hidden="1">{"'Sheet1'!$A$1:$Z$85","'Sheet1'!$AB$3"}</definedName>
    <definedName name="asgf">#REF!</definedName>
    <definedName name="attachments">[15]List!$W$2:$W$5</definedName>
    <definedName name="AUDDD">#REF!</definedName>
    <definedName name="Aug">#N/A</definedName>
    <definedName name="August">[16]Source!$A$847:$C$1001</definedName>
    <definedName name="avcx">#REF!</definedName>
    <definedName name="B">#N/A</definedName>
    <definedName name="B_Q_F">#N/A</definedName>
    <definedName name="B_Q_F_R">#N/A</definedName>
    <definedName name="B_Q_R">#N/A</definedName>
    <definedName name="ba">#N/A</definedName>
    <definedName name="Back_end_rebate_1">[12]PARTS!$CL$3:$CL$92</definedName>
    <definedName name="Back_end_rebate_2">[12]PARTS!$CN$3:$CN$4</definedName>
    <definedName name="Back_end_rebate_3">[12]PARTS!$CP$3:$CP$3</definedName>
    <definedName name="Back_end_rebate_4">[12]PARTS!$CR$3:$CR$10</definedName>
    <definedName name="Back_end_rebate_5">[12]PARTS!$CT$3:$CT$33</definedName>
    <definedName name="Backlight">#N/A</definedName>
    <definedName name="bankableStage">[14]List!$H$2:$H$10</definedName>
    <definedName name="BAOZHUANG">#REF!</definedName>
    <definedName name="Bare_bone">[13]PARTS!$AF$3:$AF$23</definedName>
    <definedName name="Base_Unit">[11]PARTS!$R$3:$R$42</definedName>
    <definedName name="Battery">[11]PARTS!$AL$3:$AL$21</definedName>
    <definedName name="bb">#N/A</definedName>
    <definedName name="BBB">#REF!</definedName>
    <definedName name="Bezel">[11]PARTS!$BT$3:$BT$28</definedName>
    <definedName name="BG_Del" hidden="1">15</definedName>
    <definedName name="BG_Ins" hidden="1">4</definedName>
    <definedName name="BG_Mod" hidden="1">6</definedName>
    <definedName name="bgtacc">#N/A</definedName>
    <definedName name="bis_12345">#REF!</definedName>
    <definedName name="BL">[19]!Historical_Data___Initiative__Current_Period[[#Headers],[2020 Target: Exit Run-Rate at L4  ($ Mn)]]</definedName>
    <definedName name="BLDG">#N/A</definedName>
    <definedName name="BLDG___0">#N/A</definedName>
    <definedName name="BLDG___1">#N/A</definedName>
    <definedName name="BLDG___2">#N/A</definedName>
    <definedName name="BLDG___3">#N/A</definedName>
    <definedName name="BLDG___5">#N/A</definedName>
    <definedName name="BLDGIMP">#N/A</definedName>
    <definedName name="BLDGIMP___0">#N/A</definedName>
    <definedName name="BLDGIMP___1">#N/A</definedName>
    <definedName name="BLDGIMP___2">#N/A</definedName>
    <definedName name="BLDGIMP___3">#N/A</definedName>
    <definedName name="BLDGIMP___5">#N/A</definedName>
    <definedName name="BLDGREV">#N/A</definedName>
    <definedName name="BLDGREV___0">#N/A</definedName>
    <definedName name="BLDGREV___1">#N/A</definedName>
    <definedName name="BLDGREV___2">#N/A</definedName>
    <definedName name="BLDGREV___3">#N/A</definedName>
    <definedName name="BLDGREV___5">#N/A</definedName>
    <definedName name="Bluetooth">[11]PARTS!$AF$3:$AF$5</definedName>
    <definedName name="BMB">#REF!</definedName>
    <definedName name="BMBA03A">#REF!</definedName>
    <definedName name="BMBA07A">#N/A</definedName>
    <definedName name="BOM_Columns">#N/A</definedName>
    <definedName name="b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ok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Bottom">[11]PARTS!$BP$3:$BP$25</definedName>
    <definedName name="BQBA">#N/A</definedName>
    <definedName name="BQBA01">#N/A</definedName>
    <definedName name="Brightness_Film">#N/A</definedName>
    <definedName name="BRQty">#N/A</definedName>
    <definedName name="BU">[17]Table!$B$4:$B$7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iltIn_AutoFilter___1_4">#REF!</definedName>
    <definedName name="BuiltIn_AutoFilter___2">#REF!</definedName>
    <definedName name="BuiltIn_AutoFilter___2_1">#N/A</definedName>
    <definedName name="BuiltIn_AutoFilter___2_2">#N/A</definedName>
    <definedName name="BuiltIn_AutoFilter___2_3">#N/A</definedName>
    <definedName name="BuiltIn_AutoFilter___2_4">#N/A</definedName>
    <definedName name="BuiltIn_AutoFilter___2_5">#N/A</definedName>
    <definedName name="BuiltIn_AutoFilter___3">"$"</definedName>
    <definedName name="BuiltIn_AutoFilter___4">#N/A</definedName>
    <definedName name="BuiltIn_AutoFilter___4_1">#N/A</definedName>
    <definedName name="BuiltIn_AutoFilter___4_2">#N/A</definedName>
    <definedName name="BuiltIn_AutoFilter___4_3">#N/A</definedName>
    <definedName name="BuiltIn_AutoFilter___4_4">#N/A</definedName>
    <definedName name="BuiltIn_Consolidate_Area___1">#N/A</definedName>
    <definedName name="BuiltIn_Consolidate_Area___2">#N/A</definedName>
    <definedName name="BuiltIn_Consolidate_Area___3">#N/A</definedName>
    <definedName name="BuiltIn_Consolidate_Area___4">#N/A</definedName>
    <definedName name="BuiltIn_Consolidate_Area___5">#N/A</definedName>
    <definedName name="BuiltIn_Consolidate_Area___6">#N/A</definedName>
    <definedName name="BuiltIn_Database___0">#N/A</definedName>
    <definedName name="BuiltIn_Database___0___0">#N/A</definedName>
    <definedName name="button_area_1">#N/A</definedName>
    <definedName name="Capexrequirement">[14]List!$E$2:$E$3</definedName>
    <definedName name="capri">#REF!</definedName>
    <definedName name="Card_Bus_ctr.">[11]PARTS!$T$3:$T$7</definedName>
    <definedName name="category">[15]List!$R$2:$R$5</definedName>
    <definedName name="CC">#N/A</definedName>
    <definedName name="CCD">[11]PARTS!$CB$3:$CB$4</definedName>
    <definedName name="celltips_area">#N/A</definedName>
    <definedName name="cet" localSheetId="2" hidden="1">{"'生管'!$A$1:$H$43"}</definedName>
    <definedName name="cet" hidden="1">{"'生管'!$A$1:$H$43"}</definedName>
    <definedName name="Chipset">[12]PARTS!$X$3:$X$13</definedName>
    <definedName name="Classified">#REF!</definedName>
    <definedName name="CleanRange">[20]Report_Temp!#REF!</definedName>
    <definedName name="CMMG">[10]Workings!$B$14</definedName>
    <definedName name="CN10PL">#N/A</definedName>
    <definedName name="CNY">[21]Workings!$B$5</definedName>
    <definedName name="Color_Filter">#N/A</definedName>
    <definedName name="comapre">#REF!</definedName>
    <definedName name="COMP">#N/A</definedName>
    <definedName name="COMP___0">#N/A</definedName>
    <definedName name="COMP___1">#N/A</definedName>
    <definedName name="COMP___2">#N/A</definedName>
    <definedName name="COMP___3">#N/A</definedName>
    <definedName name="COMP___5">#N/A</definedName>
    <definedName name="Conn_Cable_FPC">[11]PARTS!$BJ$3:$BJ$22</definedName>
    <definedName name="Consumables">#N/A</definedName>
    <definedName name="CPU">[11]PARTS!$B$3:$B$82</definedName>
    <definedName name="CPU_Area">[22]DBM!$B$5:$O$130</definedName>
    <definedName name="CPU_BER">[12]PARTS!$D$3:$D$29</definedName>
    <definedName name="Crystal">[11]PARTS!$BH$3:$BH$14</definedName>
    <definedName name="cstcnt">#N/A</definedName>
    <definedName name="CURR">#N/A</definedName>
    <definedName name="curr1">#N/A</definedName>
    <definedName name="CurrCZK">[16]Settings!$B$6</definedName>
    <definedName name="CurrNow">#REF!</definedName>
    <definedName name="CurrNTD">[16]Settings!$B$8</definedName>
    <definedName name="CurrUSD">[16]Settings!$B$7</definedName>
    <definedName name="Customer" localSheetId="2" hidden="1">{"'Sheet1'!$A$1:$Z$85","'Sheet1'!$AB$3"}</definedName>
    <definedName name="Customer" hidden="1">{"'Sheet1'!$A$1:$Z$85","'Sheet1'!$AB$3"}</definedName>
    <definedName name="D">#N/A</definedName>
    <definedName name="DA1S">[11]PARTS!$BZ$3:$BZ$3</definedName>
    <definedName name="dasa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sa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ATA99">#N/A</definedName>
    <definedName name="_xlnm.Database">#N/A</definedName>
    <definedName name="datacutoff" localSheetId="2" hidden="1">{#N/A,#N/A,FALSE,"Ocean";#N/A,#N/A,FALSE,"NewYork";#N/A,#N/A,FALSE,"Gateway";#N/A,#N/A,FALSE,"GVH";#N/A,#N/A,FALSE,"GVM";#N/A,#N/A,FALSE,"GVT"}</definedName>
    <definedName name="datacutoff" hidden="1">{#N/A,#N/A,FALSE,"Ocean";#N/A,#N/A,FALSE,"NewYork";#N/A,#N/A,FALSE,"Gateway";#N/A,#N/A,FALSE,"GVH";#N/A,#N/A,FALSE,"GVM";#N/A,#N/A,FALSE,"GVT"}</definedName>
    <definedName name="david" localSheetId="2" hidden="1">{#N/A,#N/A,FALSE,"Ocean";#N/A,#N/A,FALSE,"NewYork";#N/A,#N/A,FALSE,"Gateway";#N/A,#N/A,FALSE,"GVH";#N/A,#N/A,FALSE,"GVM";#N/A,#N/A,FALSE,"GVT"}</definedName>
    <definedName name="david" hidden="1">{#N/A,#N/A,FALSE,"Ocean";#N/A,#N/A,FALSE,"NewYork";#N/A,#N/A,FALSE,"Gateway";#N/A,#N/A,FALSE,"GVH";#N/A,#N/A,FALSE,"GVM";#N/A,#N/A,FALSE,"GVT"}</definedName>
    <definedName name="Dc_Fan">[11]PARTS!$AX$3:$AX$23</definedName>
    <definedName name="dcds">#REF!</definedName>
    <definedName name="dd">#REF!</definedName>
    <definedName name="DDDDDDDDD">#REF!</definedName>
    <definedName name="DDDDDDDDDDDD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DDDDDDDDDDD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ec">#N/A</definedName>
    <definedName name="DECDEC">#N/A</definedName>
    <definedName name="DEP">#N/A</definedName>
    <definedName name="Department">[14]List!$F$2:$F$27</definedName>
    <definedName name="dflt1">#N/A</definedName>
    <definedName name="dflt2">#N/A</definedName>
    <definedName name="dflt3">#N/A</definedName>
    <definedName name="dflt4">#N/A</definedName>
    <definedName name="dflt5">#N/A</definedName>
    <definedName name="dflt6">#N/A</definedName>
    <definedName name="dflt7">#N/A</definedName>
    <definedName name="Display">[11]PARTS!$BN$3:$BN$31</definedName>
    <definedName name="Division">[18]Table!$D$6:$D$15</definedName>
    <definedName name="dk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k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ock_Others">[11]PARTS!$CD$3:$CD$4</definedName>
    <definedName name="documentType">[15]List!$U$2:$U$8</definedName>
    <definedName name="drop" localSheetId="2" hidden="1">{"'Template'!$A$1:$I$70","'Monitor'!$A$1:$N$6","'Desktop'!$A$1:$N$6","'Laptop'!$A$1:$N$6"}</definedName>
    <definedName name="drop" hidden="1">{"'Template'!$A$1:$I$70","'Monitor'!$A$1:$N$6","'Desktop'!$A$1:$N$6","'Laptop'!$A$1:$N$6"}</definedName>
    <definedName name="dsdds">#REF!</definedName>
    <definedName name="ds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s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DWDS">#REF!</definedName>
    <definedName name="eee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e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er" localSheetId="2" hidden="1">{#N/A,#N/A,FALSE,"Ocean";#N/A,#N/A,FALSE,"NewYork";#N/A,#N/A,FALSE,"Gateway";#N/A,#N/A,FALSE,"GVH";#N/A,#N/A,FALSE,"GVM";#N/A,#N/A,FALSE,"GVT"}</definedName>
    <definedName name="eer" hidden="1">{#N/A,#N/A,FALSE,"Ocean";#N/A,#N/A,FALSE,"NewYork";#N/A,#N/A,FALSE,"Gateway";#N/A,#N/A,FALSE,"GVH";#N/A,#N/A,FALSE,"GVM";#N/A,#N/A,FALSE,"GVT"}</definedName>
    <definedName name="efe">[23]List!$D$2:$D$8</definedName>
    <definedName name="EFR" localSheetId="2" hidden="1">{"'Sheet1'!$A$1:$Z$85","'Sheet1'!$AB$3"}</definedName>
    <definedName name="EFR" hidden="1">{"'Sheet1'!$A$1:$Z$85","'Sheet1'!$AB$3"}</definedName>
    <definedName name="Ele_Others">[11]PARTS!$BL$3:$BL$30</definedName>
    <definedName name="EMS_cost">[12]PARTS!$AH$3:$AH$7</definedName>
    <definedName name="EMS_MVA">[12]PARTS!$AJ$3:$AJ$8</definedName>
    <definedName name="EMS_Warranty">[12]PARTS!$AL$3:$AL$6</definedName>
    <definedName name="EndDate">[20]Admin!$N$2</definedName>
    <definedName name="er">#N/A</definedName>
    <definedName name="erhdfbcgbcvgdshgeryhfdjhsytrrrrr">#REF!</definedName>
    <definedName name="ert">#N/A</definedName>
    <definedName name="ESBG_L5">#REF!</definedName>
    <definedName name="etrttttttttttttttttttttttttttttttttt">#REF!</definedName>
    <definedName name="euw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uw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EWD" localSheetId="2" hidden="1">{"'Sheet1'!$A$1:$Z$85","'Sheet1'!$AB$3"}</definedName>
    <definedName name="EWD" hidden="1">{"'Sheet1'!$A$1:$Z$85","'Sheet1'!$AB$3"}</definedName>
    <definedName name="ewyrtyyyyyyyyyyyyy">#REF!</definedName>
    <definedName name="EX_Speaker">[11]PARTS!$CF$3:$CF$3</definedName>
    <definedName name="eyreyheryerhrttjhfghfghfdgh">#REF!</definedName>
    <definedName name="F">#N/A</definedName>
    <definedName name="faaaa" localSheetId="2" hidden="1">{"'Jan'!$AC$129:$AC$169"}</definedName>
    <definedName name="faaaa" hidden="1">{"'Jan'!$AC$129:$AC$169"}</definedName>
    <definedName name="faaaaa" localSheetId="2" hidden="1">{"'Jan'!$AC$129:$AC$169"}</definedName>
    <definedName name="faaaaa" hidden="1">{"'Jan'!$AC$129:$AC$169"}</definedName>
    <definedName name="Fab_Summary_Sheet">#N/A</definedName>
    <definedName name="FDD">[11]PARTS!$N$3:$N$8</definedName>
    <definedName name="fds">#N/A</definedName>
    <definedName name="feb">#REF!</definedName>
    <definedName name="February">[16]Source!$A$108:$D$214</definedName>
    <definedName name="FF">#N/A</definedName>
    <definedName name="FF___0">#N/A</definedName>
    <definedName name="FF___1">#N/A</definedName>
    <definedName name="FF___2">#N/A</definedName>
    <definedName name="FF___3">#N/A</definedName>
    <definedName name="FF___5">#N/A</definedName>
    <definedName name="FFF">#N/A</definedName>
    <definedName name="fg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g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recast">#REF!</definedName>
    <definedName name="FORK">#N/A</definedName>
    <definedName name="FORK___0">#N/A</definedName>
    <definedName name="FORK___1">#N/A</definedName>
    <definedName name="FORK___2">#N/A</definedName>
    <definedName name="FORK___3">#N/A</definedName>
    <definedName name="FORK___5">#N/A</definedName>
    <definedName name="fox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ox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frequencyAndDirection">[15]List!$J$2:$J$5</definedName>
    <definedName name="fsfffffffffffffffff">#REF!</definedName>
    <definedName name="G">#N/A</definedName>
    <definedName name="gDataRange">#REF!</definedName>
    <definedName name="GenCode">#N/A</definedName>
    <definedName name="General_Ele">[12]PARTS!$BL$3:$BL$35</definedName>
    <definedName name="General_IC">[12]PARTS!$AB$3:$AB$38</definedName>
    <definedName name="General_Mecha">[12]PARTS!$BZ$3:$BZ$65</definedName>
    <definedName name="GenTech1">#N/A</definedName>
    <definedName name="gg">#N/A</definedName>
    <definedName name="gh" localSheetId="2" hidden="1">{"'Template'!$A$1:$I$70","'Monitor'!$A$1:$N$6","'Desktop'!$A$1:$N$6","'Laptop'!$A$1:$N$6"}</definedName>
    <definedName name="gh" hidden="1">{"'Template'!$A$1:$I$70","'Monitor'!$A$1:$N$6","'Desktop'!$A$1:$N$6","'Laptop'!$A$1:$N$6"}</definedName>
    <definedName name="ghhj">#REF!</definedName>
    <definedName name="GJD">#N/A</definedName>
    <definedName name="GL_Accounts">[17]Table!$F$4:$F$1093</definedName>
    <definedName name="goal">#REF!</definedName>
    <definedName name="GoAssetChart">#N/A</definedName>
    <definedName name="GoBack">#N/A</definedName>
    <definedName name="GoBalanceSheet">#N/A</definedName>
    <definedName name="GoCashFlow">#N/A</definedName>
    <definedName name="GoData">#N/A</definedName>
    <definedName name="GoIncomeChart">#N/A</definedName>
    <definedName name="GR_F">#N/A</definedName>
    <definedName name="Graphics">[12]PARTS!$P$3:$P$26</definedName>
    <definedName name="Graphics_BER">[12]PARTS!$R$3:$R$6</definedName>
    <definedName name="GU01_LA">#REF!</definedName>
    <definedName name="guolin">#REF!</definedName>
    <definedName name="H">#N/A</definedName>
    <definedName name="hd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DD">[11]PARTS!$J$3:$J$79</definedName>
    <definedName name="Hdr_Names">OFFSET([20]Admin!$G$1,1,,COUNTA([20]Admin!$G:$G)-1)</definedName>
    <definedName name="HEADDAYA3">'[1]2004'!$U$42:$AA$47,'[1]2004'!$L$42:$R$47,'[1]2004'!$C$42:$I$47,'[1]2004'!$C$33:$I$38,'[1]2004'!$L$33:$R$38,'[1]2004'!$U$33:$AA$38,'[1]2004'!$U$24:$AA$29,'[1]2004'!$L$24:$R$28,'[1]2004'!$L$29:$R$29,'[1]2004'!$C$24:$I$29,'[1]2004'!$C$15:$I$20,'[1]2004'!$L$15:$R$20,'[1]2004'!$U$15:$AA$20</definedName>
    <definedName name="HEADDAYA4">'[1]2004'!$C$15:$I$20,'[1]2004'!$L$15,'[1]2004'!$R$15,'[1]2004'!$L$15:$R$20,'[1]2004'!$U$15:$AA$20,'[1]2004'!$C$24:$I$29,'[1]2004'!$L$24:$R$29,'[1]2004'!$U$24:$AA$29,'[1]2004'!$C$33:$I$38,'[1]2004'!$L$33:$R$37,'[1]2004'!$L$33:$R$38,'[1]2004'!$U$33:$AA$37,'[1]2004'!$AA$37,'[1]2004'!$U$33:$AA$38,'[1]2004'!$C$42:$I$47,'[1]2004'!$L$42:$R$47,'[1]2004'!$U$42:$AA$47</definedName>
    <definedName name="HEADWEEKA3">'[1]2004'!$C$14:$I$14,'[1]2004'!$L$14:$R$14,'[1]2004'!$U$14:$AA$14,'[1]2004'!$C$23:$I$23,'[1]2004'!$L$23:$R$23,'[1]2004'!$U$23:$AA$23,'[1]2004'!$C$32:$I$32,'[1]2004'!$L$32:$R$32,'[1]2004'!$U$32:$AA$32,'[1]2004'!$C$41:$I$41,'[1]2004'!$L$41:$R$41,'[1]2004'!$U$41:$AA$41</definedName>
    <definedName name="HEADWEEKA4">'[1]2004'!$C$14:$I$14,'[1]2004'!$L$14:$R$14,'[1]2004'!$U$14:$AA$14,'[1]2004'!$U$23:$AA$23,'[1]2004'!$L$23:$R$23,'[1]2004'!$C$23:$I$23,'[1]2004'!$U$32:$AA$32,'[1]2004'!$L$32:$R$32,'[1]2004'!$C$32:$I$32,'[1]2004'!$U$41:$AA$41,'[1]2004'!$L$41:$R$41,'[1]2004'!$C$41:$I$41</definedName>
    <definedName name="henry" localSheetId="2" hidden="1">{#N/A,#N/A,FALSE,"Ocean";#N/A,#N/A,FALSE,"NewYork";#N/A,#N/A,FALSE,"Gateway";#N/A,#N/A,FALSE,"GVH";#N/A,#N/A,FALSE,"GVM";#N/A,#N/A,FALSE,"GVT"}</definedName>
    <definedName name="henry" hidden="1">{#N/A,#N/A,FALSE,"Ocean";#N/A,#N/A,FALSE,"NewYork";#N/A,#N/A,FALSE,"Gateway";#N/A,#N/A,FALSE,"GVH";#N/A,#N/A,FALSE,"GVM";#N/A,#N/A,FALSE,"GVT"}</definedName>
    <definedName name="HFHD">#REF!</definedName>
    <definedName name="hgdf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gdf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j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HoursPerYear">#REF!</definedName>
    <definedName name="HPY">#REF!</definedName>
    <definedName name="HTML_CodePage" hidden="1">950</definedName>
    <definedName name="HTML_Control" localSheetId="2" hidden="1">{"'Sheet1'!$A$1:$Z$85","'Sheet1'!$AB$3"}</definedName>
    <definedName name="HTML_Control" hidden="1">{"'Sheet1'!$A$1:$Z$85","'Sheet1'!$AB$3"}</definedName>
    <definedName name="html_control2" localSheetId="2" hidden="1">{"'生管'!$A$1:$H$43"}</definedName>
    <definedName name="html_control2" hidden="1">{"'生管'!$A$1:$H$43"}</definedName>
    <definedName name="HTML_Description" hidden="1">""</definedName>
    <definedName name="HTML_Email" hidden="1">""</definedName>
    <definedName name="HTML_Header" hidden="1">"Sheet1"</definedName>
    <definedName name="HTML_LastUpdate" hidden="1">"1999/12/11"</definedName>
    <definedName name="HTML_LineAfter" hidden="1">FALSE</definedName>
    <definedName name="HTML_LineBefore" hidden="1">FALSE</definedName>
    <definedName name="HTML_Name" hidden="1">"Lily"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"D:\Home Page\mcmug.htm"</definedName>
    <definedName name="HTML_PathTemplate" hidden="1">"C:\WEBSHARE\WWWROOT\Compal\DELL\TWISTER\Packing\Cosmetic\dellpctwd.htm"</definedName>
    <definedName name="HTML_Title" hidden="1">"Mcmug"</definedName>
    <definedName name="HTML2_Control" localSheetId="2" hidden="1">{"'Jan'!$AC$129:$AC$169"}</definedName>
    <definedName name="HTML2_Control" hidden="1">{"'Jan'!$AC$129:$AC$169"}</definedName>
    <definedName name="HubFreight">#REF!</definedName>
    <definedName name="Hughes">#REF!</definedName>
    <definedName name="HZB">#N/A</definedName>
    <definedName name="HZBG">#N/A</definedName>
    <definedName name="IC_Others">[11]PARTS!$AH$3:$AH$28</definedName>
    <definedName name="ID">'[24]Value variance details'!$B1</definedName>
    <definedName name="Idea_ID">[20]Admin!$Q$2</definedName>
    <definedName name="i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nputA">#N/A</definedName>
    <definedName name="Interest_Rate">#N/A</definedName>
    <definedName name="INTERN1" hidden="1">"PBI"</definedName>
    <definedName name="Inverter">[11]PARTS!$AP$3:$AP$26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ING_STANDARD_CIQ" hidden="1">"c5092"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DUSTRY_REC_NO_CIQ" hidden="1">"c4983"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EST_CIQ" hidden="1">"c4737"</definedName>
    <definedName name="IQ_BV_HIGH_EST" hidden="1">"c5626"</definedName>
    <definedName name="IQ_BV_HIGH_EST_CIQ" hidden="1">"c4739"</definedName>
    <definedName name="IQ_BV_LOW_EST" hidden="1">"c5627"</definedName>
    <definedName name="IQ_BV_LOW_EST_CIQ" hidden="1">"c4740"</definedName>
    <definedName name="IQ_BV_MEDIAN_EST" hidden="1">"c5625"</definedName>
    <definedName name="IQ_BV_MEDIAN_EST_CIQ" hidden="1">"c4738"</definedName>
    <definedName name="IQ_BV_NUM_EST" hidden="1">"c5628"</definedName>
    <definedName name="IQ_BV_NUM_EST_CIQ" hidden="1">"c4741"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EST" hidden="1">"c3541"</definedName>
    <definedName name="IQ_BV_SHARE_EST_CIQ" hidden="1">"c3800"</definedName>
    <definedName name="IQ_BV_SHARE_HIGH_EST" hidden="1">"c3542"</definedName>
    <definedName name="IQ_BV_SHARE_HIGH_EST_CIQ" hidden="1">"c3802"</definedName>
    <definedName name="IQ_BV_SHARE_LOW_EST" hidden="1">"c3543"</definedName>
    <definedName name="IQ_BV_SHARE_LOW_EST_CIQ" hidden="1">"c3803"</definedName>
    <definedName name="IQ_BV_SHARE_MEDIAN_EST" hidden="1">"c3544"</definedName>
    <definedName name="IQ_BV_SHARE_MEDIAN_EST_CIQ" hidden="1">"c3801"</definedName>
    <definedName name="IQ_BV_SHARE_NUM_EST" hidden="1">"c3539"</definedName>
    <definedName name="IQ_BV_SHARE_NUM_EST_CIQ" hidden="1">"c3804"</definedName>
    <definedName name="IQ_BV_SHARE_STDDEV_EST" hidden="1">"c3540"</definedName>
    <definedName name="IQ_BV_SHARE_STDDEV_EST_CIQ" hidden="1">"c3805"</definedName>
    <definedName name="IQ_BV_STDDEV_EST" hidden="1">"c5629"</definedName>
    <definedName name="IQ_BV_STDDEV_EST_CIQ" hidden="1">"c4742"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FIN" hidden="1">"c112"</definedName>
    <definedName name="IQ_CAPEX_GUIDANCE" hidden="1">"c4150"</definedName>
    <definedName name="IQ_CAPEX_GUIDANCE_CIQ" hidden="1">"c4562"</definedName>
    <definedName name="IQ_CAPEX_HIGH_EST" hidden="1">"c3524"</definedName>
    <definedName name="IQ_CAPEX_HIGH_EST_CIQ" hidden="1">"c3809"</definedName>
    <definedName name="IQ_CAPEX_HIGH_GUIDANCE" hidden="1">"c4180"</definedName>
    <definedName name="IQ_CAPEX_HIGH_GUIDANCE_CIQ" hidden="1">"c4592"</definedName>
    <definedName name="IQ_CAPEX_INS" hidden="1">"c113"</definedName>
    <definedName name="IQ_CAPEX_LOW_EST" hidden="1">"c3525"</definedName>
    <definedName name="IQ_CAPEX_LOW_EST_CIQ" hidden="1">"c3810"</definedName>
    <definedName name="IQ_CAPEX_LOW_GUIDANCE" hidden="1">"c4220"</definedName>
    <definedName name="IQ_CAPEX_LOW_GUIDANCE_CIQ" hidden="1">"c4632"</definedName>
    <definedName name="IQ_CAPEX_MEDIAN_EST" hidden="1">"c3526"</definedName>
    <definedName name="IQ_CAPEX_MEDIAN_EST_CIQ" hidden="1">"c3808"</definedName>
    <definedName name="IQ_CAPEX_NUM_EST" hidden="1">"c3521"</definedName>
    <definedName name="IQ_CAPEX_NUM_EST_CIQ" hidden="1">"c3811"</definedName>
    <definedName name="IQ_CAPEX_STDDEV_EST" hidden="1">"c3522"</definedName>
    <definedName name="IQ_CAPEX_STDDEV_EST_CIQ" hidden="1">"c3812"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CIQ" hidden="1">"c5061"</definedName>
    <definedName name="IQ_CFPS_EST" hidden="1">"c1667"</definedName>
    <definedName name="IQ_CFPS_EST_CIQ" hidden="1">"c3675"</definedName>
    <definedName name="IQ_CFPS_GUIDANCE" hidden="1">"c4256"</definedName>
    <definedName name="IQ_CFPS_GUIDANCE_CIQ" hidden="1">"c4782"</definedName>
    <definedName name="IQ_CFPS_HIGH_EST" hidden="1">"c1669"</definedName>
    <definedName name="IQ_CFPS_HIGH_EST_CIQ" hidden="1">"c3677"</definedName>
    <definedName name="IQ_CFPS_HIGH_GUIDANCE" hidden="1">"c4167"</definedName>
    <definedName name="IQ_CFPS_HIGH_GUIDANCE_CIQ" hidden="1">"c4579"</definedName>
    <definedName name="IQ_CFPS_LOW_EST" hidden="1">"c1670"</definedName>
    <definedName name="IQ_CFPS_LOW_EST_CIQ" hidden="1">"c3678"</definedName>
    <definedName name="IQ_CFPS_LOW_GUIDANCE" hidden="1">"c4207"</definedName>
    <definedName name="IQ_CFPS_LOW_GUIDANCE_CIQ" hidden="1">"c4619"</definedName>
    <definedName name="IQ_CFPS_MEDIAN_EST" hidden="1">"c1668"</definedName>
    <definedName name="IQ_CFPS_MEDIAN_EST_CIQ" hidden="1">"c3676"</definedName>
    <definedName name="IQ_CFPS_NUM_EST" hidden="1">"c1671"</definedName>
    <definedName name="IQ_CFPS_NUM_EST_CIQ" hidden="1">"c3679"</definedName>
    <definedName name="IQ_CFPS_STDDEV_EST" hidden="1">"c1672"</definedName>
    <definedName name="IQ_CFPS_STDDEV_EST_CIQ" hidden="1">"c3680"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EST" hidden="1">"c1674"</definedName>
    <definedName name="IQ_DPS_EST_BOTTOM_UP" hidden="1">"c5493"</definedName>
    <definedName name="IQ_DPS_EST_BOTTOM_UP_CIQ" hidden="1">"c12030"</definedName>
    <definedName name="IQ_DPS_EST_CIQ" hidden="1">"c3682"</definedName>
    <definedName name="IQ_DPS_GUIDANCE" hidden="1">"c4302"</definedName>
    <definedName name="IQ_DPS_GUIDANCE_CIQ" hidden="1">"c4827"</definedName>
    <definedName name="IQ_DPS_HIGH_EST" hidden="1">"c1676"</definedName>
    <definedName name="IQ_DPS_HIGH_EST_CIQ" hidden="1">"c3684"</definedName>
    <definedName name="IQ_DPS_HIGH_GUIDANCE" hidden="1">"c4168"</definedName>
    <definedName name="IQ_DPS_HIGH_GUIDANCE_CIQ" hidden="1">"c4580"</definedName>
    <definedName name="IQ_DPS_LOW_EST" hidden="1">"c1677"</definedName>
    <definedName name="IQ_DPS_LOW_EST_CIQ" hidden="1">"c3685"</definedName>
    <definedName name="IQ_DPS_LOW_GUIDANCE" hidden="1">"c4208"</definedName>
    <definedName name="IQ_DPS_LOW_GUIDANCE_CIQ" hidden="1">"c4620"</definedName>
    <definedName name="IQ_DPS_MEDIAN_EST" hidden="1">"c1675"</definedName>
    <definedName name="IQ_DPS_MEDIAN_EST_CIQ" hidden="1">"c3683"</definedName>
    <definedName name="IQ_DPS_NUM_EST" hidden="1">"c1678"</definedName>
    <definedName name="IQ_DPS_NUM_EST_CIQ" hidden="1">"c3686"</definedName>
    <definedName name="IQ_DPS_STDDEV_EST" hidden="1">"c1679"</definedName>
    <definedName name="IQ_DPS_STDDEV_EST_CIQ" hidden="1">"c3687"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XCL_SBC" hidden="1">"c3082"</definedName>
    <definedName name="IQ_EBIT_GUIDANCE" hidden="1">"c4303"</definedName>
    <definedName name="IQ_EBIT_GUIDANCE_CIQ" hidden="1">"c4828"</definedName>
    <definedName name="IQ_EBIT_GW_ACT_OR_EST" hidden="1">"c4306"</definedName>
    <definedName name="IQ_EBIT_GW_ACT_OR_EST_CIQ" hidden="1">"c4831"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GUIDANCE" hidden="1">"c4172"</definedName>
    <definedName name="IQ_EBIT_HIGH_GUIDANCE_CIQ" hidden="1">"c4584"</definedName>
    <definedName name="IQ_EBIT_INT" hidden="1">"c360"</definedName>
    <definedName name="IQ_EBIT_LOW_EST" hidden="1">"c1684"</definedName>
    <definedName name="IQ_EBIT_LOW_EST_CIQ" hidden="1">"c4677"</definedName>
    <definedName name="IQ_EBIT_LOW_GUIDANCE" hidden="1">"c4212"</definedName>
    <definedName name="IQ_EBIT_LOW_GUIDANCE_CIQ" hidden="1">"c4624"</definedName>
    <definedName name="IQ_EBIT_MARGIN" hidden="1">"c359"</definedName>
    <definedName name="IQ_EBIT_MEDIAN_EST" hidden="1">"c1682"</definedName>
    <definedName name="IQ_EBIT_MEDIAN_EST_CIQ" hidden="1">"c4675"</definedName>
    <definedName name="IQ_EBIT_NUM_EST" hidden="1">"c1685"</definedName>
    <definedName name="IQ_EBIT_NUM_EST_CIQ" hidden="1">"c4678"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" hidden="1">"c4334"</definedName>
    <definedName name="IQ_EBITDA_GUIDANCE_CIQ" hidden="1">"c4859"</definedName>
    <definedName name="IQ_EBITDA_HIGH_EST" hidden="1">"c370"</definedName>
    <definedName name="IQ_EBITDA_HIGH_EST_CIQ" hidden="1">"c3624"</definedName>
    <definedName name="IQ_EBITDA_HIGH_GUIDANCE" hidden="1">"c4170"</definedName>
    <definedName name="IQ_EBITDA_HIGH_GUIDANCE_CIQ" hidden="1">"c4582"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" hidden="1">"c4210"</definedName>
    <definedName name="IQ_EBITDA_LOW_GUIDANCE_CIQ" hidden="1">"c4622"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GUIDANCE_CIQ" hidden="1">"c4870"</definedName>
    <definedName name="IQ_EBT_GAAP_HIGH_GUIDANCE" hidden="1">"c4174"</definedName>
    <definedName name="IQ_EBT_GAAP_HIGH_GUIDANCE_CIQ" hidden="1">"c4586"</definedName>
    <definedName name="IQ_EBT_GAAP_LOW_GUIDANCE" hidden="1">"c4214"</definedName>
    <definedName name="IQ_EBT_GAAP_LOW_GUIDANCE_CIQ" hidden="1">"c4626"</definedName>
    <definedName name="IQ_EBT_GUIDANCE" hidden="1">"c4346"</definedName>
    <definedName name="IQ_EBT_GUIDANCE_CIQ" hidden="1">"c4871"</definedName>
    <definedName name="IQ_EBT_GW_GUIDANCE" hidden="1">"c4347"</definedName>
    <definedName name="IQ_EBT_GW_GUIDANCE_CIQ" hidden="1">"c4872"</definedName>
    <definedName name="IQ_EBT_GW_HIGH_GUIDANCE" hidden="1">"c4175"</definedName>
    <definedName name="IQ_EBT_GW_HIGH_GUIDANCE_CIQ" hidden="1">"c4587"</definedName>
    <definedName name="IQ_EBT_GW_LOW_GUIDANCE" hidden="1">"c4215"</definedName>
    <definedName name="IQ_EBT_GW_LOW_GUIDANCE_CIQ" hidden="1">"c4627"</definedName>
    <definedName name="IQ_EBT_HIGH_GUIDANCE" hidden="1">"c4173"</definedName>
    <definedName name="IQ_EBT_HIGH_GUIDANCE_CIQ" hidden="1">"c4585"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XCL_GUIDANCE" hidden="1">"c4368"</definedName>
    <definedName name="IQ_EPS_EXCL_GUIDANCE_CIQ" hidden="1">"c4893"</definedName>
    <definedName name="IQ_EPS_EXCL_HIGH_GUIDANCE" hidden="1">"c4369"</definedName>
    <definedName name="IQ_EPS_EXCL_HIGH_GUIDANCE_CIQ" hidden="1">"c4894"</definedName>
    <definedName name="IQ_EPS_EXCL_LOW_GUIDANCE" hidden="1">"c4204"</definedName>
    <definedName name="IQ_EPS_EXCL_LOW_GUIDANCE_CIQ" hidden="1">"c4616"</definedName>
    <definedName name="IQ_EPS_GAAP_GUIDANCE" hidden="1">"c4370"</definedName>
    <definedName name="IQ_EPS_GAAP_GUIDANCE_CIQ" hidden="1">"c4895"</definedName>
    <definedName name="IQ_EPS_GAAP_HIGH_GUIDANCE" hidden="1">"c4371"</definedName>
    <definedName name="IQ_EPS_GAAP_HIGH_GUIDANCE_CIQ" hidden="1">"c4896"</definedName>
    <definedName name="IQ_EPS_GAAP_LOW_GUIDANCE" hidden="1">"c4205"</definedName>
    <definedName name="IQ_EPS_GAAP_LOW_GUIDANCE_CIQ" hidden="1">"c4617"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GUIDANCE" hidden="1">"c4372"</definedName>
    <definedName name="IQ_EPS_GW_GUIDANCE_CIQ" hidden="1">"c4897"</definedName>
    <definedName name="IQ_EPS_GW_HIGH_EST" hidden="1">"c1739"</definedName>
    <definedName name="IQ_EPS_GW_HIGH_EST_CIQ" hidden="1">"c4725"</definedName>
    <definedName name="IQ_EPS_GW_HIGH_GUIDANCE" hidden="1">"c4373"</definedName>
    <definedName name="IQ_EPS_GW_HIGH_GUIDANCE_CIQ" hidden="1">"c4898"</definedName>
    <definedName name="IQ_EPS_GW_LOW_EST" hidden="1">"c1740"</definedName>
    <definedName name="IQ_EPS_GW_LOW_EST_CIQ" hidden="1">"c4726"</definedName>
    <definedName name="IQ_EPS_GW_LOW_GUIDANCE" hidden="1">"c4206"</definedName>
    <definedName name="IQ_EPS_GW_LOW_GUIDANCE_CIQ" hidden="1">"c4618"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CIQ" hidden="1">"c4743"</definedName>
    <definedName name="IQ_EST_ACT_BV_SHARE" hidden="1">"c3549"</definedName>
    <definedName name="IQ_EST_ACT_BV_SHARE_CIQ" hidden="1">"c3806"</definedName>
    <definedName name="IQ_EST_ACT_CAPEX" hidden="1">"c3546"</definedName>
    <definedName name="IQ_EST_ACT_CAPEX_CIQ" hidden="1">"c3813"</definedName>
    <definedName name="IQ_EST_ACT_CASH_EPS" hidden="1">"c5637"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DISTRIBUTABLE_CASH" hidden="1">"c4396"</definedName>
    <definedName name="IQ_EST_ACT_DISTRIBUTABLE_CASH_CIQ" hidden="1">"c4921"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SBC_CIQ" hidden="1">"c4926"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SHARE" hidden="1">"c4407"</definedName>
    <definedName name="IQ_EST_ACT_FFO_SHARE_CIQ" hidden="1">"c4932"</definedName>
    <definedName name="IQ_EST_ACT_GROSS_MARGIN" hidden="1">"c5553"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CIQ" hidden="1">"c12031"</definedName>
    <definedName name="IQ_EST_ACT_NET_DEBT" hidden="1">"c3545"</definedName>
    <definedName name="IQ_EST_ACT_NET_DEBT_CIQ" hidden="1">"c3820"</definedName>
    <definedName name="IQ_EST_ACT_NI" hidden="1">"c1722"</definedName>
    <definedName name="IQ_EST_ACT_NI_CIQ" hidden="1">"c4708"</definedName>
    <definedName name="IQ_EST_ACT_NI_GW_CIQ" hidden="1">"c4715"</definedName>
    <definedName name="IQ_EST_ACT_NI_REPORTED" hidden="1">"c1736"</definedName>
    <definedName name="IQ_EST_ACT_NI_REPORTED_CIQ" hidden="1">"c4722"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OPER_INC" hidden="1">"c1694"</definedName>
    <definedName name="IQ_EST_ACT_OPER_INC_CIQ" hidden="1">"c12016"</definedName>
    <definedName name="IQ_EST_ACT_PRETAX_GW_INC" hidden="1">"c1708"</definedName>
    <definedName name="IQ_EST_ACT_PRETAX_GW_INC_CIQ" hidden="1">"c4694"</definedName>
    <definedName name="IQ_EST_ACT_PRETAX_INC" hidden="1">"c1701"</definedName>
    <definedName name="IQ_EST_ACT_PRETAX_INC_CIQ" hidden="1">"c4687"</definedName>
    <definedName name="IQ_EST_ACT_PRETAX_REPORT_INC" hidden="1">"c1715"</definedName>
    <definedName name="IQ_EST_ACT_PRETAX_REPORT_INC_CIQ" hidden="1">"c4701"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2YR" hidden="1">"c3589"</definedName>
    <definedName name="IQ_EST_CAPEX_GROWTH_2YR_CIQ" hidden="1">"c4973"</definedName>
    <definedName name="IQ_EST_CAPEX_GROWTH_Q_1YR" hidden="1">"c3590"</definedName>
    <definedName name="IQ_EST_CAPEX_GROWTH_Q_1YR_CIQ" hidden="1">"c4974"</definedName>
    <definedName name="IQ_EST_CAPEX_SEQ_GROWTH_Q" hidden="1">"c3591"</definedName>
    <definedName name="IQ_EST_CAPEX_SEQ_GROWTH_Q_CIQ" hidden="1">"c4975"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SURPRISE_PERCENT" hidden="1">"c4161"</definedName>
    <definedName name="IQ_EST_CASH_FLOW_SURPRISE_PERCENT_CIQ" hidden="1">"c4573"</definedName>
    <definedName name="IQ_EST_CASH_OPER_DIFF" hidden="1">"c4162"</definedName>
    <definedName name="IQ_EST_CASH_OPER_DIFF_CIQ" hidden="1">"c4574"</definedName>
    <definedName name="IQ_EST_CASH_OPER_SURPRISE_PERCENT" hidden="1">"c4248"</definedName>
    <definedName name="IQ_EST_CASH_OPER_SURPRISE_PERCENT_CIQ" hidden="1">"c4774"</definedName>
    <definedName name="IQ_EST_CFPS_DIFF" hidden="1">"c1871"</definedName>
    <definedName name="IQ_EST_CFPS_DIFF_CIQ" hidden="1">"c3723"</definedName>
    <definedName name="IQ_EST_CFPS_GROWTH_1YR" hidden="1">"c1774"</definedName>
    <definedName name="IQ_EST_CFPS_GROWTH_1YR_CIQ" hidden="1">"c3709"</definedName>
    <definedName name="IQ_EST_CFPS_GROWTH_2YR" hidden="1">"c1775"</definedName>
    <definedName name="IQ_EST_CFPS_GROWTH_2YR_CIQ" hidden="1">"c3710"</definedName>
    <definedName name="IQ_EST_CFPS_GROWTH_Q_1YR" hidden="1">"c1776"</definedName>
    <definedName name="IQ_EST_CFPS_GROWTH_Q_1YR_CIQ" hidden="1">"c3711"</definedName>
    <definedName name="IQ_EST_CFPS_SEQ_GROWTH_Q" hidden="1">"c1777"</definedName>
    <definedName name="IQ_EST_CFPS_SEQ_GROWTH_Q_CIQ" hidden="1">"c3712"</definedName>
    <definedName name="IQ_EST_CFPS_SURPRISE_PERCENT" hidden="1">"c1872"</definedName>
    <definedName name="IQ_EST_CFPS_SURPRISE_PERCENT_CIQ" hidden="1">"c3724"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" hidden="1">"c4276"</definedName>
    <definedName name="IQ_EST_DISTRIBUTABLE_CASH_DIFF_CIQ" hidden="1">"c4801"</definedName>
    <definedName name="IQ_EST_DISTRIBUTABLE_CASH_GROWTH_1YR" hidden="1">"c4413"</definedName>
    <definedName name="IQ_EST_DISTRIBUTABLE_CASH_GROWTH_1YR_CIQ" hidden="1">"c4938"</definedName>
    <definedName name="IQ_EST_DISTRIBUTABLE_CASH_GROWTH_2YR" hidden="1">"c4414"</definedName>
    <definedName name="IQ_EST_DISTRIBUTABLE_CASH_GROWTH_2YR_CIQ" hidden="1">"c4939"</definedName>
    <definedName name="IQ_EST_DISTRIBUTABLE_CASH_GROWTH_Q_1YR" hidden="1">"c4415"</definedName>
    <definedName name="IQ_EST_DISTRIBUTABLE_CASH_GROWTH_Q_1YR_CIQ" hidden="1">"c4940"</definedName>
    <definedName name="IQ_EST_DISTRIBUTABLE_CASH_SEQ_GROWTH_Q" hidden="1">"c4416"</definedName>
    <definedName name="IQ_EST_DISTRIBUTABLE_CASH_SEQ_GROWTH_Q_CIQ" hidden="1">"c4941"</definedName>
    <definedName name="IQ_EST_DISTRIBUTABLE_CASH_SHARE_DIFF" hidden="1">"c4284"</definedName>
    <definedName name="IQ_EST_DISTRIBUTABLE_CASH_SHARE_DIFF_CIQ" hidden="1">"c4809"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Q_1YR" hidden="1">"c4419"</definedName>
    <definedName name="IQ_EST_DISTRIBUTABLE_CASH_SHARE_GROWTH_Q_1YR_CIQ" hidden="1">"c4944"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URPRISE_PERCENT" hidden="1">"c4295"</definedName>
    <definedName name="IQ_EST_DISTRIBUTABLE_CASH_SURPRISE_PERCENT_CIQ" hidden="1">"c4820"</definedName>
    <definedName name="IQ_EST_DPS_DIFF" hidden="1">"c1873"</definedName>
    <definedName name="IQ_EST_DPS_DIFF_CIQ" hidden="1">"c3725"</definedName>
    <definedName name="IQ_EST_DPS_GROWTH_1YR" hidden="1">"c1778"</definedName>
    <definedName name="IQ_EST_DPS_GROWTH_1YR_CIQ" hidden="1">"c3713"</definedName>
    <definedName name="IQ_EST_DPS_GROWTH_2YR" hidden="1">"c1779"</definedName>
    <definedName name="IQ_EST_DPS_GROWTH_2YR_CIQ" hidden="1">"c3714"</definedName>
    <definedName name="IQ_EST_DPS_GROWTH_Q_1YR" hidden="1">"c1780"</definedName>
    <definedName name="IQ_EST_DPS_GROWTH_Q_1YR_CIQ" hidden="1">"c3715"</definedName>
    <definedName name="IQ_EST_DPS_SEQ_GROWTH_Q" hidden="1">"c1781"</definedName>
    <definedName name="IQ_EST_DPS_SEQ_GROWTH_Q_CIQ" hidden="1">"c3716"</definedName>
    <definedName name="IQ_EST_DPS_SURPRISE_PERCENT" hidden="1">"c1874"</definedName>
    <definedName name="IQ_EST_DPS_SURPRISE_PERCENT_CIQ" hidden="1">"c3726"</definedName>
    <definedName name="IQ_EST_EBIT_DIFF" hidden="1">"c1875"</definedName>
    <definedName name="IQ_EST_EBIT_DIFF_CIQ" hidden="1">"c4747"</definedName>
    <definedName name="IQ_EST_EBIT_GW_DIFF" hidden="1">"c4304"</definedName>
    <definedName name="IQ_EST_EBIT_GW_DIFF_CIQ" hidden="1">"c4829"</definedName>
    <definedName name="IQ_EST_EBIT_GW_SURPRISE_PERCENT" hidden="1">"c4313"</definedName>
    <definedName name="IQ_EST_EBIT_GW_SURPRISE_PERCENT_CIQ" hidden="1">"c4838"</definedName>
    <definedName name="IQ_EST_EBIT_SBC_DIFF" hidden="1">"c4314"</definedName>
    <definedName name="IQ_EST_EBIT_SBC_DIFF_CIQ" hidden="1">"c4839"</definedName>
    <definedName name="IQ_EST_EBIT_SBC_GW_DIFF" hidden="1">"c4318"</definedName>
    <definedName name="IQ_EST_EBIT_SBC_GW_DIFF_CIQ" hidden="1">"c4843"</definedName>
    <definedName name="IQ_EST_EBIT_SBC_GW_SURPRISE_PERCENT" hidden="1">"c4327"</definedName>
    <definedName name="IQ_EST_EBIT_SBC_GW_SURPRISE_PERCENT_CIQ" hidden="1">"c4852"</definedName>
    <definedName name="IQ_EST_EBIT_SBC_SURPRISE_PERCENT" hidden="1">"c4333"</definedName>
    <definedName name="IQ_EST_EBIT_SBC_SURPRISE_PERCENT_CIQ" hidden="1">"c4858"</definedName>
    <definedName name="IQ_EST_EBIT_SURPRISE_PERCENT" hidden="1">"c1876"</definedName>
    <definedName name="IQ_EST_EBIT_SURPRISE_PERCENT_CIQ" hidden="1">"c4748"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" hidden="1">"c4335"</definedName>
    <definedName name="IQ_EST_EBITDA_SBC_DIFF_CIQ" hidden="1">"c4860"</definedName>
    <definedName name="IQ_EST_EBITDA_SBC_SURPRISE_PERCENT" hidden="1">"c4344"</definedName>
    <definedName name="IQ_EST_EBITDA_SBC_SURPRISE_PERCENT_CIQ" hidden="1">"c4869"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" hidden="1">"c4348"</definedName>
    <definedName name="IQ_EST_EBT_SBC_DIFF_CIQ" hidden="1">"c4873"</definedName>
    <definedName name="IQ_EST_EBT_SBC_GW_DIFF" hidden="1">"c4352"</definedName>
    <definedName name="IQ_EST_EBT_SBC_GW_DIFF_CIQ" hidden="1">"c4877"</definedName>
    <definedName name="IQ_EST_EBT_SBC_GW_SURPRISE_PERCENT" hidden="1">"c4361"</definedName>
    <definedName name="IQ_EST_EBT_SBC_GW_SURPRISE_PERCENT_CIQ" hidden="1">"c4886"</definedName>
    <definedName name="IQ_EST_EBT_SBC_SURPRISE_PERCENT" hidden="1">"c4367"</definedName>
    <definedName name="IQ_EST_EBT_SBC_SURPRISE_PERCENT_CIQ" hidden="1">"c4892"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" hidden="1">"c4374"</definedName>
    <definedName name="IQ_EST_EPS_SBC_DIFF_CIQ" hidden="1">"c4899"</definedName>
    <definedName name="IQ_EST_EPS_SBC_GW_DIFF" hidden="1">"c4378"</definedName>
    <definedName name="IQ_EST_EPS_SBC_GW_DIFF_CIQ" hidden="1">"c4903"</definedName>
    <definedName name="IQ_EST_EPS_SBC_GW_SURPRISE_PERCENT" hidden="1">"c4387"</definedName>
    <definedName name="IQ_EST_EPS_SBC_GW_SURPRISE_PERCENT_CIQ" hidden="1">"c4912"</definedName>
    <definedName name="IQ_EST_EPS_SBC_SURPRISE_PERCENT" hidden="1">"c4393"</definedName>
    <definedName name="IQ_EST_EPS_SBC_SURPRISE_PERCENT_CIQ" hidden="1">"c4918"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FO_ADJ_DIFF" hidden="1">"c4433"</definedName>
    <definedName name="IQ_EST_FFO_ADJ_DIFF_CIQ" hidden="1">"c4958"</definedName>
    <definedName name="IQ_EST_FFO_ADJ_GROWTH_1YR" hidden="1">"c4421"</definedName>
    <definedName name="IQ_EST_FFO_ADJ_GROWTH_1YR_CIQ" hidden="1">"c4946"</definedName>
    <definedName name="IQ_EST_FFO_ADJ_GROWTH_2YR" hidden="1">"c4422"</definedName>
    <definedName name="IQ_EST_FFO_ADJ_GROWTH_2YR_CIQ" hidden="1">"c4947"</definedName>
    <definedName name="IQ_EST_FFO_ADJ_GROWTH_Q_1YR" hidden="1">"c4423"</definedName>
    <definedName name="IQ_EST_FFO_ADJ_GROWTH_Q_1YR_CIQ" hidden="1">"c4948"</definedName>
    <definedName name="IQ_EST_FFO_ADJ_SEQ_GROWTH_Q" hidden="1">"c4424"</definedName>
    <definedName name="IQ_EST_FFO_ADJ_SEQ_GROWTH_Q_CIQ" hidden="1">"c4949"</definedName>
    <definedName name="IQ_EST_FFO_ADJ_SURPRISE_PERCENT" hidden="1">"c4442"</definedName>
    <definedName name="IQ_EST_FFO_ADJ_SURPRISE_PERCENT_CIQ" hidden="1">"c4967"</definedName>
    <definedName name="IQ_EST_FFO_DIFF" hidden="1">"c1869"</definedName>
    <definedName name="IQ_EST_FFO_DIFF_CIQ" hidden="1">"c3721"</definedName>
    <definedName name="IQ_EST_FFO_GROWTH_1YR" hidden="1">"c1770"</definedName>
    <definedName name="IQ_EST_FFO_GROWTH_1YR_CIQ" hidden="1">"c3705"</definedName>
    <definedName name="IQ_EST_FFO_GROWTH_2YR" hidden="1">"c1771"</definedName>
    <definedName name="IQ_EST_FFO_GROWTH_2YR_CIQ" hidden="1">"c3706"</definedName>
    <definedName name="IQ_EST_FFO_GROWTH_Q_1YR" hidden="1">"c1772"</definedName>
    <definedName name="IQ_EST_FFO_GROWTH_Q_1YR_CIQ" hidden="1">"c3707"</definedName>
    <definedName name="IQ_EST_FFO_SEQ_GROWTH_Q" hidden="1">"c1773"</definedName>
    <definedName name="IQ_EST_FFO_SEQ_GROWTH_Q_CIQ" hidden="1">"c3708"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OOTNOTE" hidden="1">"c4540"</definedName>
    <definedName name="IQ_EST_FOOTNOTE_CIQ" hidden="1">"c12022"</definedName>
    <definedName name="IQ_EST_MAINT_CAPEX_DIFF" hidden="1">"c4456"</definedName>
    <definedName name="IQ_EST_MAINT_CAPEX_DIFF_CIQ" hidden="1">"c4985"</definedName>
    <definedName name="IQ_EST_MAINT_CAPEX_GROWTH_1YR" hidden="1">"c4429"</definedName>
    <definedName name="IQ_EST_MAINT_CAPEX_GROWTH_1YR_CIQ" hidden="1">"c4954"</definedName>
    <definedName name="IQ_EST_MAINT_CAPEX_GROWTH_2YR" hidden="1">"c4430"</definedName>
    <definedName name="IQ_EST_MAINT_CAPEX_GROWTH_2YR_CIQ" hidden="1">"c4955"</definedName>
    <definedName name="IQ_EST_MAINT_CAPEX_GROWTH_Q_1YR" hidden="1">"c4431"</definedName>
    <definedName name="IQ_EST_MAINT_CAPEX_GROWTH_Q_1YR_CIQ" hidden="1">"c4956"</definedName>
    <definedName name="IQ_EST_MAINT_CAPEX_SEQ_GROWTH_Q" hidden="1">"c4432"</definedName>
    <definedName name="IQ_EST_MAINT_CAPEX_SEQ_GROWTH_Q_CIQ" hidden="1">"c4957"</definedName>
    <definedName name="IQ_EST_MAINT_CAPEX_SURPRISE_PERCENT" hidden="1">"c4465"</definedName>
    <definedName name="IQ_EST_MAINT_CAPEX_SURPRISE_PERCENT_CIQ" hidden="1">"c5003"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I_DIFF" hidden="1">"c1885"</definedName>
    <definedName name="IQ_EST_NI_DIFF_CIQ" hidden="1">"c4755"</definedName>
    <definedName name="IQ_EST_NI_GW_DIFF_CIQ" hidden="1">"c4757"</definedName>
    <definedName name="IQ_EST_NI_GW_SURPRISE_PERCENT_CIQ" hidden="1">"c4758"</definedName>
    <definedName name="IQ_EST_NI_REPORT_DIFF" hidden="1">"c1889"</definedName>
    <definedName name="IQ_EST_NI_REPORT_DIFF_CIQ" hidden="1">"c4759"</definedName>
    <definedName name="IQ_EST_NI_REPORT_SURPRISE_PERCENT" hidden="1">"c1890"</definedName>
    <definedName name="IQ_EST_NI_REPORT_SURPRISE_PERCENT_CIQ" hidden="1">"c4760"</definedName>
    <definedName name="IQ_EST_NI_SBC_DIFF" hidden="1">"c4472"</definedName>
    <definedName name="IQ_EST_NI_SBC_DIFF_CIQ" hidden="1">"c5010"</definedName>
    <definedName name="IQ_EST_NI_SBC_GW_DIFF" hidden="1">"c4476"</definedName>
    <definedName name="IQ_EST_NI_SBC_GW_DIFF_CIQ" hidden="1">"c5014"</definedName>
    <definedName name="IQ_EST_NI_SBC_GW_SURPRISE_PERCENT" hidden="1">"c4485"</definedName>
    <definedName name="IQ_EST_NI_SBC_GW_SURPRISE_PERCENT_CIQ" hidden="1">"c5023"</definedName>
    <definedName name="IQ_EST_NI_SBC_SURPRISE_PERCENT" hidden="1">"c4491"</definedName>
    <definedName name="IQ_EST_NI_SBC_SURPRISE_PERCENT_CIQ" hidden="1">"c5029"</definedName>
    <definedName name="IQ_EST_NI_SURPRISE_PERCENT" hidden="1">"c1886"</definedName>
    <definedName name="IQ_EST_NI_SURPRISE_PERCENT_CIQ" hidden="1">"c4756"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CIQ" hidden="1">"c12017"</definedName>
    <definedName name="IQ_EST_OPER_INC_SURPRISE_PERCENT" hidden="1">"c1878"</definedName>
    <definedName name="IQ_EST_OPER_INC_SURPRISE_PERCENT_CIQ" hidden="1">"c12018"</definedName>
    <definedName name="IQ_EST_PRE_TAX_DIFF" hidden="1">"c1879"</definedName>
    <definedName name="IQ_EST_PRE_TAX_DIFF_CIQ" hidden="1">"c4749"</definedName>
    <definedName name="IQ_EST_PRE_TAX_GW_DIFF" hidden="1">"c1881"</definedName>
    <definedName name="IQ_EST_PRE_TAX_GW_DIFF_CIQ" hidden="1">"c4751"</definedName>
    <definedName name="IQ_EST_PRE_TAX_GW_SURPRISE_PERCENT" hidden="1">"c1882"</definedName>
    <definedName name="IQ_EST_PRE_TAX_GW_SURPRISE_PERCENT_CIQ" hidden="1">"c4752"</definedName>
    <definedName name="IQ_EST_PRE_TAX_REPORT_DIFF" hidden="1">"c1883"</definedName>
    <definedName name="IQ_EST_PRE_TAX_REPORT_DIFF_CIQ" hidden="1">"c4753"</definedName>
    <definedName name="IQ_EST_PRE_TAX_REPORT_SURPRISE_PERCENT" hidden="1">"c1884"</definedName>
    <definedName name="IQ_EST_PRE_TAX_REPORT_SURPRISE_PERCENT_CIQ" hidden="1">"c4754"</definedName>
    <definedName name="IQ_EST_PRE_TAX_SURPRISE_PERCENT" hidden="1">"c1880"</definedName>
    <definedName name="IQ_EST_PRE_TAX_SURPRISE_PERCENT_CIQ" hidden="1">"c4750"</definedName>
    <definedName name="IQ_EST_RECURRING_PROFIT_SHARE_DIFF" hidden="1">"c4505"</definedName>
    <definedName name="IQ_EST_RECURRING_PROFIT_SHARE_DIFF_CIQ" hidden="1">"c5043"</definedName>
    <definedName name="IQ_EST_RECURRING_PROFIT_SHARE_SURPRISE_PERCENT" hidden="1">"c4515"</definedName>
    <definedName name="IQ_EST_RECURRING_PROFIT_SHARE_SURPRISE_PERCENT_CIQ" hidden="1">"c5053"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EST" hidden="1">"c418"</definedName>
    <definedName name="IQ_FFO_EST_CIQ" hidden="1">"c3668"</definedName>
    <definedName name="IQ_FFO_GUIDANCE" hidden="1">"c4443"</definedName>
    <definedName name="IQ_FFO_GUIDANCE_CIQ" hidden="1">"c4968"</definedName>
    <definedName name="IQ_FFO_HIGH_EST" hidden="1">"c419"</definedName>
    <definedName name="IQ_FFO_HIGH_EST_CIQ" hidden="1">"c3670"</definedName>
    <definedName name="IQ_FFO_HIGH_GUIDANCE" hidden="1">"c4184"</definedName>
    <definedName name="IQ_FFO_HIGH_GUIDANCE_CIQ" hidden="1">"c4596"</definedName>
    <definedName name="IQ_FFO_LOW_EST" hidden="1">"c420"</definedName>
    <definedName name="IQ_FFO_LOW_EST_CIQ" hidden="1">"c3671"</definedName>
    <definedName name="IQ_FFO_LOW_GUIDANCE" hidden="1">"c4224"</definedName>
    <definedName name="IQ_FFO_LOW_GUIDANCE_CIQ" hidden="1">"c4636"</definedName>
    <definedName name="IQ_FFO_MEDIAN_EST" hidden="1">"c1665"</definedName>
    <definedName name="IQ_FFO_MEDIAN_EST_CIQ" hidden="1">"c3669"</definedName>
    <definedName name="IQ_FFO_NUM_EST" hidden="1">"c421"</definedName>
    <definedName name="IQ_FFO_NUM_EST_CIQ" hidden="1">"c3672"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TDDEV_EST" hidden="1">"c422"</definedName>
    <definedName name="IQ_FFO_STDDEV_EST_CIQ" hidden="1">"c3673"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ODYS_ACTION_LT" hidden="1">"c5660"</definedName>
    <definedName name="IQ_MOODYS_ACTION_ST" hidden="1">"c5663"</definedName>
    <definedName name="IQ_MOODYS_BANK_FIN_STRENGTH_ACTION_LT" hidden="1">"c5669"</definedName>
    <definedName name="IQ_MOODYS_BANK_FIN_STRENGTH_DATE_LT" hidden="1">"c5668"</definedName>
    <definedName name="IQ_MOODYS_BANK_FIN_STRENGTH_LT" hidden="1">"c5670"</definedName>
    <definedName name="IQ_MOODYS_CORP_FAMILY_ACTION_LT" hidden="1">"c5666"</definedName>
    <definedName name="IQ_MOODYS_CORP_FAMILY_DATE_LT" hidden="1">"c5665"</definedName>
    <definedName name="IQ_MOODYS_CORP_FAMILY_LT" hidden="1">"c5667"</definedName>
    <definedName name="IQ_MOODYS_DATE_LT" hidden="1">"c5659"</definedName>
    <definedName name="IQ_MOODYS_DATE_ST" hidden="1">"c5662"</definedName>
    <definedName name="IQ_MOODYS_INS_FIN_STRENGTH_ACTION_LT" hidden="1">"c5672"</definedName>
    <definedName name="IQ_MOODYS_INS_FIN_STRENGTH_ACTION_ST" hidden="1">"c5675"</definedName>
    <definedName name="IQ_MOODYS_INS_FIN_STRENGTH_DATE_LT" hidden="1">"c5671"</definedName>
    <definedName name="IQ_MOODYS_INS_FIN_STRENGTH_DATE_ST" hidden="1">"c5674"</definedName>
    <definedName name="IQ_MOODYS_INS_FIN_STRENGTH_LT" hidden="1">"c5673"</definedName>
    <definedName name="IQ_MOODYS_INS_FIN_STRENGTH_ST" hidden="1">"c5676"</definedName>
    <definedName name="IQ_MOODYS_ISSUE_ACTION_LT" hidden="1">"c5683"</definedName>
    <definedName name="IQ_MOODYS_ISSUE_ACTION_ST" hidden="1">"c6784"</definedName>
    <definedName name="IQ_MOODYS_ISSUE_DATE_LT" hidden="1">"c5682"</definedName>
    <definedName name="IQ_MOODYS_ISSUE_DATE_ST" hidden="1">"c6783"</definedName>
    <definedName name="IQ_MOODYS_ISSUE_LT" hidden="1">"c5684"</definedName>
    <definedName name="IQ_MOODYS_ISSUE_ST" hidden="1">"c6785"</definedName>
    <definedName name="IQ_MOODYS_ISSUE_WATCHLIST_DATE" hidden="1">"c5685"</definedName>
    <definedName name="IQ_MOODYS_ISSUE_WATCHLIST_INDICATOR" hidden="1">"c5687"</definedName>
    <definedName name="IQ_MOODYS_ISSUE_WATCHLIST_REASON" hidden="1">"c5686"</definedName>
    <definedName name="IQ_MOODYS_LATEST_DATE_LT" hidden="1">"c12711"</definedName>
    <definedName name="IQ_MOODYS_LATEST_DATE_ST" hidden="1">"c12715"</definedName>
    <definedName name="IQ_MOODYS_LATEST_LT" hidden="1">"c12710"</definedName>
    <definedName name="IQ_MOODYS_LATEST_ST" hidden="1">"c12714"</definedName>
    <definedName name="IQ_MOODYS_LATEST_TYPE_LT" hidden="1">"c12713"</definedName>
    <definedName name="IQ_MOODYS_LATEST_TYPE_ST" hidden="1">"c12717"</definedName>
    <definedName name="IQ_MOODYS_LT" hidden="1">"c5661"</definedName>
    <definedName name="IQ_MOODYS_OUTLOOK" hidden="1">"c5678"</definedName>
    <definedName name="IQ_MOODYS_OUTLOOK_DATE" hidden="1">"c5677"</definedName>
    <definedName name="IQ_MOODYS_ST" hidden="1">"c5664"</definedName>
    <definedName name="IQ_MOODYS_WATCHLIST_DATE" hidden="1">"c5679"</definedName>
    <definedName name="IQ_MOODYS_WATCHLIST_INDICATOR" hidden="1">"c5681"</definedName>
    <definedName name="IQ_MOODYS_WATCHLIST_REASON" hidden="1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42088.1271064815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CIQ" hidden="1">"c12038"</definedName>
    <definedName name="IQ_NAV_SHARE_EST" hidden="1">"c5609"</definedName>
    <definedName name="IQ_NAV_SHARE_EST_CIQ" hidden="1">"c12032"</definedName>
    <definedName name="IQ_NAV_SHARE_HIGH_EST" hidden="1">"c5612"</definedName>
    <definedName name="IQ_NAV_SHARE_HIGH_EST_CIQ" hidden="1">"c12035"</definedName>
    <definedName name="IQ_NAV_SHARE_LOW_EST" hidden="1">"c5613"</definedName>
    <definedName name="IQ_NAV_SHARE_LOW_EST_CIQ" hidden="1">"c12036"</definedName>
    <definedName name="IQ_NAV_SHARE_MEDIAN_EST" hidden="1">"c5610"</definedName>
    <definedName name="IQ_NAV_SHARE_MEDIAN_EST_CIQ" hidden="1">"c12033"</definedName>
    <definedName name="IQ_NAV_SHARE_NUM_EST" hidden="1">"c5614"</definedName>
    <definedName name="IQ_NAV_SHARE_NUM_EST_CIQ" hidden="1">"c12037"</definedName>
    <definedName name="IQ_NAV_SHARE_STDDEV_EST" hidden="1">"c5611"</definedName>
    <definedName name="IQ_NAV_SHARE_STDDEV_EST_CIQ" hidden="1">"c12034"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GUIDANCE" hidden="1">"c4467"</definedName>
    <definedName name="IQ_NET_DEBT_GUIDANCE_CIQ" hidden="1">"c5005"</definedName>
    <definedName name="IQ_NET_DEBT_HIGH_EST" hidden="1">"c3518"</definedName>
    <definedName name="IQ_NET_DEBT_HIGH_EST_CIQ" hidden="1">"c3816"</definedName>
    <definedName name="IQ_NET_DEBT_HIGH_GUIDANCE" hidden="1">"c4181"</definedName>
    <definedName name="IQ_NET_DEBT_HIGH_GUIDANCE_CIQ" hidden="1">"c4593"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GUIDANCE" hidden="1">"c4221"</definedName>
    <definedName name="IQ_NET_DEBT_LOW_GUIDANCE_CIQ" hidden="1">"c4633"</definedName>
    <definedName name="IQ_NET_DEBT_MEDIAN_EST" hidden="1">"c3520"</definedName>
    <definedName name="IQ_NET_DEBT_MEDIAN_EST_CIQ" hidden="1">"c3815"</definedName>
    <definedName name="IQ_NET_DEBT_NUM_EST" hidden="1">"c3515"</definedName>
    <definedName name="IQ_NET_DEBT_NUM_EST_CIQ" hidden="1">"c3818"</definedName>
    <definedName name="IQ_NET_DEBT_STDDEV_EST" hidden="1">"c3516"</definedName>
    <definedName name="IQ_NET_DEBT_STDDEV_EST_CIQ" hidden="1">"c3819"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GAAP_GUIDANCE" hidden="1">"c4470"</definedName>
    <definedName name="IQ_NI_GAAP_GUIDANCE_CIQ" hidden="1">"c5008"</definedName>
    <definedName name="IQ_NI_GAAP_HIGH_GUIDANCE" hidden="1">"c4177"</definedName>
    <definedName name="IQ_NI_GAAP_HIGH_GUIDANCE_CIQ" hidden="1">"c4589"</definedName>
    <definedName name="IQ_NI_GAAP_LOW_GUIDANCE" hidden="1">"c4217"</definedName>
    <definedName name="IQ_NI_GAAP_LOW_GUIDANCE_CIQ" hidden="1">"c4629"</definedName>
    <definedName name="IQ_NI_GUIDANCE" hidden="1">"c4469"</definedName>
    <definedName name="IQ_NI_GUIDANCE_CIQ" hidden="1">"c5007"</definedName>
    <definedName name="IQ_NI_GW_EST_CIQ" hidden="1">"c4709"</definedName>
    <definedName name="IQ_NI_GW_GUIDANCE" hidden="1">"c4471"</definedName>
    <definedName name="IQ_NI_GW_GUIDANCE_CIQ" hidden="1">"c5009"</definedName>
    <definedName name="IQ_NI_GW_HIGH_EST_CIQ" hidden="1">"c4711"</definedName>
    <definedName name="IQ_NI_GW_HIGH_GUIDANCE" hidden="1">"c4178"</definedName>
    <definedName name="IQ_NI_GW_HIGH_GUIDANCE_CIQ" hidden="1">"c4590"</definedName>
    <definedName name="IQ_NI_GW_LOW_EST_CIQ" hidden="1">"c4712"</definedName>
    <definedName name="IQ_NI_GW_LOW_GUIDANCE" hidden="1">"c4218"</definedName>
    <definedName name="IQ_NI_GW_LOW_GUIDANCE_CIQ" hidden="1">"c4630"</definedName>
    <definedName name="IQ_NI_GW_MEDIAN_EST_CIQ" hidden="1">"c4710"</definedName>
    <definedName name="IQ_NI_GW_NUM_EST_CIQ" hidden="1">"c4713"</definedName>
    <definedName name="IQ_NI_GW_STDDEV_EST_CIQ" hidden="1">"c4714"</definedName>
    <definedName name="IQ_NI_HIGH_EST" hidden="1">"c1718"</definedName>
    <definedName name="IQ_NI_HIGH_EST_CIQ" hidden="1">"c4704"</definedName>
    <definedName name="IQ_NI_HIGH_GUIDANCE" hidden="1">"c4176"</definedName>
    <definedName name="IQ_NI_HIGH_GUIDANCE_CIQ" hidden="1">"c4588"</definedName>
    <definedName name="IQ_NI_LOW_EST" hidden="1">"c1719"</definedName>
    <definedName name="IQ_NI_LOW_EST_CIQ" hidden="1">"c4705"</definedName>
    <definedName name="IQ_NI_LOW_GUIDANCE" hidden="1">"c4216"</definedName>
    <definedName name="IQ_NI_LOW_GUIDANCE_CIQ" hidden="1">"c4628"</definedName>
    <definedName name="IQ_NI_MARGIN" hidden="1">"c794"</definedName>
    <definedName name="IQ_NI_MEDIAN_EST" hidden="1">"c1717"</definedName>
    <definedName name="IQ_NI_MEDIAN_EST_CIQ" hidden="1">"c4703"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REPORTED_EST" hidden="1">"c1730"</definedName>
    <definedName name="IQ_NI_REPORTED_EST_CIQ" hidden="1">"c4716"</definedName>
    <definedName name="IQ_NI_REPORTED_HIGH_EST" hidden="1">"c1732"</definedName>
    <definedName name="IQ_NI_REPORTED_HIGH_EST_CIQ" hidden="1">"c4718"</definedName>
    <definedName name="IQ_NI_REPORTED_LOW_EST" hidden="1">"c1733"</definedName>
    <definedName name="IQ_NI_REPORTED_LOW_EST_CIQ" hidden="1">"c4719"</definedName>
    <definedName name="IQ_NI_REPORTED_MEDIAN_EST" hidden="1">"c1731"</definedName>
    <definedName name="IQ_NI_REPORTED_MEDIAN_EST_CIQ" hidden="1">"c4717"</definedName>
    <definedName name="IQ_NI_REPORTED_NUM_EST" hidden="1">"c1734"</definedName>
    <definedName name="IQ_NI_REPORTED_NUM_EST_CIQ" hidden="1">"c4720"</definedName>
    <definedName name="IQ_NI_REPORTED_STDDEV_EST" hidden="1">"c1735"</definedName>
    <definedName name="IQ_NI_REPORTED_STDDEV_EST_CIQ" hidden="1">"c4721"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CIQ" hidden="1">"c12019"</definedName>
    <definedName name="IQ_OPER_INC_BR" hidden="1">"c850"</definedName>
    <definedName name="IQ_OPER_INC_EST" hidden="1">"c1688"</definedName>
    <definedName name="IQ_OPER_INC_EST_CIQ" hidden="1">"c12010"</definedName>
    <definedName name="IQ_OPER_INC_FIN" hidden="1">"c851"</definedName>
    <definedName name="IQ_OPER_INC_HIGH_EST" hidden="1">"c1690"</definedName>
    <definedName name="IQ_OPER_INC_HIGH_EST_CIQ" hidden="1">"c12012"</definedName>
    <definedName name="IQ_OPER_INC_INS" hidden="1">"c852"</definedName>
    <definedName name="IQ_OPER_INC_LOW_EST" hidden="1">"c1691"</definedName>
    <definedName name="IQ_OPER_INC_LOW_EST_CIQ" hidden="1">"c12013"</definedName>
    <definedName name="IQ_OPER_INC_MARGIN" hidden="1">"c1448"</definedName>
    <definedName name="IQ_OPER_INC_MEDIAN_EST" hidden="1">"c1689"</definedName>
    <definedName name="IQ_OPER_INC_MEDIAN_EST_CIQ" hidden="1">"c12011"</definedName>
    <definedName name="IQ_OPER_INC_NUM_EST" hidden="1">"c1692"</definedName>
    <definedName name="IQ_OPER_INC_NUM_EST_CIQ" hidden="1">"c12014"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CIQ" hidden="1">"c12015"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2MONTHS_CIQ" hidden="1">"c3755"</definedName>
    <definedName name="IQ_PERCENT_CHANGE_EST_CFPS_18MONTHS" hidden="1">"c1813"</definedName>
    <definedName name="IQ_PERCENT_CHANGE_EST_CFPS_18MONTHS_CIQ" hidden="1">"c3756"</definedName>
    <definedName name="IQ_PERCENT_CHANGE_EST_CFPS_3MONTHS" hidden="1">"c1809"</definedName>
    <definedName name="IQ_PERCENT_CHANGE_EST_CFPS_3MONTHS_CIQ" hidden="1">"c3752"</definedName>
    <definedName name="IQ_PERCENT_CHANGE_EST_CFPS_6MONTHS" hidden="1">"c1810"</definedName>
    <definedName name="IQ_PERCENT_CHANGE_EST_CFPS_6MONTHS_CIQ" hidden="1">"c3753"</definedName>
    <definedName name="IQ_PERCENT_CHANGE_EST_CFPS_9MONTHS" hidden="1">"c1811"</definedName>
    <definedName name="IQ_PERCENT_CHANGE_EST_CFPS_9MONTHS_CIQ" hidden="1">"c3754"</definedName>
    <definedName name="IQ_PERCENT_CHANGE_EST_CFPS_DAY" hidden="1">"c1806"</definedName>
    <definedName name="IQ_PERCENT_CHANGE_EST_CFPS_DAY_CIQ" hidden="1">"c3750"</definedName>
    <definedName name="IQ_PERCENT_CHANGE_EST_CFPS_MONTH" hidden="1">"c1808"</definedName>
    <definedName name="IQ_PERCENT_CHANGE_EST_CFPS_MONTH_CIQ" hidden="1">"c3751"</definedName>
    <definedName name="IQ_PERCENT_CHANGE_EST_CFPS_WEEK" hidden="1">"c1807"</definedName>
    <definedName name="IQ_PERCENT_CHANGE_EST_CFPS_WEEK_CIQ" hidden="1">"c3793"</definedName>
    <definedName name="IQ_PERCENT_CHANGE_EST_DPS_12MONTHS" hidden="1">"c1820"</definedName>
    <definedName name="IQ_PERCENT_CHANGE_EST_DPS_12MONTHS_CIQ" hidden="1">"c3762"</definedName>
    <definedName name="IQ_PERCENT_CHANGE_EST_DPS_18MONTHS" hidden="1">"c1821"</definedName>
    <definedName name="IQ_PERCENT_CHANGE_EST_DPS_18MONTHS_CIQ" hidden="1">"c3763"</definedName>
    <definedName name="IQ_PERCENT_CHANGE_EST_DPS_3MONTHS" hidden="1">"c1817"</definedName>
    <definedName name="IQ_PERCENT_CHANGE_EST_DPS_3MONTHS_CIQ" hidden="1">"c3759"</definedName>
    <definedName name="IQ_PERCENT_CHANGE_EST_DPS_6MONTHS" hidden="1">"c1818"</definedName>
    <definedName name="IQ_PERCENT_CHANGE_EST_DPS_6MONTHS_CIQ" hidden="1">"c3760"</definedName>
    <definedName name="IQ_PERCENT_CHANGE_EST_DPS_9MONTHS" hidden="1">"c1819"</definedName>
    <definedName name="IQ_PERCENT_CHANGE_EST_DPS_9MONTHS_CIQ" hidden="1">"c3761"</definedName>
    <definedName name="IQ_PERCENT_CHANGE_EST_DPS_DAY" hidden="1">"c1814"</definedName>
    <definedName name="IQ_PERCENT_CHANGE_EST_DPS_DAY_CIQ" hidden="1">"c3757"</definedName>
    <definedName name="IQ_PERCENT_CHANGE_EST_DPS_MONTH" hidden="1">"c1816"</definedName>
    <definedName name="IQ_PERCENT_CHANGE_EST_DPS_MONTH_CIQ" hidden="1">"c3758"</definedName>
    <definedName name="IQ_PERCENT_CHANGE_EST_DPS_WEEK" hidden="1">"c1815"</definedName>
    <definedName name="IQ_PERCENT_CHANGE_EST_DPS_WEEK_CIQ" hidden="1">"c3794"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CIQ" hidden="1">"c4688"</definedName>
    <definedName name="IQ_PRETAX_GW_INC_HIGH_EST" hidden="1">"c1704"</definedName>
    <definedName name="IQ_PRETAX_GW_INC_HIGH_EST_CIQ" hidden="1">"c4690"</definedName>
    <definedName name="IQ_PRETAX_GW_INC_LOW_EST" hidden="1">"c1705"</definedName>
    <definedName name="IQ_PRETAX_GW_INC_LOW_EST_CIQ" hidden="1">"c4691"</definedName>
    <definedName name="IQ_PRETAX_GW_INC_MEDIAN_EST" hidden="1">"c1703"</definedName>
    <definedName name="IQ_PRETAX_GW_INC_MEDIAN_EST_CIQ" hidden="1">"c4689"</definedName>
    <definedName name="IQ_PRETAX_GW_INC_NUM_EST" hidden="1">"c1706"</definedName>
    <definedName name="IQ_PRETAX_GW_INC_NUM_EST_CIQ" hidden="1">"c4692"</definedName>
    <definedName name="IQ_PRETAX_GW_INC_STDDEV_EST" hidden="1">"c1707"</definedName>
    <definedName name="IQ_PRETAX_GW_INC_STDDEV_EST_CIQ" hidden="1">"c4693"</definedName>
    <definedName name="IQ_PRETAX_INC_EST" hidden="1">"c1695"</definedName>
    <definedName name="IQ_PRETAX_INC_EST_CIQ" hidden="1">"c4681"</definedName>
    <definedName name="IQ_PRETAX_INC_HIGH_EST" hidden="1">"c1697"</definedName>
    <definedName name="IQ_PRETAX_INC_HIGH_EST_CIQ" hidden="1">"c4683"</definedName>
    <definedName name="IQ_PRETAX_INC_LOW_EST" hidden="1">"c1698"</definedName>
    <definedName name="IQ_PRETAX_INC_LOW_EST_CIQ" hidden="1">"c4684"</definedName>
    <definedName name="IQ_PRETAX_INC_MEDIAN_EST" hidden="1">"c1696"</definedName>
    <definedName name="IQ_PRETAX_INC_MEDIAN_EST_CIQ" hidden="1">"c4682"</definedName>
    <definedName name="IQ_PRETAX_INC_NUM_EST" hidden="1">"c1699"</definedName>
    <definedName name="IQ_PRETAX_INC_NUM_EST_CIQ" hidden="1">"c4685"</definedName>
    <definedName name="IQ_PRETAX_INC_STDDEV_EST" hidden="1">"c1700"</definedName>
    <definedName name="IQ_PRETAX_INC_STDDEV_EST_CIQ" hidden="1">"c4686"</definedName>
    <definedName name="IQ_PRETAX_REPORT_INC_EST" hidden="1">"c1709"</definedName>
    <definedName name="IQ_PRETAX_REPORT_INC_EST_CIQ" hidden="1">"c4695"</definedName>
    <definedName name="IQ_PRETAX_REPORT_INC_HIGH_EST" hidden="1">"c1711"</definedName>
    <definedName name="IQ_PRETAX_REPORT_INC_HIGH_EST_CIQ" hidden="1">"c4697"</definedName>
    <definedName name="IQ_PRETAX_REPORT_INC_LOW_EST" hidden="1">"c1712"</definedName>
    <definedName name="IQ_PRETAX_REPORT_INC_LOW_EST_CIQ" hidden="1">"c4698"</definedName>
    <definedName name="IQ_PRETAX_REPORT_INC_MEDIAN_EST" hidden="1">"c1710"</definedName>
    <definedName name="IQ_PRETAX_REPORT_INC_MEDIAN_EST_CIQ" hidden="1">"c4696"</definedName>
    <definedName name="IQ_PRETAX_REPORT_INC_NUM_EST" hidden="1">"c1713"</definedName>
    <definedName name="IQ_PRETAX_REPORT_INC_NUM_EST_CIQ" hidden="1">"c4699"</definedName>
    <definedName name="IQ_PRETAX_REPORT_INC_STDDEV_EST" hidden="1">"c1714"</definedName>
    <definedName name="IQ_PRETAX_REPORT_INC_STDDEV_EST_CIQ" hidden="1">"c4700"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CIQ" hidden="1">"c4046"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VOLATILITY_EST" hidden="1">"c4492"</definedName>
    <definedName name="IQ_PRICE_VOLATILITY_EST_CIQ" hidden="1">"c5030"</definedName>
    <definedName name="IQ_PRICE_VOLATILITY_HIGH" hidden="1">"c4493"</definedName>
    <definedName name="IQ_PRICE_VOLATILITY_HIGH_CIQ" hidden="1">"c5031"</definedName>
    <definedName name="IQ_PRICE_VOLATILITY_LOW" hidden="1">"c4494"</definedName>
    <definedName name="IQ_PRICE_VOLATILITY_LOW_CIQ" hidden="1">"c5032"</definedName>
    <definedName name="IQ_PRICE_VOLATILITY_MEDIAN" hidden="1">"c4495"</definedName>
    <definedName name="IQ_PRICE_VOLATILITY_MEDIAN_CIQ" hidden="1">"c5033"</definedName>
    <definedName name="IQ_PRICE_VOLATILITY_NUM" hidden="1">"c4496"</definedName>
    <definedName name="IQ_PRICE_VOLATILITY_NUM_CIQ" hidden="1">"c5034"</definedName>
    <definedName name="IQ_PRICE_VOLATILITY_STDDEV" hidden="1">"c4497"</definedName>
    <definedName name="IQ_PRICE_VOLATILITY_STDDEV_CIQ" hidden="1">"c5035"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CIQ" hidden="1">"c12020"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HIGH_EST" hidden="1">"c3530"</definedName>
    <definedName name="IQ_RETURN_ASSETS_HIGH_EST_CIQ" hidden="1">"c3830"</definedName>
    <definedName name="IQ_RETURN_ASSETS_HIGH_GUIDANCE" hidden="1">"c4183"</definedName>
    <definedName name="IQ_RETURN_ASSETS_HIGH_GUIDANCE_CIQ" hidden="1">"c4595"</definedName>
    <definedName name="IQ_RETURN_ASSETS_LOW_EST" hidden="1">"c3531"</definedName>
    <definedName name="IQ_RETURN_ASSETS_LOW_EST_CIQ" hidden="1">"c3831"</definedName>
    <definedName name="IQ_RETURN_ASSETS_LOW_GUIDANCE" hidden="1">"c4223"</definedName>
    <definedName name="IQ_RETURN_ASSETS_LOW_GUIDANCE_CIQ" hidden="1">"c4635"</definedName>
    <definedName name="IQ_RETURN_ASSETS_MEDIAN_EST" hidden="1">"c3532"</definedName>
    <definedName name="IQ_RETURN_ASSETS_MEDIAN_EST_CIQ" hidden="1">"c3829"</definedName>
    <definedName name="IQ_RETURN_ASSETS_NUM_EST" hidden="1">"c3527"</definedName>
    <definedName name="IQ_RETURN_ASSETS_NUM_EST_CIQ" hidden="1">"c3832"</definedName>
    <definedName name="IQ_RETURN_ASSETS_STDDEV_EST" hidden="1">"c3528"</definedName>
    <definedName name="IQ_RETURN_ASSETS_STDDEV_EST_CIQ" hidden="1">"c3833"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CIQ" hidden="1">"c12021"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HIGH_EST" hidden="1">"c3536"</definedName>
    <definedName name="IQ_RETURN_EQUITY_HIGH_EST_CIQ" hidden="1">"c3823"</definedName>
    <definedName name="IQ_RETURN_EQUITY_HIGH_GUIDANCE" hidden="1">"c4182"</definedName>
    <definedName name="IQ_RETURN_EQUITY_HIGH_GUIDANCE_CIQ" hidden="1">"c4594"</definedName>
    <definedName name="IQ_RETURN_EQUITY_LOW_EST" hidden="1">"c3537"</definedName>
    <definedName name="IQ_RETURN_EQUITY_LOW_EST_CIQ" hidden="1">"c3824"</definedName>
    <definedName name="IQ_RETURN_EQUITY_LOW_GUIDANCE" hidden="1">"c4222"</definedName>
    <definedName name="IQ_RETURN_EQUITY_LOW_GUIDANCE_CIQ" hidden="1">"c4634"</definedName>
    <definedName name="IQ_RETURN_EQUITY_MEDIAN_EST" hidden="1">"c3538"</definedName>
    <definedName name="IQ_RETURN_EQUITY_MEDIAN_EST_CIQ" hidden="1">"c3822"</definedName>
    <definedName name="IQ_RETURN_EQUITY_NUM_EST" hidden="1">"c3533"</definedName>
    <definedName name="IQ_RETURN_EQUITY_NUM_EST_CIQ" hidden="1">"c3825"</definedName>
    <definedName name="IQ_RETURN_EQUITY_STDDEV_EST" hidden="1">"c3534"</definedName>
    <definedName name="IQ_RETURN_EQUITY_STDDEV_EST_CIQ" hidden="1">"c3826"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GUIDANCE" hidden="1">"c4519"</definedName>
    <definedName name="IQ_REVENUE_GUIDANCE_CIQ" hidden="1">"c5057"</definedName>
    <definedName name="IQ_REVENUE_HIGH_EST" hidden="1">"c1127"</definedName>
    <definedName name="IQ_REVENUE_HIGH_EST_CIQ" hidden="1">"c3618"</definedName>
    <definedName name="IQ_REVENUE_HIGH_GUIDANCE" hidden="1">"c4169"</definedName>
    <definedName name="IQ_REVENUE_HIGH_GUIDANCE_CIQ" hidden="1">"c4581"</definedName>
    <definedName name="IQ_REVENUE_LOW_EST" hidden="1">"c1128"</definedName>
    <definedName name="IQ_REVENUE_LOW_EST_CIQ" hidden="1">"c3619"</definedName>
    <definedName name="IQ_REVENUE_LOW_GUIDANCE" hidden="1">"c4209"</definedName>
    <definedName name="IQ_REVENUE_LOW_GUIDANCE_CIQ" hidden="1">"c4621"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39242.052650463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EST" hidden="1">"c4526"</definedName>
    <definedName name="IQ_TEV_EST_CIQ" hidden="1">"c5079"</definedName>
    <definedName name="IQ_TEV_HIGH_EST" hidden="1">"c4527"</definedName>
    <definedName name="IQ_TEV_HIGH_EST_CIQ" hidden="1">"c5080"</definedName>
    <definedName name="IQ_TEV_LOW_EST" hidden="1">"c4528"</definedName>
    <definedName name="IQ_TEV_LOW_EST_CIQ" hidden="1">"c5081"</definedName>
    <definedName name="IQ_TEV_MEDIAN_EST" hidden="1">"c4529"</definedName>
    <definedName name="IQ_TEV_MEDIAN_EST_CIQ" hidden="1">"c5082"</definedName>
    <definedName name="IQ_TEV_NUM_EST" hidden="1">"c4530"</definedName>
    <definedName name="IQ_TEV_NUM_EST_CIQ" hidden="1">"c5083"</definedName>
    <definedName name="IQ_TEV_STDDEV_EST" hidden="1">"c4531"</definedName>
    <definedName name="IQ_TEV_STDDEV_EST_CIQ" hidden="1">"c5084"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iuy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">#N/A</definedName>
    <definedName name="Jan">#N/A</definedName>
    <definedName name="January">[16]Source!$A$2:$D$107</definedName>
    <definedName name="j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jj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h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k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\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jlkjlkj" localSheetId="2" hidden="1">{#N/A,#N/A,FALSE,"Gateway";#N/A,#N/A,FALSE,"NewYork";#N/A,#N/A,FALSE,"Ocean";#N/A,#N/A,FALSE,"GVH";#N/A,#N/A,FALSE,"GVM";#N/A,#N/A,FALSE,"GVT"}</definedName>
    <definedName name="jlkjlkj" hidden="1">{#N/A,#N/A,FALSE,"Gateway";#N/A,#N/A,FALSE,"NewYork";#N/A,#N/A,FALSE,"Ocean";#N/A,#N/A,FALSE,"GVH";#N/A,#N/A,FALSE,"GVM";#N/A,#N/A,FALSE,"GVT"}</definedName>
    <definedName name="Jul">#N/A</definedName>
    <definedName name="July">[16]Source!$A$694:$C$846</definedName>
    <definedName name="Jun">#N/A</definedName>
    <definedName name="June">[16]Source!$A$569:$D$693</definedName>
    <definedName name="KBC">[11]PARTS!$X$3:$X$4</definedName>
    <definedName name="Key_Board">[11]PARTS!$AR$3:$AR$58</definedName>
    <definedName name="Keyboard">[12]PARTS!$AT$3:$AT$68</definedName>
    <definedName name="kk">#N/A</definedName>
    <definedName name="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kk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l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ook1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KPI">[10]Workings!$B$14</definedName>
    <definedName name="Kun">#REF!</definedName>
    <definedName name="kurs">#REF!</definedName>
    <definedName name="L">[25]PARTS!$X$3:$X$13</definedName>
    <definedName name="L_1394_chip">[11]PARTS!$V$3:$V$4</definedName>
    <definedName name="Labor">[5]PLcost!#REF!</definedName>
    <definedName name="LabourRate">#REF!</definedName>
    <definedName name="LANDIMP">#N/A</definedName>
    <definedName name="LANDIMP___0">#N/A</definedName>
    <definedName name="LANDIMP___1">#N/A</definedName>
    <definedName name="LANDIMP___2">#N/A</definedName>
    <definedName name="LANDIMP___3">#N/A</definedName>
    <definedName name="LANDIMP___5">#N/A</definedName>
    <definedName name="LANDREV">#N/A</definedName>
    <definedName name="LANDREV___0">#N/A</definedName>
    <definedName name="LANDREV___1">#N/A</definedName>
    <definedName name="LANDREV___2">#N/A</definedName>
    <definedName name="LANDREV___3">#N/A</definedName>
    <definedName name="LANDREV___5">#N/A</definedName>
    <definedName name="Language">[16]Settings!$B$2</definedName>
    <definedName name="Latest_Snapshot">[20]Admin!$Y$2</definedName>
    <definedName name="LatestBrandNum">#N/A</definedName>
    <definedName name="LC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CD">[11]PARTS!$F$3:$F$61</definedName>
    <definedName name="LCD_Ele">[13]PARTS!$BD$3:$BD$15</definedName>
    <definedName name="LCD_Mecha">[13]PARTS!$BN$3:$BN$4</definedName>
    <definedName name="LCH">#REF!</definedName>
    <definedName name="LCH_HIGH">#REF!</definedName>
    <definedName name="lianluodan">#N/A</definedName>
    <definedName name="Lineitem">[18]Table!$C$6:$C$25</definedName>
    <definedName name="Liquid_Crystal">#N/A</definedName>
    <definedName name="lisihua" localSheetId="2" hidden="1">{"'Sheet1'!$A$1:$Z$85","'Sheet1'!$AB$3"}</definedName>
    <definedName name="lisihua" hidden="1">{"'Sheet1'!$A$1:$Z$85","'Sheet1'!$AB$3"}</definedName>
    <definedName name="ListOfWorkstreams">[20]Admin!$U$2:$U$15</definedName>
    <definedName name="lo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o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lu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m">#N/A</definedName>
    <definedName name="M_PEG">[11]PARTS!$AB$3:$AB$3</definedName>
    <definedName name="M2Q">#N/A</definedName>
    <definedName name="M630_L">[2]PARTS!$BJ$3:$BJ$22</definedName>
    <definedName name="Magic_Gate">[11]PARTS!$Z$3:$Z$8</definedName>
    <definedName name="ManuYld">#N/A</definedName>
    <definedName name="mar">#REF!</definedName>
    <definedName name="March">[16]Source!$A$215:$D$330</definedName>
    <definedName name="MARGIN">[11]Hidden!$B$7:$B$8</definedName>
    <definedName name="May">[16]Source!$A$452:$D$568</definedName>
    <definedName name="MB_Chipset_BER">[12]PARTS!$AD$3:$AD$3</definedName>
    <definedName name="MB_or_Chip_Set">[11]PARTS!$D$3:$D$11</definedName>
    <definedName name="MCRP_1099_final_no_subk">#REF!</definedName>
    <definedName name="MCRP_1099_final_w_subk">#REF!</definedName>
    <definedName name="Mech_Others">[11]PARTS!$BV$3:$BV$48</definedName>
    <definedName name="Mecha_Bezel">[12]PARTS!$BX$3:$BX$31</definedName>
    <definedName name="Mecha_Bottom">[12]PARTS!$BT$3:$BT$30</definedName>
    <definedName name="Mecha_Display">[12]PARTS!$BR$3:$BR$35</definedName>
    <definedName name="Mecha_PalmRest">[12]PARTS!$BV$3:$BV$28</definedName>
    <definedName name="Member">#N/A</definedName>
    <definedName name="Memory">[11]PARTS!$H$3:$H$39</definedName>
    <definedName name="Memory_Std">[12]PARTS!$N$3:$N$51</definedName>
    <definedName name="Memory_Stick">[12]PARTS!$BB$3:$BB$8</definedName>
    <definedName name="men">[25]PARTS!$BB$3:$BB$8</definedName>
    <definedName name="Metal">[13]PARTS!$BL$3:$BL$22</definedName>
    <definedName name="metric">[26]List!$L$2:$L$56</definedName>
    <definedName name="MFM">#N/A</definedName>
    <definedName name="MGSize">#N/A</definedName>
    <definedName name="MGSizeGen">#N/A</definedName>
    <definedName name="milestoneType">[15]List!$Q$2:$Q$5</definedName>
    <definedName name="mm">#N/A</definedName>
    <definedName name="Modem">[12]PARTS!$AN$3:$AN$9</definedName>
    <definedName name="Modem_BER">[12]PARTS!$AP$3:$AP$4</definedName>
    <definedName name="Modem_Card">[11]PARTS!$AD$3:$AD$6</definedName>
    <definedName name="MonthCellOffset">[16]Settings!$B$4</definedName>
    <definedName name="months">[17]Table!$E$4:$E$39</definedName>
    <definedName name="Mother_Board">[13]PARTS!$AB$3:$AB$40</definedName>
    <definedName name="mou">[2]PARTS!$BF$3:$BF$3</definedName>
    <definedName name="Mounted_board">[13]PARTS!$BH$3:$BH$97</definedName>
    <definedName name="Mounted_Board1">[11]PARTS!$AZ$3:$AZ$24</definedName>
    <definedName name="Mounted_Board4">[11]PARTS!$BF$3:$BF$3</definedName>
    <definedName name="Mouse">[13]PARTS!$AX$3:$AX$28</definedName>
    <definedName name="MPEG2_Encoder">[12]PARTS!$Z$3:$Z$3</definedName>
    <definedName name="mpm">#N/A</definedName>
    <definedName name="MQY">#N/A</definedName>
    <definedName name="MV">#N/A</definedName>
    <definedName name="MV___0">#N/A</definedName>
    <definedName name="MV___1">#N/A</definedName>
    <definedName name="MV___2">#N/A</definedName>
    <definedName name="MV___3">#N/A</definedName>
    <definedName name="MV___5">#N/A</definedName>
    <definedName name="NAChar">[16]Settings!$B$5</definedName>
    <definedName name="NAME">#REF!</definedName>
    <definedName name="NAME___0">"$"</definedName>
    <definedName name="NAME___7">"$"</definedName>
    <definedName name="neican2">#N/A</definedName>
    <definedName name="NIHUAO">#N/A</definedName>
    <definedName name="no" hidden="1">#REF!</definedName>
    <definedName name="Nov">#N/A</definedName>
    <definedName name="NumQ">#N/A</definedName>
    <definedName name="Oct">#N/A</definedName>
    <definedName name="October">[16]Source!$A$1160:$D$1316</definedName>
    <definedName name="OE">#N/A</definedName>
    <definedName name="OE___0">#N/A</definedName>
    <definedName name="OE___1">#N/A</definedName>
    <definedName name="OE___2">#N/A</definedName>
    <definedName name="OE___3">#N/A</definedName>
    <definedName name="OE___5">#N/A</definedName>
    <definedName name="Office">[12]PARTS!$CB$3:$CB$4</definedName>
    <definedName name="ok" localSheetId="2" hidden="1">{#N/A,#N/A,FALSE,"Gateway";#N/A,#N/A,FALSE,"NewYork";#N/A,#N/A,FALSE,"Ocean";#N/A,#N/A,FALSE,"GVH";#N/A,#N/A,FALSE,"GVM";#N/A,#N/A,FALSE,"GVT"}</definedName>
    <definedName name="ok" hidden="1">{#N/A,#N/A,FALSE,"Gateway";#N/A,#N/A,FALSE,"NewYork";#N/A,#N/A,FALSE,"Ocean";#N/A,#N/A,FALSE,"GVH";#N/A,#N/A,FALSE,"GVM";#N/A,#N/A,FALSE,"GVT"}</definedName>
    <definedName name="ol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l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oo">#N/A</definedName>
    <definedName name="OPP">#N/A</definedName>
    <definedName name="Optical">[12]PARTS!$J$3:$J$73</definedName>
    <definedName name="Optical_STRG">[11]PARTS!$L$3:$L$52</definedName>
    <definedName name="Others">[11]PARTS!$CJ$3:$CJ$63</definedName>
    <definedName name="owi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owi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P">#N/A</definedName>
    <definedName name="P___0">#N/A</definedName>
    <definedName name="P___1">#N/A</definedName>
    <definedName name="P___2">#N/A</definedName>
    <definedName name="P___3">#N/A</definedName>
    <definedName name="P___5">#N/A</definedName>
    <definedName name="P_M">#N/A</definedName>
    <definedName name="P_M___0">#N/A</definedName>
    <definedName name="P_M___1">#N/A</definedName>
    <definedName name="P_M___2">#N/A</definedName>
    <definedName name="P_M___3">#N/A</definedName>
    <definedName name="P_M___5">#N/A</definedName>
    <definedName name="pack1" localSheetId="2" hidden="1">{"'Template'!$A$1:$I$70","'Monitor'!$A$1:$N$6","'Desktop'!$A$1:$N$6","'Laptop'!$A$1:$N$6"}</definedName>
    <definedName name="pack1" hidden="1">{"'Template'!$A$1:$I$70","'Monitor'!$A$1:$N$6","'Desktop'!$A$1:$N$6","'Laptop'!$A$1:$N$6"}</definedName>
    <definedName name="Packinglist">#REF!</definedName>
    <definedName name="PAF">[15]List!$M$2:$M$4</definedName>
    <definedName name="PalmRest">[11]PARTS!$BR$3:$BR$26</definedName>
    <definedName name="PanelCode">#N/A</definedName>
    <definedName name="Panelization">#N/A</definedName>
    <definedName name="PanelName">#N/A</definedName>
    <definedName name="PC">[5]PLcost!#REF!</definedName>
    <definedName name="PC_10">[5]PLcost!#REF!</definedName>
    <definedName name="PC_ABS">[5]PLcost!#REF!</definedName>
    <definedName name="PC_ABS_Colour">[5]PLcost!#REF!</definedName>
    <definedName name="PC_Colour">[5]PLcost!#REF!</definedName>
    <definedName name="pgm">[17]Table!$C$4:$C$9</definedName>
    <definedName name="Plastic">[13]PARTS!$BJ$3:$BJ$47</definedName>
    <definedName name="PLcost">[5]PLcost!$B$16:$R$30</definedName>
    <definedName name="po">#N/A</definedName>
    <definedName name="POH">#N/A</definedName>
    <definedName name="Polarizer">#N/A</definedName>
    <definedName name="Polyimide">#N/A</definedName>
    <definedName name="Power_Supply">[13]PARTS!$AR$3:$AR$29</definedName>
    <definedName name="PriceDB">#N/A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duct">#N/A</definedName>
    <definedName name="pu_Part">'[5]pu-Part'!$B$6:$M$71</definedName>
    <definedName name="PWB">[11]PARTS!$AJ$3:$AJ$28</definedName>
    <definedName name="Q" localSheetId="2" hidden="1">{"'Sheet1'!$A$1:$Z$85","'Sheet1'!$AB$3"}</definedName>
    <definedName name="Q" hidden="1">{"'Sheet1'!$A$1:$Z$85","'Sheet1'!$AB$3"}</definedName>
    <definedName name="Q_B_RG">#N/A</definedName>
    <definedName name="Q_R">#N/A</definedName>
    <definedName name="Q_RG">#N/A</definedName>
    <definedName name="q0">#N/A</definedName>
    <definedName name="Q1比率">#N/A</definedName>
    <definedName name="Q2比率">#N/A</definedName>
    <definedName name="Q3比率">#N/A</definedName>
    <definedName name="Q4比率">#N/A</definedName>
    <definedName name="QA">#REF!</definedName>
    <definedName name="QNum">#N/A</definedName>
    <definedName name="qqqq">#REF!</definedName>
    <definedName name="qqqqqqqqqqqqqqqqqqqqqqqqqqqqqqqqq">#REF!</definedName>
    <definedName name="Qty">#N/A</definedName>
    <definedName name="QUARTER1">#N/A</definedName>
    <definedName name="QUARTER2">#N/A</definedName>
    <definedName name="QUARTER3">#N/A</definedName>
    <definedName name="QUARTER4">#N/A</definedName>
    <definedName name="qweweretwtr">#REF!</definedName>
    <definedName name="qwweee3">#REF!</definedName>
    <definedName name="R_Q_F">#N/A</definedName>
    <definedName name="re">#REF!</definedName>
    <definedName name="RECORDER1">#REF!</definedName>
    <definedName name="RECORDER11">#REF!</definedName>
    <definedName name="RECORDER2">#REF!</definedName>
    <definedName name="RECORDER22">#REF!</definedName>
    <definedName name="RECORDER3">#REF!</definedName>
    <definedName name="RECORDER4">#REF!</definedName>
    <definedName name="RECORDER5">#REF!</definedName>
    <definedName name="Remote_Controller">[13]PARTS!$BR$3:$BR$23</definedName>
    <definedName name="RENMIN">#REF!</definedName>
    <definedName name="RepMonth">[10]Workings!$B$14</definedName>
    <definedName name="RepMonth___0">"$"</definedName>
    <definedName name="RepMonth___0___0">"$"</definedName>
    <definedName name="RepMonth___1">#N/A</definedName>
    <definedName name="RepMonth___10">#N/A</definedName>
    <definedName name="RepMonth___11">#N/A</definedName>
    <definedName name="RepMonth___12">#N/A</definedName>
    <definedName name="RepMonth___13">#N/A</definedName>
    <definedName name="RepMonth___14">#N/A</definedName>
    <definedName name="RepMonth___15">#N/A</definedName>
    <definedName name="RepMonth___16">#N/A</definedName>
    <definedName name="RepMonth___3">#N/A</definedName>
    <definedName name="RepMonth___4">#N/A</definedName>
    <definedName name="RepMonth___5">#N/A</definedName>
    <definedName name="RepMonth___6">#N/A</definedName>
    <definedName name="RepMonth___7">#N/A</definedName>
    <definedName name="RepMonth___8">#N/A</definedName>
    <definedName name="ReptQ">#N/A</definedName>
    <definedName name="RQty">#N/A</definedName>
    <definedName name="rrr">#N/A</definedName>
    <definedName name="rwegwA" localSheetId="2" hidden="1">{"'Sheet1'!$A$1:$Z$85","'Sheet1'!$AB$3"}</definedName>
    <definedName name="rwegwA" hidden="1">{"'Sheet1'!$A$1:$Z$85","'Sheet1'!$AB$3"}</definedName>
    <definedName name="sadf">#REF!</definedName>
    <definedName name="sadjsad" localSheetId="2" hidden="1">{#N/A,#N/A,FALSE,"Ocean";#N/A,#N/A,FALSE,"NewYork";#N/A,#N/A,FALSE,"Gateway";#N/A,#N/A,FALSE,"GVH";#N/A,#N/A,FALSE,"GVM";#N/A,#N/A,FALSE,"GVT"}</definedName>
    <definedName name="sadjsad" hidden="1">{#N/A,#N/A,FALSE,"Ocean";#N/A,#N/A,FALSE,"NewYork";#N/A,#N/A,FALSE,"Gateway";#N/A,#N/A,FALSE,"GVH";#N/A,#N/A,FALSE,"GVM";#N/A,#N/A,FALSE,"GVT"}</definedName>
    <definedName name="safksfk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fksfk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sales">#N/A</definedName>
    <definedName name="SAPBEXdnldView" hidden="1">"ASXXKXUVC4OG0W2F2EWLQ80WN"</definedName>
    <definedName name="SAPBEXrevision" hidden="1">1</definedName>
    <definedName name="SAPBEXsysID" hidden="1">"BWP"</definedName>
    <definedName name="SAPBEXwbID" hidden="1">"0DY5XSFECLQEGTRPLP42FKI0E"</definedName>
    <definedName name="SceneNum">#N/A</definedName>
    <definedName name="SceneNum1">#N/A</definedName>
    <definedName name="SceneNum2">#N/A</definedName>
    <definedName name="sda" localSheetId="2" hidden="1">{#N/A,#N/A,FALSE,"Ocean";#N/A,#N/A,FALSE,"NewYork";#N/A,#N/A,FALSE,"Gateway";#N/A,#N/A,FALSE,"GVH";#N/A,#N/A,FALSE,"GVM";#N/A,#N/A,FALSE,"GVT"}</definedName>
    <definedName name="sda" hidden="1">{#N/A,#N/A,FALSE,"Ocean";#N/A,#N/A,FALSE,"NewYork";#N/A,#N/A,FALSE,"Gateway";#N/A,#N/A,FALSE,"GVH";#N/A,#N/A,FALSE,"GVM";#N/A,#N/A,FALSE,"GVT"}</definedName>
    <definedName name="sdfg">#REF!</definedName>
    <definedName name="SDSFDSDFGFD">#REF!</definedName>
    <definedName name="Sealant">#N/A</definedName>
    <definedName name="Select_Depreciation">#N/A</definedName>
    <definedName name="sep">#REF!</definedName>
    <definedName name="SeparChar">[16]Settings!$B$3</definedName>
    <definedName name="September">[16]Source!$A$1002:$D$1158</definedName>
    <definedName name="SER" localSheetId="2" hidden="1">{"'Sheet1'!$A$1:$Z$85","'Sheet1'!$AB$3"}</definedName>
    <definedName name="SER" hidden="1">{"'Sheet1'!$A$1:$Z$85","'Sheet1'!$AB$3"}</definedName>
    <definedName name="sh">#REF!</definedName>
    <definedName name="SHE">#N/A</definedName>
    <definedName name="sheet">#N/A</definedName>
    <definedName name="SHEET1">#N/A</definedName>
    <definedName name="sheet2">#N/A</definedName>
    <definedName name="sheet3">#N/A</definedName>
    <definedName name="SHEET5">#N/A</definedName>
    <definedName name="SHEET6">#N/A</definedName>
    <definedName name="Simplified_Displayworks_BOM">#N/A</definedName>
    <definedName name="SizeClass_Q_B_F">#N/A</definedName>
    <definedName name="SizeShare">#N/A</definedName>
    <definedName name="sm_Pcost">[5]sm_Pcost!$B$11:$H$82</definedName>
    <definedName name="sm_Tcost">#REF!</definedName>
    <definedName name="SMEquiv">#N/A</definedName>
    <definedName name="sop">#REF!</definedName>
    <definedName name="SortArea">#N/A</definedName>
    <definedName name="SortRange">OFFSET([20]Report_Temp!$A$3,,,COUNTA([20]Report_Temp!$A$3:$A$1048576),COUNTA([20]Report_Temp!$3:$3))</definedName>
    <definedName name="SourceData">[16]Source!$A$1:$D$65536</definedName>
    <definedName name="Spacers">#N/A</definedName>
    <definedName name="Speaker">[11]PARTS!$AV$3:$AV$21</definedName>
    <definedName name="ss">#N/A</definedName>
    <definedName name="stage">[14]List!$D$2:$D$8</definedName>
    <definedName name="stageSimplifiedProjected">[14]List!$G$2:$G$8</definedName>
    <definedName name="Start_Date">[20]Admin!$M$2</definedName>
    <definedName name="status">[15]List!$P$2:$P$5</definedName>
    <definedName name="Substrate">#N/A</definedName>
    <definedName name="SUM_HH">#N/A</definedName>
    <definedName name="Summary" localSheetId="2" hidden="1">{"'Sheet1'!$A$1:$Z$85","'Sheet1'!$AB$3"}</definedName>
    <definedName name="Summary" hidden="1">{"'Sheet1'!$A$1:$Z$85","'Sheet1'!$AB$3"}</definedName>
    <definedName name="SWEET">#REF!</definedName>
    <definedName name="SWEETTIAN">#REF!</definedName>
    <definedName name="T0p2target">#N/A</definedName>
    <definedName name="T0target">#N/A</definedName>
    <definedName name="T1DATA">#N/A</definedName>
    <definedName name="T1target">#N/A</definedName>
    <definedName name="TableName">"Dummy"</definedName>
    <definedName name="TACT_Columns">#N/A</definedName>
    <definedName name="TaxTV">10%</definedName>
    <definedName name="TaxXL">5%</definedName>
    <definedName name="TEST0">#N/A</definedName>
    <definedName name="TEST1">#REF!</definedName>
    <definedName name="TEST10">#N/A</definedName>
    <definedName name="TEST2">#N/A</definedName>
    <definedName name="TEST3">#N/A</definedName>
    <definedName name="TEST4">#N/A</definedName>
    <definedName name="TEST5">#N/A</definedName>
    <definedName name="TEST6">#N/A</definedName>
    <definedName name="TEST7">#N/A</definedName>
    <definedName name="TEST8">#N/A</definedName>
    <definedName name="TEST9">#N/A</definedName>
    <definedName name="TESTHKEY">#REF!</definedName>
    <definedName name="TESTKEYS">#REF!</definedName>
    <definedName name="TESTVKEY">#REF!</definedName>
    <definedName name="TextRefCopyRangeCount" hidden="1">2</definedName>
    <definedName name="TFTDEP">#N/A</definedName>
    <definedName name="tgb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gb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Third_Q">#N/A</definedName>
    <definedName name="timeAggregation">[15]List!$N$2:$N$4</definedName>
    <definedName name="TM1REBUILDOPTION">1</definedName>
    <definedName name="TOApprover">[15]List!$G$2:$G$2</definedName>
    <definedName name="tooling">#N/A</definedName>
    <definedName name="tooling___0">#N/A</definedName>
    <definedName name="tooling___1">#N/A</definedName>
    <definedName name="tooling___2">#N/A</definedName>
    <definedName name="tooling___3">#N/A</definedName>
    <definedName name="tooling___5">#N/A</definedName>
    <definedName name="TORNADO__263050_001">#REF!</definedName>
    <definedName name="Tornado_X1_Price">#REF!</definedName>
    <definedName name="TOTAL">#N/A</definedName>
    <definedName name="Touchpad">[11]PARTS!$AT$3:$AT$19</definedName>
    <definedName name="TQ">#N/A</definedName>
    <definedName name="TQLCM">#N/A</definedName>
    <definedName name="travelF">#N/A</definedName>
    <definedName name="tryre">#N/A</definedName>
    <definedName name="ttt">#N/A</definedName>
    <definedName name="TWW">#REF!</definedName>
    <definedName name="tyewruhreyh">#REF!</definedName>
    <definedName name="typeOfKPI">[15]List!$O$2:$O$53</definedName>
    <definedName name="ui" localSheetId="2" hidden="1">{#N/A,#N/A,FALSE,"Ocean";#N/A,#N/A,FALSE,"NewYork";#N/A,#N/A,FALSE,"Gateway";#N/A,#N/A,FALSE,"GVH";#N/A,#N/A,FALSE,"GVM";#N/A,#N/A,FALSE,"GVT"}</definedName>
    <definedName name="ui" hidden="1">{#N/A,#N/A,FALSE,"Ocean";#N/A,#N/A,FALSE,"NewYork";#N/A,#N/A,FALSE,"Gateway";#N/A,#N/A,FALSE,"GVH";#N/A,#N/A,FALSE,"GVM";#N/A,#N/A,FALSE,"GVT"}</definedName>
    <definedName name="unit_price">#N/A</definedName>
    <definedName name="UnitTTL">#N/A</definedName>
    <definedName name="USD">[21]Workings!$B$3</definedName>
    <definedName name="USDT">#REF!</definedName>
    <definedName name="USDT1">#REF!</definedName>
    <definedName name="uy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uy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V">#N/A</definedName>
    <definedName name="ValidBOMRange">'[27]Bom(P1)'!$B$8:$J$50</definedName>
    <definedName name="Version">[10]Workings!$B$15</definedName>
    <definedName name="Version___0">"$"</definedName>
    <definedName name="Version___0___0">"$"</definedName>
    <definedName name="Version___1">#N/A</definedName>
    <definedName name="Version___10">#N/A</definedName>
    <definedName name="Version___11">#N/A</definedName>
    <definedName name="Version___12">#N/A</definedName>
    <definedName name="Version___13">#N/A</definedName>
    <definedName name="Version___14">#N/A</definedName>
    <definedName name="Version___15">#N/A</definedName>
    <definedName name="Version___16">#N/A</definedName>
    <definedName name="Version___3">#N/A</definedName>
    <definedName name="Version___4">#N/A</definedName>
    <definedName name="Version___5">#N/A</definedName>
    <definedName name="Version___6">#N/A</definedName>
    <definedName name="Version___7">#N/A</definedName>
    <definedName name="Version___8">#N/A</definedName>
    <definedName name="Video_Chip">[11]PARTS!$P$3:$P$18</definedName>
    <definedName name="vital5">#N/A</definedName>
    <definedName name="W">#REF!</definedName>
    <definedName name="W_LAN_Card">[11]PARTS!$BX$3:$BX$14</definedName>
    <definedName name="wdas">#REF!</definedName>
    <definedName name="weeklyStatus">[14]List!$B$2:$B$6</definedName>
    <definedName name="wef">#REF!</definedName>
    <definedName name="WER">#REF!</definedName>
    <definedName name="werer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er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er" localSheetId="2" hidden="1">{#N/A,#N/A,FALSE,"Ocean";#N/A,#N/A,FALSE,"NewYork";#N/A,#N/A,FALSE,"Gateway";#N/A,#N/A,FALSE,"GVH";#N/A,#N/A,FALSE,"GVM";#N/A,#N/A,FALSE,"GVT"}</definedName>
    <definedName name="werwer" hidden="1">{#N/A,#N/A,FALSE,"Ocean";#N/A,#N/A,FALSE,"NewYork";#N/A,#N/A,FALSE,"Gateway";#N/A,#N/A,FALSE,"GVH";#N/A,#N/A,FALSE,"GVM";#N/A,#N/A,FALSE,"GVT"}</definedName>
    <definedName name="werwte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rwte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etreyewryth">#REF!</definedName>
    <definedName name="wewew" localSheetId="2" hidden="1">{#N/A,#N/A,FALSE,"Sales  total 9712";#N/A,#N/A,FALSE,"Sales  total 9712";#N/A,#N/A,FALSE,"Sales  total 9712";#N/A,#N/A,FALSE,"Sales  total 9712"}</definedName>
    <definedName name="wewew" hidden="1">{#N/A,#N/A,FALSE,"Sales  total 9712";#N/A,#N/A,FALSE,"Sales  total 9712";#N/A,#N/A,FALSE,"Sales  total 9712";#N/A,#N/A,FALSE,"Sales  total 9712"}</definedName>
    <definedName name="Wireless_BER">[12]PARTS!$V$3:$V$4</definedName>
    <definedName name="Wireless_LAN">[12]PARTS!$T$3:$T$23</definedName>
    <definedName name="wis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is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K13A">#N/A</definedName>
    <definedName name="WK13B">#N/A</definedName>
    <definedName name="WK18A">#N/A</definedName>
    <definedName name="WK18B">#N/A</definedName>
    <definedName name="WK22A">#N/A</definedName>
    <definedName name="WK22B">#N/A</definedName>
    <definedName name="WK26A">#N/A</definedName>
    <definedName name="WK26B">#N/A</definedName>
    <definedName name="WK31A">#N/A</definedName>
    <definedName name="WK31B">#N/A</definedName>
    <definedName name="WK35A">#N/A</definedName>
    <definedName name="WK35B">#N/A</definedName>
    <definedName name="WK44A">#N/A</definedName>
    <definedName name="WK44B">#N/A</definedName>
    <definedName name="WK48A">#N/A</definedName>
    <definedName name="WK48B">#N/A</definedName>
    <definedName name="WK5A">#N/A</definedName>
    <definedName name="WK5B">#N/A</definedName>
    <definedName name="WK9A">#N/A</definedName>
    <definedName name="WK9B">#N/A</definedName>
    <definedName name="wl">#N/A</definedName>
    <definedName name="workstreamActionStatus">[15]List!$S$2:$S$4</definedName>
    <definedName name="WorkstreamRange">[20]Admin!$A$2:$A$24</definedName>
    <definedName name="wr">#N/A</definedName>
    <definedName name="wrn.all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all.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wrn.Print." localSheetId="2" hidden="1">{"Summ",#N/A,FALSE,"Summary";"PL",#N/A,FALSE,"PL";"BS",#N/A,FALSE,"BS";"Varrep1",#N/A,FALSE,"Var Rep";"CashFl",#N/A,FALSE,"CashFlow";"Varrep2",#N/A,FALSE,"Var Rep";"Invent",#N/A,FALSE,"Invent"}</definedName>
    <definedName name="wrn.Print." hidden="1">{"Summ",#N/A,FALSE,"Summary";"PL",#N/A,FALSE,"PL";"BS",#N/A,FALSE,"BS";"Varrep1",#N/A,FALSE,"Var Rep";"CashFl",#N/A,FALSE,"CashFlow";"Varrep2",#N/A,FALSE,"Var Rep";"Invent",#N/A,FALSE,"Invent"}</definedName>
    <definedName name="wrn.print._.all." localSheetId="2" hidden="1">{#N/A,#N/A,FALSE,"Gateway";#N/A,#N/A,FALSE,"NewYork";#N/A,#N/A,FALSE,"Ocean";#N/A,#N/A,FALSE,"GVH";#N/A,#N/A,FALSE,"GVM";#N/A,#N/A,FALSE,"GVT"}</definedName>
    <definedName name="wrn.print._.all." hidden="1">{#N/A,#N/A,FALSE,"Gateway";#N/A,#N/A,FALSE,"NewYork";#N/A,#N/A,FALSE,"Ocean";#N/A,#N/A,FALSE,"GVH";#N/A,#N/A,FALSE,"GVM";#N/A,#N/A,FALSE,"GVT"}</definedName>
    <definedName name="wrn.REPORT." localSheetId="2" hidden="1">{#N/A,#N/A,FALSE,"Sales  total 9712";#N/A,#N/A,FALSE,"Sales  total 9712";#N/A,#N/A,FALSE,"Sales  total 9712";#N/A,#N/A,FALSE,"Sales  total 9712"}</definedName>
    <definedName name="wrn.REPORT." hidden="1">{#N/A,#N/A,FALSE,"Sales  total 9712";#N/A,#N/A,FALSE,"Sales  total 9712";#N/A,#N/A,FALSE,"Sales  total 9712";#N/A,#N/A,FALSE,"Sales  total 9712"}</definedName>
    <definedName name="WRRR">#REF!</definedName>
    <definedName name="ww">#REF!</definedName>
    <definedName name="WWW">#REF!</definedName>
    <definedName name="WWWWW">#REF!</definedName>
    <definedName name="x">#REF!</definedName>
    <definedName name="xcc">#N/A</definedName>
    <definedName name="xrate">[28]ReadMe!$I$4</definedName>
    <definedName name="XRefCopy1" hidden="1">#REF!</definedName>
    <definedName name="XRefCopy2" hidden="1">[29]Lead!#REF!</definedName>
    <definedName name="XRefCopyRangeCount" hidden="1">2</definedName>
    <definedName name="XRefPaste1" hidden="1">[29]Lead!#REF!</definedName>
    <definedName name="XRefPaste2" hidden="1">#REF!</definedName>
    <definedName name="XRefPasteRangeCount" hidden="1">2</definedName>
    <definedName name="XYZ" hidden="1">#REF!</definedName>
    <definedName name="YldCode">#N/A</definedName>
    <definedName name="YldCodeOld">#N/A</definedName>
    <definedName name="yre">#N/A</definedName>
    <definedName name="YSizeA">#N/A</definedName>
    <definedName name="YSizeB">#N/A</definedName>
    <definedName name="ytu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tu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yyy">#N/A</definedName>
    <definedName name="Z_677C6337_708E_11D3_B400_0000E21227E8_.wvu.Rows" hidden="1">#REF!</definedName>
    <definedName name="z204bom">#N/A</definedName>
    <definedName name="z614bom">#N/A</definedName>
    <definedName name="z626bom">#N/A</definedName>
    <definedName name="zz">#N/A</definedName>
    <definedName name="zzzzz">#N/A</definedName>
    <definedName name="般日期">#N/A</definedName>
    <definedName name="版本日期">#N/A</definedName>
    <definedName name="报废" localSheetId="2" hidden="1">{"'Jan'!$AC$129:$AC$169"}</definedName>
    <definedName name="报废" hidden="1">{"'Jan'!$AC$129:$AC$169"}</definedName>
    <definedName name="本期">#N/A</definedName>
    <definedName name="本月">#N/A</definedName>
    <definedName name="本月數">#N/A</definedName>
    <definedName name="比較期末">#N/A</definedName>
    <definedName name="表" hidden="1">#REF!</definedName>
    <definedName name="曹">#N/A</definedName>
    <definedName name="成本類科目">#N/A</definedName>
    <definedName name="單價">'[31]9906'!$C$2:$I$38</definedName>
    <definedName name="發" localSheetId="2" hidden="1">{"'生管'!$A$1:$H$43"}</definedName>
    <definedName name="發" hidden="1">{"'生管'!$A$1:$H$43"}</definedName>
    <definedName name="費用">#REF!</definedName>
    <definedName name="費用轉嫁" localSheetId="2" hidden="1">{"'Sheet1'!$A$1:$Z$85","'Sheet1'!$AB$3"}</definedName>
    <definedName name="費用轉嫁" hidden="1">{"'Sheet1'!$A$1:$Z$85","'Sheet1'!$AB$3"}</definedName>
    <definedName name="附頁">#REF!</definedName>
    <definedName name="負債類科目">#N/A</definedName>
    <definedName name="干燥车报表" hidden="1">#REF!</definedName>
    <definedName name="咯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咯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更新">#REF!</definedName>
    <definedName name="工">#N/A</definedName>
    <definedName name="股東權益類科目">#N/A</definedName>
    <definedName name="固定资产" localSheetId="2" hidden="1">{"'Jan'!$AC$129:$AC$169"}</definedName>
    <definedName name="固定资产" hidden="1">{"'Jan'!$AC$129:$AC$169"}</definedName>
    <definedName name="固定资产汇总表3" localSheetId="2" hidden="1">{"'生管'!$A$1:$H$43"}</definedName>
    <definedName name="固定资产汇总表3" hidden="1">{"'生管'!$A$1:$H$43"}</definedName>
    <definedName name="管理費用類科目">#N/A</definedName>
    <definedName name="管理損益用">#REF!</definedName>
    <definedName name="好的">#REF!</definedName>
    <definedName name="集團匯率">#N/A</definedName>
    <definedName name="集團目標">#REF!</definedName>
    <definedName name="績效指標">#N/A</definedName>
    <definedName name="價格">#N/A</definedName>
    <definedName name="結果">#N/A</definedName>
    <definedName name="解雄偉">#REF!</definedName>
    <definedName name="金型購入計画＿提出用">#REF!</definedName>
    <definedName name="金型購入計画＿詳細">#REF!</definedName>
    <definedName name="撈板">#REF!</definedName>
    <definedName name="_xlnm.Recorder">#REF!</definedName>
    <definedName name="魅力">#REF!</definedName>
    <definedName name="內參">#N/A</definedName>
    <definedName name="內參1">#N/A</definedName>
    <definedName name="你還">#REF!</definedName>
    <definedName name="年度營收預測">#REF!</definedName>
    <definedName name="年總工時">#N/A</definedName>
    <definedName name="农" localSheetId="2" hidden="1">{"'生管'!$A$1:$H$43"}</definedName>
    <definedName name="农" hidden="1">{"'生管'!$A$1:$H$43"}</definedName>
    <definedName name="农行" localSheetId="2" hidden="1">{"'生管'!$A$1:$H$43"}</definedName>
    <definedName name="农行" hidden="1">{"'生管'!$A$1:$H$43"}</definedName>
    <definedName name="浦发外债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浦发外债户3309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期末">#N/A</definedName>
    <definedName name="全檢3">#REF!</definedName>
    <definedName name="日期">#N/A</definedName>
    <definedName name="上" hidden="1">'[30]8月ABL出貨明細'!#REF!</definedName>
    <definedName name="上期">#N/A</definedName>
    <definedName name="上月">#N/A</definedName>
    <definedName name="上月數">#N/A</definedName>
    <definedName name="生產成本類科目">#N/A</definedName>
    <definedName name="收入類科目">#N/A</definedName>
    <definedName name="所得税费用" localSheetId="2" hidden="1">{"'生管'!$A$1:$H$43"}</definedName>
    <definedName name="所得税费用" hidden="1">{"'生管'!$A$1:$H$43"}</definedName>
    <definedName name="图">#REF!</definedName>
    <definedName name="推銷費用類科目">#N/A</definedName>
    <definedName name="未命名">#REF!</definedName>
    <definedName name="无" localSheetId="2" hidden="1">{"'Sheet1'!$A$1:$Z$85","'Sheet1'!$AB$3"}</definedName>
    <definedName name="无" hidden="1">{"'Sheet1'!$A$1:$Z$85","'Sheet1'!$AB$3"}</definedName>
    <definedName name="無">#REF!</definedName>
    <definedName name="新資料表">#N/A</definedName>
    <definedName name="楊烈">#REF!</definedName>
    <definedName name="一">[10]Workings!$B$14</definedName>
    <definedName name="一个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一个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移">#REF!</definedName>
    <definedName name="应付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付账款3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应收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營業外收支類科目">#N/A</definedName>
    <definedName name="預算curr">#N/A</definedName>
    <definedName name="原資料">#N/A</definedName>
    <definedName name="战果" localSheetId="2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战果" hidden="1">{#N/A,#N/A,FALSE,"COVER";#N/A,#N/A,FALSE,"0";#N/A,#N/A,FALSE,"1";#N/A,#N/A,FALSE,"2";#N/A,#N/A,FALSE,"3";#N/A,#N/A,FALSE,"4";#N/A,#N/A,FALSE,"5";#N/A,#N/A,FALSE,"6";#N/A,#N/A,FALSE,"7";#N/A,#N/A,FALSE,"8";#N/A,#N/A,FALSE,"9";#N/A,#N/A,FALSE,"10";#N/A,#N/A,FALSE,"11"}</definedName>
    <definedName name="真的" localSheetId="2" hidden="1">{"'Sheet1'!$A$1:$Z$85","'Sheet1'!$AB$3"}</definedName>
    <definedName name="真的" hidden="1">{"'Sheet1'!$A$1:$Z$85","'Sheet1'!$AB$3"}</definedName>
    <definedName name="中" hidden="1">#REF!</definedName>
    <definedName name="主营业务收入明细" localSheetId="2" hidden="1">{"'生管'!$A$1:$H$43"}</definedName>
    <definedName name="主营业务收入明细" hidden="1">{"'生管'!$A$1:$H$43"}</definedName>
    <definedName name="资" localSheetId="2" hidden="1">{"'Jan'!$AC$129:$AC$169"}</definedName>
    <definedName name="资" hidden="1">{"'Jan'!$AC$129:$AC$169"}</definedName>
    <definedName name="資產類科目">#N/A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99" i="54" l="1"/>
  <c r="AK99" i="54"/>
  <c r="AI99" i="54"/>
  <c r="AN97" i="54"/>
  <c r="AN96" i="54"/>
  <c r="AN94" i="54"/>
  <c r="AN93" i="54"/>
  <c r="AN91" i="54"/>
  <c r="AN90" i="54"/>
  <c r="AN88" i="54"/>
  <c r="AN87" i="54"/>
  <c r="AN85" i="54"/>
  <c r="AN84" i="54"/>
  <c r="AN77" i="54"/>
  <c r="AN76" i="54"/>
  <c r="AN74" i="54"/>
  <c r="AN73" i="54"/>
  <c r="AN71" i="54"/>
  <c r="AN70" i="54"/>
  <c r="AN68" i="54"/>
  <c r="AN67" i="54"/>
  <c r="AN65" i="54"/>
  <c r="AN64" i="54"/>
  <c r="AN60" i="54"/>
  <c r="AN59" i="54"/>
  <c r="AN57" i="54"/>
  <c r="AN56" i="54"/>
  <c r="AN98" i="54"/>
  <c r="AN95" i="54"/>
  <c r="AN92" i="54"/>
  <c r="AN89" i="54"/>
  <c r="AN86" i="54"/>
  <c r="AN83" i="54"/>
  <c r="AN82" i="54"/>
  <c r="AN81" i="54"/>
  <c r="AN80" i="54"/>
  <c r="AN79" i="54"/>
  <c r="AN78" i="54"/>
  <c r="AN75" i="54"/>
  <c r="AN72" i="54"/>
  <c r="AN69" i="54"/>
  <c r="AN66" i="54"/>
  <c r="AN63" i="54"/>
  <c r="AN62" i="54"/>
  <c r="AN61" i="54"/>
  <c r="AN58" i="54"/>
  <c r="AN55" i="54"/>
  <c r="AN54" i="54"/>
  <c r="AM53" i="54"/>
  <c r="AK53" i="54"/>
  <c r="AI53" i="54"/>
  <c r="AN51" i="54"/>
  <c r="AN48" i="54"/>
  <c r="AN45" i="54"/>
  <c r="AN52" i="54"/>
  <c r="AN49" i="54"/>
  <c r="AN46" i="54"/>
  <c r="AN50" i="54"/>
  <c r="AN47" i="54"/>
  <c r="AN44" i="54"/>
  <c r="AN42" i="54"/>
  <c r="AN41" i="54"/>
  <c r="AN40" i="54"/>
  <c r="AN39" i="54"/>
  <c r="AM43" i="54" s="1"/>
  <c r="AI43" i="54" l="1"/>
  <c r="AK43" i="54"/>
  <c r="AN37" i="54" l="1"/>
  <c r="AN36" i="54"/>
  <c r="AN35" i="54"/>
  <c r="AN34" i="54"/>
  <c r="AN30" i="54"/>
  <c r="AN18" i="54"/>
  <c r="AN17" i="54"/>
  <c r="AN9" i="54"/>
  <c r="AN8" i="54"/>
  <c r="AN31" i="54"/>
  <c r="AM33" i="54" s="1"/>
  <c r="AN23" i="54"/>
  <c r="AN20" i="54"/>
  <c r="AN19" i="54"/>
  <c r="AN11" i="54"/>
  <c r="AN10" i="54"/>
  <c r="AN32" i="54"/>
  <c r="AN29" i="54"/>
  <c r="AN27" i="54"/>
  <c r="AN26" i="54"/>
  <c r="AN25" i="54"/>
  <c r="AN24" i="54"/>
  <c r="AN22" i="54"/>
  <c r="AN21" i="54"/>
  <c r="AN16" i="54"/>
  <c r="AN15" i="54"/>
  <c r="AN14" i="54"/>
  <c r="AN13" i="54"/>
  <c r="AN12" i="54"/>
  <c r="AN7" i="54"/>
  <c r="AN6" i="54"/>
  <c r="AN5" i="54"/>
  <c r="R13" i="54"/>
  <c r="S13" i="54"/>
  <c r="T13" i="54"/>
  <c r="U13" i="54"/>
  <c r="V13" i="54"/>
  <c r="W13" i="54"/>
  <c r="X13" i="54"/>
  <c r="R5" i="54"/>
  <c r="S5" i="54"/>
  <c r="T5" i="54"/>
  <c r="U5" i="54"/>
  <c r="V5" i="54"/>
  <c r="W5" i="54"/>
  <c r="X5" i="54"/>
  <c r="R6" i="54"/>
  <c r="S6" i="54"/>
  <c r="T6" i="54"/>
  <c r="U6" i="54"/>
  <c r="V6" i="54"/>
  <c r="W6" i="54"/>
  <c r="X6" i="54"/>
  <c r="R7" i="54"/>
  <c r="S7" i="54"/>
  <c r="T7" i="54"/>
  <c r="U7" i="54"/>
  <c r="V7" i="54"/>
  <c r="W7" i="54"/>
  <c r="X7" i="54"/>
  <c r="J206" i="52"/>
  <c r="AO137" i="52"/>
  <c r="AN137" i="52"/>
  <c r="AM137" i="52"/>
  <c r="AL137" i="52"/>
  <c r="AK137" i="52"/>
  <c r="AJ137" i="52"/>
  <c r="AI137" i="52"/>
  <c r="AH137" i="52"/>
  <c r="AG137" i="52"/>
  <c r="AF137" i="52"/>
  <c r="AE137" i="52"/>
  <c r="AD137" i="52"/>
  <c r="AC137" i="52"/>
  <c r="AB137" i="52"/>
  <c r="AA137" i="52"/>
  <c r="Z137" i="52"/>
  <c r="Y137" i="52"/>
  <c r="X137" i="52"/>
  <c r="W137" i="52"/>
  <c r="V137" i="52"/>
  <c r="U137" i="52"/>
  <c r="T137" i="52"/>
  <c r="S137" i="52"/>
  <c r="R137" i="52"/>
  <c r="Q137" i="52"/>
  <c r="P137" i="52"/>
  <c r="O137" i="52"/>
  <c r="AO136" i="52"/>
  <c r="AN136" i="52"/>
  <c r="AM136" i="52"/>
  <c r="AL136" i="52"/>
  <c r="AK136" i="52"/>
  <c r="AJ136" i="52"/>
  <c r="AI136" i="52"/>
  <c r="AH136" i="52"/>
  <c r="AG136" i="52"/>
  <c r="AF136" i="52"/>
  <c r="AE136" i="52"/>
  <c r="AD136" i="52"/>
  <c r="AC136" i="52"/>
  <c r="AB136" i="52"/>
  <c r="AA136" i="52"/>
  <c r="Z136" i="52"/>
  <c r="Y136" i="52"/>
  <c r="X136" i="52"/>
  <c r="W136" i="52"/>
  <c r="V136" i="52"/>
  <c r="U136" i="52"/>
  <c r="T136" i="52"/>
  <c r="S136" i="52"/>
  <c r="R136" i="52"/>
  <c r="Q136" i="52"/>
  <c r="P136" i="52"/>
  <c r="O136" i="52"/>
  <c r="AO135" i="52"/>
  <c r="AN135" i="52"/>
  <c r="AM135" i="52"/>
  <c r="AL135" i="52"/>
  <c r="AK135" i="52"/>
  <c r="AJ135" i="52"/>
  <c r="AI135" i="52"/>
  <c r="AH135" i="52"/>
  <c r="AG135" i="52"/>
  <c r="AF135" i="52"/>
  <c r="AE135" i="52"/>
  <c r="AD135" i="52"/>
  <c r="AC135" i="52"/>
  <c r="AB135" i="52"/>
  <c r="AA135" i="52"/>
  <c r="Z135" i="52"/>
  <c r="Y135" i="52"/>
  <c r="X135" i="52"/>
  <c r="W135" i="52"/>
  <c r="V135" i="52"/>
  <c r="U135" i="52"/>
  <c r="T135" i="52"/>
  <c r="S135" i="52"/>
  <c r="R135" i="52"/>
  <c r="Q135" i="52"/>
  <c r="P135" i="52"/>
  <c r="O135" i="52"/>
  <c r="AO134" i="52"/>
  <c r="AN134" i="52"/>
  <c r="AM134" i="52"/>
  <c r="AL134" i="52"/>
  <c r="AK134" i="52"/>
  <c r="AJ134" i="52"/>
  <c r="AI134" i="52"/>
  <c r="AH134" i="52"/>
  <c r="AG134" i="52"/>
  <c r="AF134" i="52"/>
  <c r="AE134" i="52"/>
  <c r="AD134" i="52"/>
  <c r="AC134" i="52"/>
  <c r="AB134" i="52"/>
  <c r="AA134" i="52"/>
  <c r="Z134" i="52"/>
  <c r="Y134" i="52"/>
  <c r="X134" i="52"/>
  <c r="W134" i="52"/>
  <c r="V134" i="52"/>
  <c r="U134" i="52"/>
  <c r="T134" i="52"/>
  <c r="S134" i="52"/>
  <c r="R134" i="52"/>
  <c r="Q134" i="52"/>
  <c r="P134" i="52"/>
  <c r="O134" i="52"/>
  <c r="AO133" i="52"/>
  <c r="AN133" i="52"/>
  <c r="AM133" i="52"/>
  <c r="AL133" i="52"/>
  <c r="AK133" i="52"/>
  <c r="AJ133" i="52"/>
  <c r="AI133" i="52"/>
  <c r="AH133" i="52"/>
  <c r="AG133" i="52"/>
  <c r="AF133" i="52"/>
  <c r="AE133" i="52"/>
  <c r="AD133" i="52"/>
  <c r="AC133" i="52"/>
  <c r="AB133" i="52"/>
  <c r="AA133" i="52"/>
  <c r="Z133" i="52"/>
  <c r="Y133" i="52"/>
  <c r="X133" i="52"/>
  <c r="W133" i="52"/>
  <c r="V133" i="52"/>
  <c r="U133" i="52"/>
  <c r="T133" i="52"/>
  <c r="S133" i="52"/>
  <c r="R133" i="52"/>
  <c r="Q133" i="52"/>
  <c r="P133" i="52"/>
  <c r="O133" i="52"/>
  <c r="AO132" i="52"/>
  <c r="AN132" i="52"/>
  <c r="AM132" i="52"/>
  <c r="AL132" i="52"/>
  <c r="AK132" i="52"/>
  <c r="AJ132" i="52"/>
  <c r="AI132" i="52"/>
  <c r="AH132" i="52"/>
  <c r="AG132" i="52"/>
  <c r="AF132" i="52"/>
  <c r="AE132" i="52"/>
  <c r="AD132" i="52"/>
  <c r="AC132" i="52"/>
  <c r="AB132" i="52"/>
  <c r="AA132" i="52"/>
  <c r="Z132" i="52"/>
  <c r="Y132" i="52"/>
  <c r="X132" i="52"/>
  <c r="W132" i="52"/>
  <c r="V132" i="52"/>
  <c r="U132" i="52"/>
  <c r="T132" i="52"/>
  <c r="S132" i="52"/>
  <c r="R132" i="52"/>
  <c r="Q132" i="52"/>
  <c r="P132" i="52"/>
  <c r="O132" i="52"/>
  <c r="AO131" i="52"/>
  <c r="AN131" i="52"/>
  <c r="AM131" i="52"/>
  <c r="AL131" i="52"/>
  <c r="AK131" i="52"/>
  <c r="AJ131" i="52"/>
  <c r="AI131" i="52"/>
  <c r="AH131" i="52"/>
  <c r="AG131" i="52"/>
  <c r="AF131" i="52"/>
  <c r="AE131" i="52"/>
  <c r="AD131" i="52"/>
  <c r="AC131" i="52"/>
  <c r="AB131" i="52"/>
  <c r="AA131" i="52"/>
  <c r="Z131" i="52"/>
  <c r="Y131" i="52"/>
  <c r="X131" i="52"/>
  <c r="W131" i="52"/>
  <c r="V131" i="52"/>
  <c r="U131" i="52"/>
  <c r="T131" i="52"/>
  <c r="S131" i="52"/>
  <c r="R131" i="52"/>
  <c r="Q131" i="52"/>
  <c r="P131" i="52"/>
  <c r="O131" i="52"/>
  <c r="AX130" i="52"/>
  <c r="AW130" i="52"/>
  <c r="AV130" i="52"/>
  <c r="AU130" i="52"/>
  <c r="AT130" i="52"/>
  <c r="AS130" i="52"/>
  <c r="AR130" i="52"/>
  <c r="AQ130" i="52"/>
  <c r="AP130" i="52"/>
  <c r="AX129" i="52"/>
  <c r="AW129" i="52"/>
  <c r="AV129" i="52"/>
  <c r="AU129" i="52"/>
  <c r="AT129" i="52"/>
  <c r="AS129" i="52"/>
  <c r="AR129" i="52"/>
  <c r="AQ129" i="52"/>
  <c r="AP129" i="52"/>
  <c r="AX128" i="52"/>
  <c r="AW128" i="52"/>
  <c r="AV128" i="52"/>
  <c r="AU128" i="52"/>
  <c r="AT128" i="52"/>
  <c r="AS128" i="52"/>
  <c r="AR128" i="52"/>
  <c r="AQ128" i="52"/>
  <c r="AP128" i="52"/>
  <c r="AX127" i="52"/>
  <c r="AW127" i="52"/>
  <c r="AV127" i="52"/>
  <c r="AU127" i="52"/>
  <c r="AT127" i="52"/>
  <c r="AS127" i="52"/>
  <c r="AR127" i="52"/>
  <c r="AQ127" i="52"/>
  <c r="AP127" i="52"/>
  <c r="AX126" i="52"/>
  <c r="AW126" i="52"/>
  <c r="AV126" i="52"/>
  <c r="AU126" i="52"/>
  <c r="AT126" i="52"/>
  <c r="AS126" i="52"/>
  <c r="AR126" i="52"/>
  <c r="AQ126" i="52"/>
  <c r="AP126" i="52"/>
  <c r="AX125" i="52"/>
  <c r="AW125" i="52"/>
  <c r="AV125" i="52"/>
  <c r="AU125" i="52"/>
  <c r="AT125" i="52"/>
  <c r="AS125" i="52"/>
  <c r="AR125" i="52"/>
  <c r="AQ125" i="52"/>
  <c r="AP125" i="52"/>
  <c r="AX124" i="52"/>
  <c r="AW124" i="52"/>
  <c r="AV124" i="52"/>
  <c r="AU124" i="52"/>
  <c r="AT124" i="52"/>
  <c r="AS124" i="52"/>
  <c r="AR124" i="52"/>
  <c r="AQ124" i="52"/>
  <c r="AP124" i="52"/>
  <c r="AX123" i="52"/>
  <c r="AW123" i="52"/>
  <c r="AV123" i="52"/>
  <c r="AU123" i="52"/>
  <c r="AT123" i="52"/>
  <c r="AS123" i="52"/>
  <c r="AR123" i="52"/>
  <c r="AQ123" i="52"/>
  <c r="AP123" i="52"/>
  <c r="AX122" i="52"/>
  <c r="AW122" i="52"/>
  <c r="AV122" i="52"/>
  <c r="AU122" i="52"/>
  <c r="AT122" i="52"/>
  <c r="AS122" i="52"/>
  <c r="AR122" i="52"/>
  <c r="AQ122" i="52"/>
  <c r="AP122" i="52"/>
  <c r="AX121" i="52"/>
  <c r="AW121" i="52"/>
  <c r="AV121" i="52"/>
  <c r="AU121" i="52"/>
  <c r="AT121" i="52"/>
  <c r="AS121" i="52"/>
  <c r="AR121" i="52"/>
  <c r="AQ121" i="52"/>
  <c r="AP121" i="52"/>
  <c r="AX120" i="52"/>
  <c r="AW120" i="52"/>
  <c r="AV120" i="52"/>
  <c r="AU120" i="52"/>
  <c r="AT120" i="52"/>
  <c r="AS120" i="52"/>
  <c r="AR120" i="52"/>
  <c r="AQ120" i="52"/>
  <c r="AP120" i="52"/>
  <c r="AX119" i="52"/>
  <c r="AW119" i="52"/>
  <c r="AV119" i="52"/>
  <c r="AU119" i="52"/>
  <c r="AT119" i="52"/>
  <c r="AS119" i="52"/>
  <c r="AR119" i="52"/>
  <c r="AQ119" i="52"/>
  <c r="AP119" i="52"/>
  <c r="AX118" i="52"/>
  <c r="AW118" i="52"/>
  <c r="AV118" i="52"/>
  <c r="AU118" i="52"/>
  <c r="AT118" i="52"/>
  <c r="AS118" i="52"/>
  <c r="AR118" i="52"/>
  <c r="AQ118" i="52"/>
  <c r="AP118" i="52"/>
  <c r="AX117" i="52"/>
  <c r="AW117" i="52"/>
  <c r="AV117" i="52"/>
  <c r="AU117" i="52"/>
  <c r="AT117" i="52"/>
  <c r="AS117" i="52"/>
  <c r="AR117" i="52"/>
  <c r="AQ117" i="52"/>
  <c r="AP117" i="52"/>
  <c r="AX116" i="52"/>
  <c r="AW116" i="52"/>
  <c r="AV116" i="52"/>
  <c r="AU116" i="52"/>
  <c r="AT116" i="52"/>
  <c r="AS116" i="52"/>
  <c r="AR116" i="52"/>
  <c r="AQ116" i="52"/>
  <c r="AP116" i="52"/>
  <c r="AX115" i="52"/>
  <c r="AW115" i="52"/>
  <c r="AV115" i="52"/>
  <c r="AU115" i="52"/>
  <c r="AT115" i="52"/>
  <c r="AS115" i="52"/>
  <c r="AR115" i="52"/>
  <c r="AQ115" i="52"/>
  <c r="AP115" i="52"/>
  <c r="AX114" i="52"/>
  <c r="AW114" i="52"/>
  <c r="AV114" i="52"/>
  <c r="AU114" i="52"/>
  <c r="AT114" i="52"/>
  <c r="AS114" i="52"/>
  <c r="AR114" i="52"/>
  <c r="AQ114" i="52"/>
  <c r="AP114" i="52"/>
  <c r="AX113" i="52"/>
  <c r="AW113" i="52"/>
  <c r="AV113" i="52"/>
  <c r="AU113" i="52"/>
  <c r="AT113" i="52"/>
  <c r="AS113" i="52"/>
  <c r="AR113" i="52"/>
  <c r="AQ113" i="52"/>
  <c r="AP113" i="52"/>
  <c r="AX112" i="52"/>
  <c r="AW112" i="52"/>
  <c r="AV112" i="52"/>
  <c r="AU112" i="52"/>
  <c r="AT112" i="52"/>
  <c r="AS112" i="52"/>
  <c r="AR112" i="52"/>
  <c r="AQ112" i="52"/>
  <c r="AP112" i="52"/>
  <c r="AX111" i="52"/>
  <c r="AW111" i="52"/>
  <c r="AV111" i="52"/>
  <c r="AU111" i="52"/>
  <c r="AT111" i="52"/>
  <c r="AS111" i="52"/>
  <c r="AR111" i="52"/>
  <c r="AQ111" i="52"/>
  <c r="AP111" i="52"/>
  <c r="AX110" i="52"/>
  <c r="AW110" i="52"/>
  <c r="AV110" i="52"/>
  <c r="AU110" i="52"/>
  <c r="AT110" i="52"/>
  <c r="AS110" i="52"/>
  <c r="AR110" i="52"/>
  <c r="AQ110" i="52"/>
  <c r="AP110" i="52"/>
  <c r="AX109" i="52"/>
  <c r="AW109" i="52"/>
  <c r="AV109" i="52"/>
  <c r="AU109" i="52"/>
  <c r="AT109" i="52"/>
  <c r="AS109" i="52"/>
  <c r="AR109" i="52"/>
  <c r="AQ109" i="52"/>
  <c r="AP109" i="52"/>
  <c r="AX108" i="52"/>
  <c r="AW108" i="52"/>
  <c r="AV108" i="52"/>
  <c r="AU108" i="52"/>
  <c r="AT108" i="52"/>
  <c r="AS108" i="52"/>
  <c r="AR108" i="52"/>
  <c r="AQ108" i="52"/>
  <c r="AP108" i="52"/>
  <c r="AX107" i="52"/>
  <c r="AW107" i="52"/>
  <c r="AV107" i="52"/>
  <c r="AU107" i="52"/>
  <c r="AT107" i="52"/>
  <c r="AS107" i="52"/>
  <c r="AR107" i="52"/>
  <c r="AQ107" i="52"/>
  <c r="AP107" i="52"/>
  <c r="AX106" i="52"/>
  <c r="AW106" i="52"/>
  <c r="AV106" i="52"/>
  <c r="AU106" i="52"/>
  <c r="AT106" i="52"/>
  <c r="AS106" i="52"/>
  <c r="AR106" i="52"/>
  <c r="AQ106" i="52"/>
  <c r="AP106" i="52"/>
  <c r="AX105" i="52"/>
  <c r="AW105" i="52"/>
  <c r="AV105" i="52"/>
  <c r="AU105" i="52"/>
  <c r="AT105" i="52"/>
  <c r="AS105" i="52"/>
  <c r="AR105" i="52"/>
  <c r="AQ105" i="52"/>
  <c r="AP105" i="52"/>
  <c r="AX104" i="52"/>
  <c r="AW104" i="52"/>
  <c r="AV104" i="52"/>
  <c r="AU104" i="52"/>
  <c r="AT104" i="52"/>
  <c r="AS104" i="52"/>
  <c r="AR104" i="52"/>
  <c r="AQ104" i="52"/>
  <c r="AP104" i="52"/>
  <c r="AX103" i="52"/>
  <c r="AW103" i="52"/>
  <c r="AV103" i="52"/>
  <c r="AU103" i="52"/>
  <c r="AT103" i="52"/>
  <c r="AS103" i="52"/>
  <c r="AR103" i="52"/>
  <c r="AQ103" i="52"/>
  <c r="AP103" i="52"/>
  <c r="AX102" i="52"/>
  <c r="AW102" i="52"/>
  <c r="AV102" i="52"/>
  <c r="AU102" i="52"/>
  <c r="AT102" i="52"/>
  <c r="AS102" i="52"/>
  <c r="AR102" i="52"/>
  <c r="AQ102" i="52"/>
  <c r="AP102" i="52"/>
  <c r="AX101" i="52"/>
  <c r="AW101" i="52"/>
  <c r="AV101" i="52"/>
  <c r="AU101" i="52"/>
  <c r="AT101" i="52"/>
  <c r="AS101" i="52"/>
  <c r="AR101" i="52"/>
  <c r="AQ101" i="52"/>
  <c r="AP101" i="52"/>
  <c r="AX100" i="52"/>
  <c r="AW100" i="52"/>
  <c r="AV100" i="52"/>
  <c r="AU100" i="52"/>
  <c r="AT100" i="52"/>
  <c r="AS100" i="52"/>
  <c r="AR100" i="52"/>
  <c r="AQ100" i="52"/>
  <c r="AP100" i="52"/>
  <c r="AX99" i="52"/>
  <c r="AW99" i="52"/>
  <c r="AV99" i="52"/>
  <c r="AU99" i="52"/>
  <c r="AT99" i="52"/>
  <c r="AS99" i="52"/>
  <c r="AR99" i="52"/>
  <c r="AQ99" i="52"/>
  <c r="AP99" i="52"/>
  <c r="AX98" i="52"/>
  <c r="AW98" i="52"/>
  <c r="AV98" i="52"/>
  <c r="AU98" i="52"/>
  <c r="AT98" i="52"/>
  <c r="AS98" i="52"/>
  <c r="AR98" i="52"/>
  <c r="AQ98" i="52"/>
  <c r="AP98" i="52"/>
  <c r="AX97" i="52"/>
  <c r="AW97" i="52"/>
  <c r="AV97" i="52"/>
  <c r="AU97" i="52"/>
  <c r="AT97" i="52"/>
  <c r="AS97" i="52"/>
  <c r="AR97" i="52"/>
  <c r="AQ97" i="52"/>
  <c r="AP97" i="52"/>
  <c r="AX96" i="52"/>
  <c r="AW96" i="52"/>
  <c r="AV96" i="52"/>
  <c r="AU96" i="52"/>
  <c r="AT96" i="52"/>
  <c r="AS96" i="52"/>
  <c r="AR96" i="52"/>
  <c r="AQ96" i="52"/>
  <c r="AP96" i="52"/>
  <c r="AX95" i="52"/>
  <c r="AW95" i="52"/>
  <c r="AV95" i="52"/>
  <c r="AU95" i="52"/>
  <c r="AT95" i="52"/>
  <c r="AS95" i="52"/>
  <c r="AR95" i="52"/>
  <c r="AQ95" i="52"/>
  <c r="AP95" i="52"/>
  <c r="AX94" i="52"/>
  <c r="AW94" i="52"/>
  <c r="AV94" i="52"/>
  <c r="AU94" i="52"/>
  <c r="AT94" i="52"/>
  <c r="AS94" i="52"/>
  <c r="AR94" i="52"/>
  <c r="AQ94" i="52"/>
  <c r="AP94" i="52"/>
  <c r="AX93" i="52"/>
  <c r="AW93" i="52"/>
  <c r="AV93" i="52"/>
  <c r="AU93" i="52"/>
  <c r="AT93" i="52"/>
  <c r="AS93" i="52"/>
  <c r="AR93" i="52"/>
  <c r="AQ93" i="52"/>
  <c r="AP93" i="52"/>
  <c r="AX92" i="52"/>
  <c r="AW92" i="52"/>
  <c r="AV92" i="52"/>
  <c r="AU92" i="52"/>
  <c r="AT92" i="52"/>
  <c r="AS92" i="52"/>
  <c r="AR92" i="52"/>
  <c r="AQ92" i="52"/>
  <c r="AP92" i="52"/>
  <c r="AX91" i="52"/>
  <c r="AW91" i="52"/>
  <c r="AV91" i="52"/>
  <c r="AU91" i="52"/>
  <c r="AT91" i="52"/>
  <c r="AS91" i="52"/>
  <c r="AR91" i="52"/>
  <c r="AQ91" i="52"/>
  <c r="AP91" i="52"/>
  <c r="AX90" i="52"/>
  <c r="AW90" i="52"/>
  <c r="AV90" i="52"/>
  <c r="AU90" i="52"/>
  <c r="AT90" i="52"/>
  <c r="AS90" i="52"/>
  <c r="AR90" i="52"/>
  <c r="AQ90" i="52"/>
  <c r="AP90" i="52"/>
  <c r="AX89" i="52"/>
  <c r="AW89" i="52"/>
  <c r="AV89" i="52"/>
  <c r="AU89" i="52"/>
  <c r="AT89" i="52"/>
  <c r="AS89" i="52"/>
  <c r="AR89" i="52"/>
  <c r="AQ89" i="52"/>
  <c r="AP89" i="52"/>
  <c r="AX88" i="52"/>
  <c r="AW88" i="52"/>
  <c r="AV88" i="52"/>
  <c r="AU88" i="52"/>
  <c r="AT88" i="52"/>
  <c r="AS88" i="52"/>
  <c r="AR88" i="52"/>
  <c r="AQ88" i="52"/>
  <c r="AP88" i="52"/>
  <c r="AX87" i="52"/>
  <c r="AW87" i="52"/>
  <c r="AV87" i="52"/>
  <c r="AU87" i="52"/>
  <c r="AT87" i="52"/>
  <c r="AS87" i="52"/>
  <c r="AR87" i="52"/>
  <c r="AQ87" i="52"/>
  <c r="AP87" i="52"/>
  <c r="AX86" i="52"/>
  <c r="AW86" i="52"/>
  <c r="AV86" i="52"/>
  <c r="AU86" i="52"/>
  <c r="AT86" i="52"/>
  <c r="AS86" i="52"/>
  <c r="AR86" i="52"/>
  <c r="AQ86" i="52"/>
  <c r="AP86" i="52"/>
  <c r="AX85" i="52"/>
  <c r="AW85" i="52"/>
  <c r="AV85" i="52"/>
  <c r="AU85" i="52"/>
  <c r="AT85" i="52"/>
  <c r="AS85" i="52"/>
  <c r="AR85" i="52"/>
  <c r="AQ85" i="52"/>
  <c r="AP85" i="52"/>
  <c r="AX84" i="52"/>
  <c r="AW84" i="52"/>
  <c r="AV84" i="52"/>
  <c r="AU84" i="52"/>
  <c r="AT84" i="52"/>
  <c r="AS84" i="52"/>
  <c r="AR84" i="52"/>
  <c r="AQ84" i="52"/>
  <c r="AP84" i="52"/>
  <c r="AX83" i="52"/>
  <c r="AW83" i="52"/>
  <c r="AV83" i="52"/>
  <c r="AU83" i="52"/>
  <c r="AT83" i="52"/>
  <c r="AS83" i="52"/>
  <c r="AR83" i="52"/>
  <c r="AQ83" i="52"/>
  <c r="AP83" i="52"/>
  <c r="AX82" i="52"/>
  <c r="AW82" i="52"/>
  <c r="AV82" i="52"/>
  <c r="AU82" i="52"/>
  <c r="AT82" i="52"/>
  <c r="AS82" i="52"/>
  <c r="AR82" i="52"/>
  <c r="AQ82" i="52"/>
  <c r="AP82" i="52"/>
  <c r="AX81" i="52"/>
  <c r="AW81" i="52"/>
  <c r="AV81" i="52"/>
  <c r="AU81" i="52"/>
  <c r="AT81" i="52"/>
  <c r="AS81" i="52"/>
  <c r="AR81" i="52"/>
  <c r="AQ81" i="52"/>
  <c r="AP81" i="52"/>
  <c r="AX80" i="52"/>
  <c r="AW80" i="52"/>
  <c r="AV80" i="52"/>
  <c r="AU80" i="52"/>
  <c r="AT80" i="52"/>
  <c r="AS80" i="52"/>
  <c r="AR80" i="52"/>
  <c r="AQ80" i="52"/>
  <c r="AP80" i="52"/>
  <c r="AX79" i="52"/>
  <c r="AW79" i="52"/>
  <c r="AV79" i="52"/>
  <c r="AU79" i="52"/>
  <c r="AT79" i="52"/>
  <c r="AS79" i="52"/>
  <c r="AR79" i="52"/>
  <c r="AQ79" i="52"/>
  <c r="AP79" i="52"/>
  <c r="AX78" i="52"/>
  <c r="AW78" i="52"/>
  <c r="AV78" i="52"/>
  <c r="AU78" i="52"/>
  <c r="AT78" i="52"/>
  <c r="AS78" i="52"/>
  <c r="AR78" i="52"/>
  <c r="AQ78" i="52"/>
  <c r="AP78" i="52"/>
  <c r="AX77" i="52"/>
  <c r="AW77" i="52"/>
  <c r="AV77" i="52"/>
  <c r="AU77" i="52"/>
  <c r="AT77" i="52"/>
  <c r="AS77" i="52"/>
  <c r="AR77" i="52"/>
  <c r="AQ77" i="52"/>
  <c r="AP77" i="52"/>
  <c r="AX76" i="52"/>
  <c r="AW76" i="52"/>
  <c r="AV76" i="52"/>
  <c r="AU76" i="52"/>
  <c r="AT76" i="52"/>
  <c r="AS76" i="52"/>
  <c r="AR76" i="52"/>
  <c r="AQ76" i="52"/>
  <c r="AP76" i="52"/>
  <c r="AX75" i="52"/>
  <c r="AW75" i="52"/>
  <c r="AV75" i="52"/>
  <c r="AU75" i="52"/>
  <c r="AT75" i="52"/>
  <c r="AS75" i="52"/>
  <c r="AR75" i="52"/>
  <c r="AQ75" i="52"/>
  <c r="AP75" i="52"/>
  <c r="AX74" i="52"/>
  <c r="AW74" i="52"/>
  <c r="AV74" i="52"/>
  <c r="AU74" i="52"/>
  <c r="AT74" i="52"/>
  <c r="AS74" i="52"/>
  <c r="AR74" i="52"/>
  <c r="AQ74" i="52"/>
  <c r="AP74" i="52"/>
  <c r="AX73" i="52"/>
  <c r="AW73" i="52"/>
  <c r="AV73" i="52"/>
  <c r="AU73" i="52"/>
  <c r="AT73" i="52"/>
  <c r="AS73" i="52"/>
  <c r="AR73" i="52"/>
  <c r="AQ73" i="52"/>
  <c r="AP73" i="52"/>
  <c r="AX72" i="52"/>
  <c r="AW72" i="52"/>
  <c r="AV72" i="52"/>
  <c r="AU72" i="52"/>
  <c r="AT72" i="52"/>
  <c r="AS72" i="52"/>
  <c r="AR72" i="52"/>
  <c r="AQ72" i="52"/>
  <c r="AP72" i="52"/>
  <c r="AX71" i="52"/>
  <c r="AW71" i="52"/>
  <c r="AV71" i="52"/>
  <c r="AU71" i="52"/>
  <c r="AT71" i="52"/>
  <c r="AS71" i="52"/>
  <c r="AR71" i="52"/>
  <c r="AQ71" i="52"/>
  <c r="AP71" i="52"/>
  <c r="AX70" i="52"/>
  <c r="AW70" i="52"/>
  <c r="AV70" i="52"/>
  <c r="AU70" i="52"/>
  <c r="AT70" i="52"/>
  <c r="AS70" i="52"/>
  <c r="AR70" i="52"/>
  <c r="AQ70" i="52"/>
  <c r="AP70" i="52"/>
  <c r="AX69" i="52"/>
  <c r="AW69" i="52"/>
  <c r="AV69" i="52"/>
  <c r="AU69" i="52"/>
  <c r="AT69" i="52"/>
  <c r="AS69" i="52"/>
  <c r="AR69" i="52"/>
  <c r="AQ69" i="52"/>
  <c r="AP69" i="52"/>
  <c r="AX68" i="52"/>
  <c r="AW68" i="52"/>
  <c r="AV68" i="52"/>
  <c r="AU68" i="52"/>
  <c r="AT68" i="52"/>
  <c r="AS68" i="52"/>
  <c r="AR68" i="52"/>
  <c r="AQ68" i="52"/>
  <c r="AP68" i="52"/>
  <c r="AX67" i="52"/>
  <c r="AW67" i="52"/>
  <c r="AV67" i="52"/>
  <c r="AU67" i="52"/>
  <c r="AT67" i="52"/>
  <c r="AS67" i="52"/>
  <c r="AR67" i="52"/>
  <c r="AQ67" i="52"/>
  <c r="AP67" i="52"/>
  <c r="AX66" i="52"/>
  <c r="AW66" i="52"/>
  <c r="AV66" i="52"/>
  <c r="AU66" i="52"/>
  <c r="AT66" i="52"/>
  <c r="AS66" i="52"/>
  <c r="AR66" i="52"/>
  <c r="AQ66" i="52"/>
  <c r="AP66" i="52"/>
  <c r="AX65" i="52"/>
  <c r="AW65" i="52"/>
  <c r="AV65" i="52"/>
  <c r="AU65" i="52"/>
  <c r="AT65" i="52"/>
  <c r="AS65" i="52"/>
  <c r="AR65" i="52"/>
  <c r="AQ65" i="52"/>
  <c r="AP65" i="52"/>
  <c r="AX64" i="52"/>
  <c r="AW64" i="52"/>
  <c r="AV64" i="52"/>
  <c r="AU64" i="52"/>
  <c r="AT64" i="52"/>
  <c r="AS64" i="52"/>
  <c r="AR64" i="52"/>
  <c r="AQ64" i="52"/>
  <c r="AP64" i="52"/>
  <c r="AX63" i="52"/>
  <c r="AW63" i="52"/>
  <c r="AV63" i="52"/>
  <c r="AU63" i="52"/>
  <c r="AT63" i="52"/>
  <c r="AS63" i="52"/>
  <c r="AR63" i="52"/>
  <c r="AQ63" i="52"/>
  <c r="AP63" i="52"/>
  <c r="AX62" i="52"/>
  <c r="AW62" i="52"/>
  <c r="AV62" i="52"/>
  <c r="AU62" i="52"/>
  <c r="AT62" i="52"/>
  <c r="AS62" i="52"/>
  <c r="AR62" i="52"/>
  <c r="AQ62" i="52"/>
  <c r="AP62" i="52"/>
  <c r="AX61" i="52"/>
  <c r="AW61" i="52"/>
  <c r="AV61" i="52"/>
  <c r="AU61" i="52"/>
  <c r="AT61" i="52"/>
  <c r="AS61" i="52"/>
  <c r="AR61" i="52"/>
  <c r="AQ61" i="52"/>
  <c r="AP61" i="52"/>
  <c r="AX60" i="52"/>
  <c r="AW60" i="52"/>
  <c r="AV60" i="52"/>
  <c r="AU60" i="52"/>
  <c r="AT60" i="52"/>
  <c r="AS60" i="52"/>
  <c r="AR60" i="52"/>
  <c r="AQ60" i="52"/>
  <c r="AP60" i="52"/>
  <c r="AX59" i="52"/>
  <c r="AW59" i="52"/>
  <c r="AV59" i="52"/>
  <c r="AU59" i="52"/>
  <c r="AT59" i="52"/>
  <c r="AS59" i="52"/>
  <c r="AR59" i="52"/>
  <c r="AQ59" i="52"/>
  <c r="AP59" i="52"/>
  <c r="AX58" i="52"/>
  <c r="AW58" i="52"/>
  <c r="AV58" i="52"/>
  <c r="AU58" i="52"/>
  <c r="AT58" i="52"/>
  <c r="AS58" i="52"/>
  <c r="AR58" i="52"/>
  <c r="AQ58" i="52"/>
  <c r="AP58" i="52"/>
  <c r="AX57" i="52"/>
  <c r="AW57" i="52"/>
  <c r="AV57" i="52"/>
  <c r="AU57" i="52"/>
  <c r="AT57" i="52"/>
  <c r="AS57" i="52"/>
  <c r="AR57" i="52"/>
  <c r="AQ57" i="52"/>
  <c r="AP57" i="52"/>
  <c r="AX56" i="52"/>
  <c r="AW56" i="52"/>
  <c r="AV56" i="52"/>
  <c r="AU56" i="52"/>
  <c r="AT56" i="52"/>
  <c r="AS56" i="52"/>
  <c r="AR56" i="52"/>
  <c r="AQ56" i="52"/>
  <c r="AP56" i="52"/>
  <c r="AX55" i="52"/>
  <c r="AW55" i="52"/>
  <c r="AV55" i="52"/>
  <c r="AU55" i="52"/>
  <c r="AT55" i="52"/>
  <c r="AS55" i="52"/>
  <c r="AR55" i="52"/>
  <c r="AQ55" i="52"/>
  <c r="AP55" i="52"/>
  <c r="AX54" i="52"/>
  <c r="AW54" i="52"/>
  <c r="AV54" i="52"/>
  <c r="AU54" i="52"/>
  <c r="AT54" i="52"/>
  <c r="AS54" i="52"/>
  <c r="AR54" i="52"/>
  <c r="AQ54" i="52"/>
  <c r="AP54" i="52"/>
  <c r="AX53" i="52"/>
  <c r="AW53" i="52"/>
  <c r="AV53" i="52"/>
  <c r="AU53" i="52"/>
  <c r="AT53" i="52"/>
  <c r="AS53" i="52"/>
  <c r="AR53" i="52"/>
  <c r="AQ53" i="52"/>
  <c r="AP53" i="52"/>
  <c r="AX52" i="52"/>
  <c r="AW52" i="52"/>
  <c r="AV52" i="52"/>
  <c r="AU52" i="52"/>
  <c r="AT52" i="52"/>
  <c r="AS52" i="52"/>
  <c r="AR52" i="52"/>
  <c r="AQ52" i="52"/>
  <c r="AP52" i="52"/>
  <c r="AX51" i="52"/>
  <c r="AW51" i="52"/>
  <c r="AV51" i="52"/>
  <c r="AU51" i="52"/>
  <c r="AT51" i="52"/>
  <c r="AS51" i="52"/>
  <c r="AR51" i="52"/>
  <c r="AQ51" i="52"/>
  <c r="AP51" i="52"/>
  <c r="AX50" i="52"/>
  <c r="AW50" i="52"/>
  <c r="AV50" i="52"/>
  <c r="AU50" i="52"/>
  <c r="AT50" i="52"/>
  <c r="AS50" i="52"/>
  <c r="AR50" i="52"/>
  <c r="AQ50" i="52"/>
  <c r="AP50" i="52"/>
  <c r="AX49" i="52"/>
  <c r="AW49" i="52"/>
  <c r="AV49" i="52"/>
  <c r="AU49" i="52"/>
  <c r="AT49" i="52"/>
  <c r="AS49" i="52"/>
  <c r="AR49" i="52"/>
  <c r="AQ49" i="52"/>
  <c r="AP49" i="52"/>
  <c r="AX48" i="52"/>
  <c r="AW48" i="52"/>
  <c r="AV48" i="52"/>
  <c r="AU48" i="52"/>
  <c r="AT48" i="52"/>
  <c r="AS48" i="52"/>
  <c r="AR48" i="52"/>
  <c r="AQ48" i="52"/>
  <c r="AP48" i="52"/>
  <c r="AX47" i="52"/>
  <c r="AW47" i="52"/>
  <c r="AV47" i="52"/>
  <c r="AU47" i="52"/>
  <c r="AT47" i="52"/>
  <c r="AS47" i="52"/>
  <c r="AR47" i="52"/>
  <c r="AQ47" i="52"/>
  <c r="AP47" i="52"/>
  <c r="AX46" i="52"/>
  <c r="AW46" i="52"/>
  <c r="AV46" i="52"/>
  <c r="AU46" i="52"/>
  <c r="AT46" i="52"/>
  <c r="AS46" i="52"/>
  <c r="AR46" i="52"/>
  <c r="AQ46" i="52"/>
  <c r="AP46" i="52"/>
  <c r="AX45" i="52"/>
  <c r="AW45" i="52"/>
  <c r="AV45" i="52"/>
  <c r="AU45" i="52"/>
  <c r="AT45" i="52"/>
  <c r="AS45" i="52"/>
  <c r="AR45" i="52"/>
  <c r="AQ45" i="52"/>
  <c r="AP45" i="52"/>
  <c r="AX44" i="52"/>
  <c r="AW44" i="52"/>
  <c r="AV44" i="52"/>
  <c r="AU44" i="52"/>
  <c r="AT44" i="52"/>
  <c r="AS44" i="52"/>
  <c r="AR44" i="52"/>
  <c r="AQ44" i="52"/>
  <c r="AP44" i="52"/>
  <c r="AX43" i="52"/>
  <c r="AW43" i="52"/>
  <c r="AV43" i="52"/>
  <c r="AU43" i="52"/>
  <c r="AT43" i="52"/>
  <c r="AS43" i="52"/>
  <c r="AR43" i="52"/>
  <c r="AQ43" i="52"/>
  <c r="AP43" i="52"/>
  <c r="AX42" i="52"/>
  <c r="AW42" i="52"/>
  <c r="AV42" i="52"/>
  <c r="AU42" i="52"/>
  <c r="AT42" i="52"/>
  <c r="AS42" i="52"/>
  <c r="AR42" i="52"/>
  <c r="AQ42" i="52"/>
  <c r="AP42" i="52"/>
  <c r="AX41" i="52"/>
  <c r="AW41" i="52"/>
  <c r="AV41" i="52"/>
  <c r="AU41" i="52"/>
  <c r="AT41" i="52"/>
  <c r="AS41" i="52"/>
  <c r="AR41" i="52"/>
  <c r="AQ41" i="52"/>
  <c r="AP41" i="52"/>
  <c r="AX40" i="52"/>
  <c r="AW40" i="52"/>
  <c r="AV40" i="52"/>
  <c r="AU40" i="52"/>
  <c r="AT40" i="52"/>
  <c r="AS40" i="52"/>
  <c r="AR40" i="52"/>
  <c r="AQ40" i="52"/>
  <c r="AP40" i="52"/>
  <c r="AX39" i="52"/>
  <c r="AW39" i="52"/>
  <c r="AV39" i="52"/>
  <c r="AU39" i="52"/>
  <c r="AT39" i="52"/>
  <c r="AS39" i="52"/>
  <c r="AR39" i="52"/>
  <c r="AQ39" i="52"/>
  <c r="AP39" i="52"/>
  <c r="AX38" i="52"/>
  <c r="AW38" i="52"/>
  <c r="AV38" i="52"/>
  <c r="AU38" i="52"/>
  <c r="AT38" i="52"/>
  <c r="AS38" i="52"/>
  <c r="AR38" i="52"/>
  <c r="AQ38" i="52"/>
  <c r="AP38" i="52"/>
  <c r="AX37" i="52"/>
  <c r="AW37" i="52"/>
  <c r="AV37" i="52"/>
  <c r="AU37" i="52"/>
  <c r="AT37" i="52"/>
  <c r="AS37" i="52"/>
  <c r="AR37" i="52"/>
  <c r="AQ37" i="52"/>
  <c r="AP37" i="52"/>
  <c r="AX36" i="52"/>
  <c r="AW36" i="52"/>
  <c r="AV36" i="52"/>
  <c r="AU36" i="52"/>
  <c r="AT36" i="52"/>
  <c r="AS36" i="52"/>
  <c r="AR36" i="52"/>
  <c r="AQ36" i="52"/>
  <c r="AP36" i="52"/>
  <c r="AX35" i="52"/>
  <c r="AW35" i="52"/>
  <c r="AV35" i="52"/>
  <c r="AU35" i="52"/>
  <c r="AT35" i="52"/>
  <c r="AS35" i="52"/>
  <c r="AR35" i="52"/>
  <c r="AQ35" i="52"/>
  <c r="AP35" i="52"/>
  <c r="AX34" i="52"/>
  <c r="AW34" i="52"/>
  <c r="AV34" i="52"/>
  <c r="AU34" i="52"/>
  <c r="AT34" i="52"/>
  <c r="AS34" i="52"/>
  <c r="AR34" i="52"/>
  <c r="AQ34" i="52"/>
  <c r="AP34" i="52"/>
  <c r="AX33" i="52"/>
  <c r="AW33" i="52"/>
  <c r="AV33" i="52"/>
  <c r="AU33" i="52"/>
  <c r="AT33" i="52"/>
  <c r="AS33" i="52"/>
  <c r="AR33" i="52"/>
  <c r="AQ33" i="52"/>
  <c r="AP33" i="52"/>
  <c r="AX32" i="52"/>
  <c r="AW32" i="52"/>
  <c r="AV32" i="52"/>
  <c r="AU32" i="52"/>
  <c r="AT32" i="52"/>
  <c r="AS32" i="52"/>
  <c r="AR32" i="52"/>
  <c r="AQ32" i="52"/>
  <c r="AP32" i="52"/>
  <c r="AX31" i="52"/>
  <c r="AW31" i="52"/>
  <c r="AV31" i="52"/>
  <c r="AU31" i="52"/>
  <c r="AT31" i="52"/>
  <c r="AS31" i="52"/>
  <c r="AR31" i="52"/>
  <c r="AQ31" i="52"/>
  <c r="AP31" i="52"/>
  <c r="AX30" i="52"/>
  <c r="AW30" i="52"/>
  <c r="AV30" i="52"/>
  <c r="AU30" i="52"/>
  <c r="AT30" i="52"/>
  <c r="AS30" i="52"/>
  <c r="AR30" i="52"/>
  <c r="AQ30" i="52"/>
  <c r="AP30" i="52"/>
  <c r="AX29" i="52"/>
  <c r="AW29" i="52"/>
  <c r="AV29" i="52"/>
  <c r="AU29" i="52"/>
  <c r="AT29" i="52"/>
  <c r="AS29" i="52"/>
  <c r="AR29" i="52"/>
  <c r="AQ29" i="52"/>
  <c r="AP29" i="52"/>
  <c r="AX28" i="52"/>
  <c r="AW28" i="52"/>
  <c r="AV28" i="52"/>
  <c r="AU28" i="52"/>
  <c r="AT28" i="52"/>
  <c r="AS28" i="52"/>
  <c r="AR28" i="52"/>
  <c r="AQ28" i="52"/>
  <c r="AP28" i="52"/>
  <c r="AX27" i="52"/>
  <c r="AW27" i="52"/>
  <c r="AV27" i="52"/>
  <c r="AU27" i="52"/>
  <c r="AT27" i="52"/>
  <c r="AS27" i="52"/>
  <c r="AR27" i="52"/>
  <c r="AQ27" i="52"/>
  <c r="AP27" i="52"/>
  <c r="AX26" i="52"/>
  <c r="AW26" i="52"/>
  <c r="AV26" i="52"/>
  <c r="AU26" i="52"/>
  <c r="AT26" i="52"/>
  <c r="AS26" i="52"/>
  <c r="AR26" i="52"/>
  <c r="AQ26" i="52"/>
  <c r="AP26" i="52"/>
  <c r="AX25" i="52"/>
  <c r="AW25" i="52"/>
  <c r="AV25" i="52"/>
  <c r="AU25" i="52"/>
  <c r="AT25" i="52"/>
  <c r="AS25" i="52"/>
  <c r="AR25" i="52"/>
  <c r="AQ25" i="52"/>
  <c r="AP25" i="52"/>
  <c r="AX24" i="52"/>
  <c r="AW24" i="52"/>
  <c r="AV24" i="52"/>
  <c r="AU24" i="52"/>
  <c r="AT24" i="52"/>
  <c r="AS24" i="52"/>
  <c r="AR24" i="52"/>
  <c r="AQ24" i="52"/>
  <c r="AP24" i="52"/>
  <c r="AX23" i="52"/>
  <c r="AW23" i="52"/>
  <c r="AV23" i="52"/>
  <c r="AU23" i="52"/>
  <c r="AT23" i="52"/>
  <c r="AS23" i="52"/>
  <c r="AR23" i="52"/>
  <c r="AQ23" i="52"/>
  <c r="AP23" i="52"/>
  <c r="AX22" i="52"/>
  <c r="AW22" i="52"/>
  <c r="AV22" i="52"/>
  <c r="AU22" i="52"/>
  <c r="AT22" i="52"/>
  <c r="AS22" i="52"/>
  <c r="AR22" i="52"/>
  <c r="AQ22" i="52"/>
  <c r="AP22" i="52"/>
  <c r="AX21" i="52"/>
  <c r="AW21" i="52"/>
  <c r="AV21" i="52"/>
  <c r="AU21" i="52"/>
  <c r="AT21" i="52"/>
  <c r="AS21" i="52"/>
  <c r="AR21" i="52"/>
  <c r="AQ21" i="52"/>
  <c r="AP21" i="52"/>
  <c r="AX20" i="52"/>
  <c r="AW20" i="52"/>
  <c r="AV20" i="52"/>
  <c r="AU20" i="52"/>
  <c r="AT20" i="52"/>
  <c r="AS20" i="52"/>
  <c r="AR20" i="52"/>
  <c r="AQ20" i="52"/>
  <c r="AP20" i="52"/>
  <c r="AX19" i="52"/>
  <c r="AW19" i="52"/>
  <c r="AV19" i="52"/>
  <c r="AU19" i="52"/>
  <c r="AT19" i="52"/>
  <c r="AS19" i="52"/>
  <c r="AR19" i="52"/>
  <c r="AQ19" i="52"/>
  <c r="AQ131" i="52" s="1"/>
  <c r="K144" i="52" s="1"/>
  <c r="AP19" i="52"/>
  <c r="AX18" i="52"/>
  <c r="AW18" i="52"/>
  <c r="AV18" i="52"/>
  <c r="AU18" i="52"/>
  <c r="AT18" i="52"/>
  <c r="AS18" i="52"/>
  <c r="AR18" i="52"/>
  <c r="AQ18" i="52"/>
  <c r="AP18" i="52"/>
  <c r="AX17" i="52"/>
  <c r="AW17" i="52"/>
  <c r="AV17" i="52"/>
  <c r="AU17" i="52"/>
  <c r="AT17" i="52"/>
  <c r="AS17" i="52"/>
  <c r="AR17" i="52"/>
  <c r="AQ17" i="52"/>
  <c r="AP17" i="52"/>
  <c r="AX16" i="52"/>
  <c r="AW16" i="52"/>
  <c r="AV16" i="52"/>
  <c r="AU16" i="52"/>
  <c r="AU135" i="52" s="1"/>
  <c r="K184" i="52" s="1"/>
  <c r="AT16" i="52"/>
  <c r="AS16" i="52"/>
  <c r="AR16" i="52"/>
  <c r="AQ16" i="52"/>
  <c r="AP16" i="52"/>
  <c r="AX15" i="52"/>
  <c r="AW15" i="52"/>
  <c r="AV15" i="52"/>
  <c r="AU15" i="52"/>
  <c r="AT15" i="52"/>
  <c r="AS15" i="52"/>
  <c r="AR15" i="52"/>
  <c r="AR134" i="52" s="1"/>
  <c r="K172" i="52" s="1"/>
  <c r="AQ15" i="52"/>
  <c r="AP15" i="52"/>
  <c r="AX14" i="52"/>
  <c r="AW14" i="52"/>
  <c r="AV14" i="52"/>
  <c r="AU14" i="52"/>
  <c r="AT14" i="52"/>
  <c r="AS14" i="52"/>
  <c r="AR14" i="52"/>
  <c r="AQ14" i="52"/>
  <c r="AP14" i="52"/>
  <c r="AX13" i="52"/>
  <c r="AW13" i="52"/>
  <c r="AV13" i="52"/>
  <c r="AU13" i="52"/>
  <c r="AT13" i="52"/>
  <c r="AS13" i="52"/>
  <c r="AR13" i="52"/>
  <c r="AQ13" i="52"/>
  <c r="AP13" i="52"/>
  <c r="AX12" i="52"/>
  <c r="AW12" i="52"/>
  <c r="AV12" i="52"/>
  <c r="AU12" i="52"/>
  <c r="AU131" i="52" s="1"/>
  <c r="K148" i="52" s="1"/>
  <c r="AT12" i="52"/>
  <c r="AS12" i="52"/>
  <c r="AR12" i="52"/>
  <c r="AQ12" i="52"/>
  <c r="AP12" i="52"/>
  <c r="AX11" i="52"/>
  <c r="AX137" i="52" s="1"/>
  <c r="K205" i="52" s="1"/>
  <c r="AW11" i="52"/>
  <c r="AW137" i="52" s="1"/>
  <c r="K204" i="52" s="1"/>
  <c r="AV11" i="52"/>
  <c r="AV137" i="52" s="1"/>
  <c r="K203" i="52" s="1"/>
  <c r="AU11" i="52"/>
  <c r="AU137" i="52" s="1"/>
  <c r="K202" i="52" s="1"/>
  <c r="AT11" i="52"/>
  <c r="AT137" i="52" s="1"/>
  <c r="K201" i="52" s="1"/>
  <c r="AS11" i="52"/>
  <c r="AS137" i="52" s="1"/>
  <c r="K200" i="52" s="1"/>
  <c r="AR11" i="52"/>
  <c r="AR137" i="52" s="1"/>
  <c r="K199" i="52" s="1"/>
  <c r="AQ11" i="52"/>
  <c r="AQ137" i="52" s="1"/>
  <c r="K198" i="52" s="1"/>
  <c r="AP11" i="52"/>
  <c r="AP137" i="52" s="1"/>
  <c r="K197" i="52" s="1"/>
  <c r="AX10" i="52"/>
  <c r="AX136" i="52" s="1"/>
  <c r="K196" i="52" s="1"/>
  <c r="AW10" i="52"/>
  <c r="AW136" i="52" s="1"/>
  <c r="K195" i="52" s="1"/>
  <c r="AV10" i="52"/>
  <c r="AV136" i="52" s="1"/>
  <c r="K194" i="52" s="1"/>
  <c r="AU10" i="52"/>
  <c r="AU136" i="52" s="1"/>
  <c r="K193" i="52" s="1"/>
  <c r="AT10" i="52"/>
  <c r="AT136" i="52" s="1"/>
  <c r="K192" i="52" s="1"/>
  <c r="AS10" i="52"/>
  <c r="AS136" i="52" s="1"/>
  <c r="K191" i="52" s="1"/>
  <c r="AR10" i="52"/>
  <c r="AR136" i="52" s="1"/>
  <c r="K190" i="52" s="1"/>
  <c r="AQ10" i="52"/>
  <c r="AQ136" i="52" s="1"/>
  <c r="K189" i="52" s="1"/>
  <c r="AP10" i="52"/>
  <c r="AP136" i="52" s="1"/>
  <c r="K188" i="52" s="1"/>
  <c r="AX9" i="52"/>
  <c r="AX135" i="52" s="1"/>
  <c r="K187" i="52" s="1"/>
  <c r="AW9" i="52"/>
  <c r="AW135" i="52" s="1"/>
  <c r="K186" i="52" s="1"/>
  <c r="AV9" i="52"/>
  <c r="AV135" i="52" s="1"/>
  <c r="K185" i="52" s="1"/>
  <c r="AU9" i="52"/>
  <c r="AT9" i="52"/>
  <c r="AT135" i="52" s="1"/>
  <c r="K183" i="52" s="1"/>
  <c r="AS9" i="52"/>
  <c r="AS135" i="52" s="1"/>
  <c r="K182" i="52" s="1"/>
  <c r="AR9" i="52"/>
  <c r="AR135" i="52" s="1"/>
  <c r="K181" i="52" s="1"/>
  <c r="AQ9" i="52"/>
  <c r="AQ135" i="52" s="1"/>
  <c r="K180" i="52" s="1"/>
  <c r="AP9" i="52"/>
  <c r="AP135" i="52" s="1"/>
  <c r="K179" i="52" s="1"/>
  <c r="AX8" i="52"/>
  <c r="AX134" i="52" s="1"/>
  <c r="K178" i="52" s="1"/>
  <c r="AW8" i="52"/>
  <c r="AW134" i="52" s="1"/>
  <c r="K177" i="52" s="1"/>
  <c r="AV8" i="52"/>
  <c r="AV134" i="52" s="1"/>
  <c r="K176" i="52" s="1"/>
  <c r="AU8" i="52"/>
  <c r="AU134" i="52" s="1"/>
  <c r="K175" i="52" s="1"/>
  <c r="AT8" i="52"/>
  <c r="AT134" i="52" s="1"/>
  <c r="K174" i="52" s="1"/>
  <c r="AS8" i="52"/>
  <c r="AS134" i="52" s="1"/>
  <c r="K173" i="52" s="1"/>
  <c r="AR8" i="52"/>
  <c r="AQ8" i="52"/>
  <c r="AQ134" i="52" s="1"/>
  <c r="K171" i="52" s="1"/>
  <c r="AP8" i="52"/>
  <c r="AP134" i="52" s="1"/>
  <c r="K170" i="52" s="1"/>
  <c r="AX7" i="52"/>
  <c r="AX133" i="52" s="1"/>
  <c r="K169" i="52" s="1"/>
  <c r="AW7" i="52"/>
  <c r="AW133" i="52" s="1"/>
  <c r="K168" i="52" s="1"/>
  <c r="AV7" i="52"/>
  <c r="AV133" i="52" s="1"/>
  <c r="K167" i="52" s="1"/>
  <c r="AU7" i="52"/>
  <c r="AU133" i="52" s="1"/>
  <c r="K166" i="52" s="1"/>
  <c r="AT7" i="52"/>
  <c r="AT133" i="52" s="1"/>
  <c r="K165" i="52" s="1"/>
  <c r="AS7" i="52"/>
  <c r="AS133" i="52" s="1"/>
  <c r="K164" i="52" s="1"/>
  <c r="AR7" i="52"/>
  <c r="AR133" i="52" s="1"/>
  <c r="K163" i="52" s="1"/>
  <c r="AQ7" i="52"/>
  <c r="AQ133" i="52" s="1"/>
  <c r="K162" i="52" s="1"/>
  <c r="AP7" i="52"/>
  <c r="AP133" i="52" s="1"/>
  <c r="K161" i="52" s="1"/>
  <c r="AX6" i="52"/>
  <c r="AX132" i="52" s="1"/>
  <c r="K160" i="52" s="1"/>
  <c r="AW6" i="52"/>
  <c r="AW132" i="52" s="1"/>
  <c r="K159" i="52" s="1"/>
  <c r="AV6" i="52"/>
  <c r="AV132" i="52" s="1"/>
  <c r="K158" i="52" s="1"/>
  <c r="AU6" i="52"/>
  <c r="AU132" i="52" s="1"/>
  <c r="K157" i="52" s="1"/>
  <c r="AT6" i="52"/>
  <c r="AT132" i="52" s="1"/>
  <c r="K156" i="52" s="1"/>
  <c r="AS6" i="52"/>
  <c r="AS132" i="52" s="1"/>
  <c r="K155" i="52" s="1"/>
  <c r="AR6" i="52"/>
  <c r="AR132" i="52" s="1"/>
  <c r="K154" i="52" s="1"/>
  <c r="AQ6" i="52"/>
  <c r="AQ132" i="52" s="1"/>
  <c r="K153" i="52" s="1"/>
  <c r="AP6" i="52"/>
  <c r="AP132" i="52" s="1"/>
  <c r="K152" i="52" s="1"/>
  <c r="AX5" i="52"/>
  <c r="AX131" i="52" s="1"/>
  <c r="K151" i="52" s="1"/>
  <c r="AW5" i="52"/>
  <c r="AW131" i="52" s="1"/>
  <c r="K150" i="52" s="1"/>
  <c r="AV5" i="52"/>
  <c r="AV131" i="52" s="1"/>
  <c r="K149" i="52" s="1"/>
  <c r="AU5" i="52"/>
  <c r="AT5" i="52"/>
  <c r="AT131" i="52" s="1"/>
  <c r="K147" i="52" s="1"/>
  <c r="AS5" i="52"/>
  <c r="AS131" i="52" s="1"/>
  <c r="K146" i="52" s="1"/>
  <c r="AR5" i="52"/>
  <c r="AR131" i="52" s="1"/>
  <c r="K145" i="52" s="1"/>
  <c r="AQ5" i="52"/>
  <c r="AP5" i="52"/>
  <c r="AP131" i="52" s="1"/>
  <c r="K143" i="52" s="1"/>
  <c r="AK33" i="54" l="1"/>
  <c r="AI33" i="54"/>
  <c r="AM28" i="54"/>
  <c r="AK28" i="54"/>
  <c r="AI28" i="54"/>
  <c r="E9" i="54" s="1"/>
  <c r="S9" i="54" s="1"/>
  <c r="AK38" i="54"/>
  <c r="AM38" i="54"/>
  <c r="J11" i="54"/>
  <c r="X11" i="54" s="1"/>
  <c r="I11" i="54"/>
  <c r="W11" i="54" s="1"/>
  <c r="J12" i="54"/>
  <c r="X12" i="54" s="1"/>
  <c r="J10" i="54"/>
  <c r="X10" i="54" s="1"/>
  <c r="J8" i="54"/>
  <c r="X8" i="54" s="1"/>
  <c r="J9" i="54"/>
  <c r="X9" i="54" s="1"/>
  <c r="I12" i="54"/>
  <c r="W12" i="54" s="1"/>
  <c r="I10" i="54"/>
  <c r="W10" i="54" s="1"/>
  <c r="I9" i="54"/>
  <c r="W9" i="54" s="1"/>
  <c r="I8" i="54"/>
  <c r="W8" i="54" s="1"/>
  <c r="H9" i="54"/>
  <c r="V9" i="54" s="1"/>
  <c r="H8" i="54"/>
  <c r="V8" i="54" s="1"/>
  <c r="H11" i="54"/>
  <c r="V11" i="54" s="1"/>
  <c r="G12" i="54"/>
  <c r="U12" i="54" s="1"/>
  <c r="G8" i="54"/>
  <c r="U8" i="54" s="1"/>
  <c r="G11" i="54"/>
  <c r="U11" i="54" s="1"/>
  <c r="G10" i="54"/>
  <c r="U10" i="54" s="1"/>
  <c r="F11" i="54"/>
  <c r="T11" i="54" s="1"/>
  <c r="G9" i="54"/>
  <c r="U9" i="54" s="1"/>
  <c r="F12" i="54"/>
  <c r="T12" i="54" s="1"/>
  <c r="F10" i="54"/>
  <c r="T10" i="54" s="1"/>
  <c r="F9" i="54"/>
  <c r="T9" i="54" s="1"/>
  <c r="H12" i="54"/>
  <c r="V12" i="54" s="1"/>
  <c r="F8" i="54"/>
  <c r="T8" i="54" s="1"/>
  <c r="H10" i="54"/>
  <c r="V10" i="54" s="1"/>
  <c r="E12" i="54"/>
  <c r="S12" i="54" s="1"/>
  <c r="AI38" i="54"/>
  <c r="E10" i="54"/>
  <c r="S10" i="54" s="1"/>
  <c r="D11" i="54"/>
  <c r="R11" i="54" s="1"/>
  <c r="E11" i="54"/>
  <c r="S11" i="54" s="1"/>
  <c r="D9" i="54"/>
  <c r="R9" i="54" s="1"/>
  <c r="D10" i="54"/>
  <c r="R10" i="54" s="1"/>
  <c r="D12" i="54"/>
  <c r="R12" i="54" s="1"/>
  <c r="E8" i="54"/>
  <c r="S8" i="54" s="1"/>
  <c r="D8" i="54"/>
  <c r="R8" i="54" s="1"/>
  <c r="Y5" i="54"/>
  <c r="Y6" i="54"/>
  <c r="Y7" i="54"/>
  <c r="Y13" i="54"/>
  <c r="K206" i="52"/>
  <c r="Y8" i="54" l="1"/>
  <c r="Y9" i="54"/>
  <c r="Y10" i="54"/>
  <c r="Y12" i="54"/>
  <c r="Y11" i="54"/>
  <c r="K208" i="52"/>
  <c r="K207" i="52"/>
  <c r="K209" i="52" s="1"/>
  <c r="Y14" i="54" l="1"/>
</calcChain>
</file>

<file path=xl/sharedStrings.xml><?xml version="1.0" encoding="utf-8"?>
<sst xmlns="http://schemas.openxmlformats.org/spreadsheetml/2006/main" count="1123" uniqueCount="217">
  <si>
    <t>#</t>
  </si>
  <si>
    <t>As IS</t>
  </si>
  <si>
    <t>BU</t>
  </si>
  <si>
    <t>Function</t>
  </si>
  <si>
    <t>TO-BE</t>
  </si>
  <si>
    <t>專案難易程度</t>
  </si>
  <si>
    <t>Baseline(Hrs)：基於一個專案且未使用Teamcenter系統——a</t>
  </si>
  <si>
    <t>系統抓取時間(Hrs)：基於一個效益點使用Teamcenter系統專案匯總操作時間——b</t>
    <phoneticPr fontId="13" type="noConversion"/>
  </si>
  <si>
    <t>系統抓取數據：對應效益點操作的專案數量——C</t>
    <phoneticPr fontId="13" type="noConversion"/>
  </si>
  <si>
    <t>效益(Hrs)——a*c-b</t>
    <phoneticPr fontId="13" type="noConversion"/>
  </si>
  <si>
    <t>用例</t>
  </si>
  <si>
    <t>DT</t>
  </si>
  <si>
    <t>MNT</t>
  </si>
  <si>
    <t>PRT</t>
  </si>
  <si>
    <t>業務方案</t>
  </si>
  <si>
    <t>All</t>
    <phoneticPr fontId="13" type="noConversion"/>
  </si>
  <si>
    <t>Cable Design</t>
  </si>
  <si>
    <t>PSU Design</t>
  </si>
  <si>
    <t>TA Design</t>
  </si>
  <si>
    <t>Chassis Design</t>
  </si>
  <si>
    <t>PCA Design</t>
  </si>
  <si>
    <t>Simulation</t>
  </si>
  <si>
    <t>效益點</t>
  </si>
  <si>
    <t>定義及計算公式
a*c-b</t>
    <phoneticPr fontId="13" type="noConversion"/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</si>
  <si>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</si>
  <si>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</si>
  <si>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</si>
  <si>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</si>
  <si>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</si>
  <si>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</si>
  <si>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</si>
  <si>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</si>
  <si>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</si>
  <si>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/</t>
  </si>
  <si>
    <t>V</t>
  </si>
  <si>
    <t>ME</t>
  </si>
  <si>
    <t>ecad_hint.map製作效率</t>
  </si>
  <si>
    <t>(人工完成ecad_hint.map時間-程式生成ecad_hint.map時間)*電子元器件3D模型數量</t>
  </si>
  <si>
    <t>A0</t>
  </si>
  <si>
    <t>A</t>
  </si>
  <si>
    <t>B</t>
  </si>
  <si>
    <t>C</t>
  </si>
  <si>
    <t>D</t>
  </si>
  <si>
    <t>E</t>
  </si>
  <si>
    <t>F</t>
  </si>
  <si>
    <t>人工編制PartList時間</t>
  </si>
  <si>
    <t>Σ(人工編制PartList時間-自動導出PartList時間） * PartList編制次數</t>
  </si>
  <si>
    <t>PNMS集成同步物料信息時間</t>
  </si>
  <si>
    <t>Σ(人工更新HHPN資訊時間） * 更新HHPN資訊次數</t>
  </si>
  <si>
    <t>EE/PI</t>
  </si>
  <si>
    <t>Symbol共用節省設計時間</t>
  </si>
  <si>
    <t>Σ單顆共用Symbol電子料數*平均完成一顆Symbol時間</t>
  </si>
  <si>
    <t>EE</t>
  </si>
  <si>
    <t>在TC系統中維護CIS物料信息時間（CIS系統集成）</t>
  </si>
  <si>
    <t>(人工在TC系統中維護CIS電子料信息時間-CIS系統集成TC創建電子料時間)*電子料數量</t>
  </si>
  <si>
    <t>原理圖比對效率</t>
  </si>
  <si>
    <t>Σ(線下比對原理圖平均時間-線上比對原理圖平均時間)*C(n,m)</t>
  </si>
  <si>
    <t>Design BOM比對效率</t>
  </si>
  <si>
    <t>Σ(線下比對Design BOM平均時間-線上比對Design BOM平均時間)*C(n,m)</t>
  </si>
  <si>
    <t>CE</t>
  </si>
  <si>
    <t>在TC系統中批量建立替代群組時間</t>
  </si>
  <si>
    <t>(人工在TC系統中創建&amp;維護替代群組時間-系統批量創建&amp;維護替代料群組時間)*替代群組數量</t>
  </si>
  <si>
    <t>首版E-BOM製作效率</t>
  </si>
  <si>
    <t>(線下完成首版E-BOM搭建時間-系統完成首版E-BOM搭建時間) * 首版BOM數量</t>
  </si>
  <si>
    <t>E-BOM修改製作效率</t>
  </si>
  <si>
    <t>Σ(線下完成E-BOM修改時間-系統完成E-BOM修改時間) * BOM變更數量</t>
  </si>
  <si>
    <t>EBOM比對效率</t>
  </si>
  <si>
    <t>Σ(線下比對EBOM平均時間-線上比對EBOM平均時間)*C(n,m)</t>
  </si>
  <si>
    <t>Layout</t>
  </si>
  <si>
    <t>Footprint &amp; PAD共用節省設計時間</t>
  </si>
  <si>
    <t>Σ單顆共用Footprint&amp;PAD電子料數*平均完成一顆Footprint&amp;PAD時間</t>
  </si>
  <si>
    <t>Placement信息更新進Design BOM時間</t>
  </si>
  <si>
    <r>
      <rPr>
        <sz val="12"/>
        <rFont val="Calibri"/>
        <family val="3"/>
        <charset val="161"/>
      </rPr>
      <t>Σ</t>
    </r>
    <r>
      <rPr>
        <sz val="12"/>
        <rFont val="宋体"/>
        <family val="3"/>
        <charset val="134"/>
      </rPr>
      <t>(EE原理圖維護正反面時間-系統自動更新design BOM正反面時間) * 各個階段出BOM數量</t>
    </r>
    <phoneticPr fontId="13" type="noConversion"/>
  </si>
  <si>
    <t>導出滿足SAP導入格式BOM的時間</t>
  </si>
  <si>
    <t>Σ(線下製作滿足SAP導入格式BOM的時間-系統導出滿足SAP導入格式BOM的時間)* Release BOM數量</t>
  </si>
  <si>
    <t>EE/PI/Layout/CE/BOM Team/ME/ID</t>
    <phoneticPr fontId="13" type="noConversion"/>
  </si>
  <si>
    <t>任務溝通等郵件發送及資料傳遞時間</t>
  </si>
  <si>
    <t>Σ(任務溝通時間-系統任務創建及發送時間） * 任務傳遞次數</t>
  </si>
  <si>
    <t>跨部門協同：設計資料傳遞時間</t>
  </si>
  <si>
    <t>Σ(綫下設計資料傳遞時間-系統傳遞資料時間） * 資料傳遞次數</t>
  </si>
  <si>
    <t>/</t>
    <phoneticPr fontId="13" type="noConversion"/>
  </si>
  <si>
    <t>ME/ID</t>
    <phoneticPr fontId="13" type="noConversion"/>
  </si>
  <si>
    <t>跨部門協同：人工整理設計數據時間</t>
  </si>
  <si>
    <t>Σ(人工整理設計數據時間-系統轉階段時間） * 轉階段次數</t>
  </si>
  <si>
    <t>提升圖文檔資料檢索效率</t>
  </si>
  <si>
    <t>Σ(線下查找圖文檔時間-線上Team內外個人電腦內差查找時間)*圖文檔數量</t>
  </si>
  <si>
    <t>Total</t>
  </si>
  <si>
    <t>客戶</t>
  </si>
  <si>
    <t>專案難易
程度</t>
  </si>
  <si>
    <t>Phase</t>
  </si>
  <si>
    <t>2023-06-01</t>
  </si>
  <si>
    <t>顯示技術群</t>
    <phoneticPr fontId="13" type="noConversion"/>
  </si>
  <si>
    <t>專案數量（TC系统抓取）</t>
    <phoneticPr fontId="13" type="noConversion"/>
  </si>
  <si>
    <t>效益
(Hrs)</t>
  </si>
  <si>
    <t>P0/Ideation</t>
  </si>
  <si>
    <t>P1/Feasiblity</t>
  </si>
  <si>
    <t>P2/Planning</t>
  </si>
  <si>
    <t>P3/Design</t>
  </si>
  <si>
    <t>P4/EVT</t>
  </si>
  <si>
    <t>P5/DVT</t>
  </si>
  <si>
    <t>P6/PVT</t>
  </si>
  <si>
    <t>P7/MP-NPI</t>
  </si>
  <si>
    <t>P8/MP-Sustaining</t>
  </si>
  <si>
    <t>BU name</t>
  </si>
  <si>
    <t>OT
% of total hrs</t>
  </si>
  <si>
    <t>OT wage
(KUSD/hr)</t>
  </si>
  <si>
    <t>Attrition
% of total hrs</t>
  </si>
  <si>
    <t>Normal wage
(KUSD/hr)</t>
  </si>
  <si>
    <t>運算技術群</t>
  </si>
  <si>
    <t xml:space="preserve"> 設計服務處</t>
  </si>
  <si>
    <t>顯示技術群</t>
  </si>
  <si>
    <t>成像 技術群</t>
  </si>
  <si>
    <t>SSBU</t>
  </si>
  <si>
    <t xml:space="preserve">Total </t>
    <phoneticPr fontId="13" type="noConversion"/>
  </si>
  <si>
    <t>顯示技術群-FTE-人力費用(KUSD)</t>
    <phoneticPr fontId="13" type="noConversion"/>
  </si>
  <si>
    <t>顯示技術群-FTE-加班費用(KUSD)</t>
    <phoneticPr fontId="13" type="noConversion"/>
  </si>
  <si>
    <t>6月效益Total (KUSD)</t>
  </si>
  <si>
    <t>BU</t>
    <phoneticPr fontId="13" type="noConversion"/>
  </si>
  <si>
    <t>專案難易程度</t>
    <phoneticPr fontId="13" type="noConversion"/>
  </si>
  <si>
    <t>Phase</t>
    <phoneticPr fontId="13" type="noConversion"/>
  </si>
  <si>
    <t>客户</t>
    <phoneticPr fontId="13" type="noConversion"/>
  </si>
  <si>
    <t>產品線</t>
    <phoneticPr fontId="13" type="noConversion"/>
  </si>
  <si>
    <t>专案ID</t>
    <phoneticPr fontId="13" type="noConversion"/>
  </si>
  <si>
    <t>专案名称</t>
    <phoneticPr fontId="13" type="noConversion"/>
  </si>
  <si>
    <t>E1</t>
  </si>
  <si>
    <t>#</t>
    <phoneticPr fontId="20" type="noConversion"/>
  </si>
  <si>
    <t>角色</t>
    <phoneticPr fontId="20" type="noConversion"/>
  </si>
  <si>
    <t>人數</t>
    <phoneticPr fontId="20" type="noConversion"/>
  </si>
  <si>
    <t>平均時薪(KUSD)</t>
    <phoneticPr fontId="13" type="noConversion"/>
  </si>
  <si>
    <t>指標1：提高審批效率</t>
  </si>
  <si>
    <t>PSU</t>
  </si>
  <si>
    <t>engineer</t>
  </si>
  <si>
    <t>/</t>
    <phoneticPr fontId="24" type="noConversion"/>
  </si>
  <si>
    <t>指標2：審批結果通知效率</t>
  </si>
  <si>
    <t>指標3 : 減低設計重複試錯成本，提高效率</t>
  </si>
  <si>
    <t>manager</t>
  </si>
  <si>
    <t>leader</t>
  </si>
  <si>
    <t>指標3 : 設計圖易存取及分享，提高資料正確性</t>
  </si>
  <si>
    <t>指標4 : 易引用設計圖，提高效率</t>
  </si>
  <si>
    <t>指標5 : 快速產生EBOM，提高效率</t>
  </si>
  <si>
    <t>指標2：流程自動化</t>
  </si>
  <si>
    <t>指標1：快速產生2nd source</t>
  </si>
  <si>
    <t>指標：提高layout作業效率</t>
  </si>
  <si>
    <t>layout</t>
  </si>
  <si>
    <t>指標：自動生成EBOM</t>
  </si>
  <si>
    <t>指標：新料集成導入SAP</t>
  </si>
  <si>
    <t>BOM Team</t>
  </si>
  <si>
    <t>指標：減少E-BOM DCN修改工時</t>
  </si>
  <si>
    <t>指標：與ME協同，減少擺放IO時間</t>
  </si>
  <si>
    <t>Total</t>
    <phoneticPr fontId="24" type="noConversion"/>
  </si>
  <si>
    <t>指標1：查找規格資料時間縮減</t>
    <phoneticPr fontId="20" type="noConversion"/>
  </si>
  <si>
    <t>Panel CE</t>
  </si>
  <si>
    <t>指標2：Panel標準化及集中管理</t>
    <phoneticPr fontId="20" type="noConversion"/>
  </si>
  <si>
    <t>客戶</t>
    <phoneticPr fontId="13" type="noConversion"/>
  </si>
  <si>
    <t>節省效益（KUSD）</t>
    <phoneticPr fontId="13" type="noConversion"/>
  </si>
  <si>
    <t>總效益（KUSD）</t>
    <phoneticPr fontId="13" type="noConversion"/>
  </si>
  <si>
    <t>E2</t>
    <phoneticPr fontId="13" type="noConversion"/>
  </si>
  <si>
    <t>E3</t>
    <phoneticPr fontId="13" type="noConversion"/>
  </si>
  <si>
    <t>E1</t>
    <phoneticPr fontId="13" type="noConversion"/>
  </si>
  <si>
    <t>Total</t>
    <phoneticPr fontId="13" type="noConversion"/>
  </si>
  <si>
    <t>A0</t>
    <phoneticPr fontId="1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</si>
  <si>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</si>
  <si>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</si>
  <si>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</si>
  <si>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</si>
  <si>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</si>
  <si>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F</t>
    <phoneticPr fontId="13" type="noConversion"/>
  </si>
  <si>
    <t>P3</t>
    <phoneticPr fontId="13" type="noConversion"/>
  </si>
  <si>
    <t>P0</t>
    <phoneticPr fontId="13" type="noConversion"/>
  </si>
  <si>
    <t>上線功能</t>
    <phoneticPr fontId="19" type="noConversion"/>
  </si>
  <si>
    <t>效益衡量指標</t>
    <phoneticPr fontId="20" type="noConversion"/>
  </si>
  <si>
    <t>當前專案數
（TC系统抓取）</t>
    <phoneticPr fontId="13" type="noConversion"/>
  </si>
  <si>
    <t>功能上線月份</t>
    <phoneticPr fontId="13" type="noConversion"/>
  </si>
  <si>
    <t>Function</t>
    <phoneticPr fontId="20" type="noConversion"/>
  </si>
  <si>
    <t>E1節省效益</t>
    <phoneticPr fontId="20" type="noConversion"/>
  </si>
  <si>
    <t>E2節省效益</t>
    <phoneticPr fontId="20" type="noConversion"/>
  </si>
  <si>
    <t>E3節省效益</t>
    <phoneticPr fontId="20" type="noConversion"/>
  </si>
  <si>
    <t>效益拆分方式</t>
    <phoneticPr fontId="13" type="noConversion"/>
  </si>
  <si>
    <t>01-MNT PCA EBOM優化</t>
    <phoneticPr fontId="13" type="noConversion"/>
  </si>
  <si>
    <t>02-MNT Panel CE設計數據數字化</t>
    <phoneticPr fontId="13" type="noConversion"/>
  </si>
  <si>
    <t>查詢月份:</t>
    <phoneticPr fontId="13" type="noConversion"/>
  </si>
  <si>
    <t>（KUSD）</t>
    <phoneticPr fontId="13" type="noConversion"/>
  </si>
  <si>
    <t>比例1</t>
    <phoneticPr fontId="13" type="noConversion"/>
  </si>
  <si>
    <t>比例1：</t>
    <phoneticPr fontId="13" type="noConversion"/>
  </si>
  <si>
    <t>03-MNT Safety設計數據數字化</t>
    <phoneticPr fontId="13" type="noConversion"/>
  </si>
  <si>
    <t>指標1：節省資料錄入時間</t>
    <phoneticPr fontId="13" type="noConversion"/>
  </si>
  <si>
    <t>指標2：節省人工歸檔操作</t>
    <phoneticPr fontId="13" type="noConversion"/>
  </si>
  <si>
    <t>指標3：提升證書維護效率</t>
    <phoneticPr fontId="13" type="noConversion"/>
  </si>
  <si>
    <t>指標4：提供版本管控</t>
    <phoneticPr fontId="13" type="noConversion"/>
  </si>
  <si>
    <t>Safety</t>
    <phoneticPr fontId="13" type="noConversion"/>
  </si>
  <si>
    <t>P6</t>
    <phoneticPr fontId="13" type="noConversion"/>
  </si>
  <si>
    <t>04-MNT L5 EBOM &amp; EBOM變更</t>
    <phoneticPr fontId="19" type="noConversion"/>
  </si>
  <si>
    <t>All</t>
    <phoneticPr fontId="19" type="noConversion"/>
  </si>
  <si>
    <t>1.通過設計結構快速轉換EBOM功能，可縮短用戶搭建EBOM時間，並且可關聯設計圖紙便於用戶查找物料相關設計，減少用戶設計錯誤</t>
    <phoneticPr fontId="20" type="noConversion"/>
  </si>
  <si>
    <t>ME</t>
    <phoneticPr fontId="20" type="noConversion"/>
  </si>
  <si>
    <t>2.統一管理物料並與PNMS、SAP集成，縮短搭建BOM過程中物料查詢，保證物料信息準確</t>
    <phoneticPr fontId="20" type="noConversion"/>
  </si>
  <si>
    <t>3.自動導出EBOM清單，提高EBOM清單製作的準備率</t>
    <phoneticPr fontId="20" type="noConversion"/>
  </si>
  <si>
    <t>4.提高跨部門協作能力，降低相關單位工程師沟通成本，避免数据反复传递，减少无用沟通成本，節省溝通時間。</t>
    <phoneticPr fontId="20" type="noConversion"/>
  </si>
  <si>
    <t>/</t>
    <phoneticPr fontId="19" type="noConversion"/>
  </si>
  <si>
    <t>1.FW设计数据单一数据源，提高FW设计数据检索效率，避免多数据导致的数据差异导致的错误，節省工程師設計及檢索設計時間。</t>
  </si>
  <si>
    <t>FW</t>
    <phoneticPr fontId="20" type="noConversion"/>
  </si>
  <si>
    <t>1.FW设计数据单一数据源，提高FW设计数据检索效率，避免多数据导致的数据差异导致的错误，節省工程師設計及檢索設計時間。</t>
    <phoneticPr fontId="20" type="noConversion"/>
  </si>
  <si>
    <t>2.降低FW与PE沟通成本，避免数据反复传递，减少无用沟通成本，節省溝通時間。</t>
    <phoneticPr fontId="20" type="noConversion"/>
  </si>
  <si>
    <t>3.提高FW设计流程推进速度，可视化流程推进进度，实时跟进流程进度，自动通知，節省流程簽核時間。</t>
    <phoneticPr fontId="20" type="noConversion"/>
  </si>
  <si>
    <t>05-MNT FW設計數據數字化</t>
    <phoneticPr fontId="19" type="noConversion"/>
  </si>
  <si>
    <t>06-MNT L10 EBOM &amp; EBOM變更</t>
    <phoneticPr fontId="19" type="noConversion"/>
  </si>
  <si>
    <t>1.通過成品申請信息批量申請成品料號，節省工程師人工整理申請時間。</t>
  </si>
  <si>
    <t>2.物料自動添加功能，通過專案及類型自動檢索物料并添加到製作單中，節省工程師人工檢索添加時間。</t>
  </si>
  <si>
    <t>3.提高L10 EBOM製作單流程推进速度，可视化流程推进进度，实时跟进流程进度，自动通知，節省流程簽核時間。</t>
  </si>
  <si>
    <t>4.自動檢查EBOM功能，通過規則自動檢查EBOM欄位填寫情況，掛載位置，節省工程師人工檢查時間。</t>
  </si>
  <si>
    <t>5.自動同步替代料，通過替代料庫自動同步替代料數據，節省工程師設置替代料時間。</t>
  </si>
  <si>
    <t>6.降低製作單相關單位工程師沟通成本，避免数据反复传递，减少无用沟通成本，節省溝通時間。</t>
  </si>
  <si>
    <t>BOMTeam</t>
  </si>
  <si>
    <t>PM</t>
  </si>
  <si>
    <t>Packing</t>
  </si>
  <si>
    <t>PI</t>
  </si>
  <si>
    <t>月效益Total (KUSD)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</si>
</sst>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0.000"/>
    <numFmt numFmtId="177" formatCode="[$¥-804]#,##0_);[Red]\([$¥-804]#,##0\)"/>
    <numFmt numFmtId="178" formatCode="yyyy&quot;年&quot;m&quot;月&quot;;@"/>
    <numFmt numFmtId="179" formatCode="[$-409]d\-mmm;@"/>
    <numFmt numFmtId="180" formatCode="0.00_ "/>
    <numFmt numFmtId="181" formatCode="0_);[Red]\(0\)"/>
    <numFmt numFmtId="182" formatCode="0.0_);[Red]\(0.0\)"/>
    <numFmt numFmtId="183" formatCode="0.00_);[Red]\(0.00\)"/>
    <numFmt numFmtId="184" formatCode="0.0000_);[Red]\(0.0000\)"/>
    <numFmt numFmtId="185" formatCode="0.00000"/>
  </numFmts>
  <fonts count="33">
    <font>
      <sz val="11"/>
      <color theme="1"/>
      <name val="等线"/>
      <charset val="134"/>
      <scheme val="minor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8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新細明體"/>
      <family val="1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2"/>
      <name val="宋体"/>
      <family val="3"/>
      <charset val="161"/>
    </font>
    <font>
      <sz val="12"/>
      <name val="Calibri"/>
      <family val="3"/>
      <charset val="161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b/>
      <sz val="12"/>
      <color theme="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6"/>
      <scheme val="minor"/>
    </font>
    <font>
      <sz val="11"/>
      <name val="Microsoft YaHei"/>
      <family val="2"/>
      <charset val="134"/>
    </font>
    <font>
      <sz val="11"/>
      <name val="Microsoft YaHei"/>
      <family val="2"/>
    </font>
    <font>
      <b/>
      <sz val="12"/>
      <color theme="0"/>
      <name val="Microsoft YaHei"/>
      <family val="2"/>
    </font>
    <font>
      <sz val="10"/>
      <color theme="1"/>
      <name val="Microsoft YaHei"/>
      <family val="2"/>
    </font>
    <font>
      <sz val="11"/>
      <color theme="1"/>
      <name val="Microsoft YaHei"/>
      <family val="2"/>
    </font>
    <font>
      <b/>
      <sz val="11"/>
      <color theme="0"/>
      <name val="Microsoft YaHei"/>
      <family val="2"/>
    </font>
    <font>
      <sz val="10"/>
      <name val="Microsoft YaHei"/>
      <family val="2"/>
    </font>
    <font>
      <b/>
      <sz val="11"/>
      <color theme="1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CCC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>
      <alignment vertical="center"/>
    </xf>
    <xf numFmtId="0" fontId="9" fillId="0" borderId="0">
      <alignment vertical="center"/>
    </xf>
    <xf numFmtId="179" fontId="7" fillId="0" borderId="0">
      <alignment vertical="center"/>
    </xf>
    <xf numFmtId="177" fontId="9" fillId="0" borderId="0">
      <alignment vertical="center"/>
    </xf>
    <xf numFmtId="179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179" fontId="9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177" fontId="11" fillId="0" borderId="0"/>
    <xf numFmtId="179" fontId="10" fillId="0" borderId="0">
      <alignment vertical="center"/>
    </xf>
    <xf numFmtId="0" fontId="10" fillId="0" borderId="0">
      <alignment vertical="center"/>
    </xf>
    <xf numFmtId="177" fontId="12" fillId="0" borderId="0">
      <alignment vertical="center"/>
    </xf>
    <xf numFmtId="0" fontId="7" fillId="0" borderId="0">
      <alignment vertical="center"/>
    </xf>
    <xf numFmtId="177" fontId="8" fillId="0" borderId="0"/>
    <xf numFmtId="177" fontId="8" fillId="0" borderId="0"/>
    <xf numFmtId="0" fontId="7" fillId="0" borderId="0">
      <alignment vertical="center"/>
    </xf>
    <xf numFmtId="177" fontId="7" fillId="0" borderId="0">
      <alignment vertical="center"/>
    </xf>
    <xf numFmtId="0" fontId="5" fillId="0" borderId="0">
      <alignment vertical="center"/>
    </xf>
  </cellStyleXfs>
  <cellXfs count="150">
    <xf numFmtId="0" fontId="0" fillId="0" borderId="0" xfId="0">
      <alignment vertical="center"/>
    </xf>
    <xf numFmtId="0" fontId="1" fillId="0" borderId="0" xfId="6" applyFont="1" applyAlignment="1">
      <alignment horizontal="center" vertical="center"/>
    </xf>
    <xf numFmtId="0" fontId="1" fillId="0" borderId="0" xfId="21" applyFont="1">
      <alignment vertical="center"/>
    </xf>
    <xf numFmtId="0" fontId="2" fillId="0" borderId="0" xfId="21" applyFont="1">
      <alignment vertical="center"/>
    </xf>
    <xf numFmtId="0" fontId="1" fillId="0" borderId="0" xfId="21" applyFont="1" applyAlignment="1">
      <alignment horizontal="center" vertical="center"/>
    </xf>
    <xf numFmtId="0" fontId="6" fillId="0" borderId="0" xfId="21" applyFont="1" applyAlignment="1">
      <alignment horizontal="center" vertical="center"/>
    </xf>
    <xf numFmtId="0" fontId="2" fillId="2" borderId="16" xfId="5" applyFont="1" applyFill="1" applyBorder="1" applyAlignment="1">
      <alignment horizontal="center" vertical="center" wrapText="1"/>
    </xf>
    <xf numFmtId="0" fontId="1" fillId="2" borderId="16" xfId="5" applyFont="1" applyFill="1" applyBorder="1" applyAlignment="1">
      <alignment horizontal="center" vertical="center" wrapText="1"/>
    </xf>
    <xf numFmtId="0" fontId="1" fillId="4" borderId="16" xfId="5" applyFont="1" applyFill="1" applyBorder="1" applyAlignment="1">
      <alignment horizontal="center" vertical="center" wrapText="1"/>
    </xf>
    <xf numFmtId="0" fontId="14" fillId="10" borderId="16" xfId="21" applyFont="1" applyFill="1" applyBorder="1" applyAlignment="1">
      <alignment horizontal="center" vertical="center"/>
    </xf>
    <xf numFmtId="0" fontId="14" fillId="9" borderId="16" xfId="21" applyFont="1" applyFill="1" applyBorder="1" applyAlignment="1">
      <alignment horizontal="center" vertical="center"/>
    </xf>
    <xf numFmtId="0" fontId="4" fillId="0" borderId="16" xfId="6" applyFont="1" applyBorder="1" applyAlignment="1">
      <alignment horizontal="center" vertical="center"/>
    </xf>
    <xf numFmtId="0" fontId="6" fillId="0" borderId="16" xfId="21" applyFont="1" applyBorder="1" applyAlignment="1">
      <alignment horizontal="center" vertical="center"/>
    </xf>
    <xf numFmtId="180" fontId="6" fillId="0" borderId="16" xfId="21" applyNumberFormat="1" applyFont="1" applyBorder="1" applyAlignment="1">
      <alignment horizontal="center" vertical="center"/>
    </xf>
    <xf numFmtId="0" fontId="4" fillId="0" borderId="0" xfId="21" applyFont="1">
      <alignment vertical="center"/>
    </xf>
    <xf numFmtId="0" fontId="1" fillId="0" borderId="0" xfId="21" applyFont="1" applyAlignment="1">
      <alignment horizontal="left" vertical="center"/>
    </xf>
    <xf numFmtId="180" fontId="1" fillId="0" borderId="16" xfId="21" applyNumberFormat="1" applyFont="1" applyBorder="1" applyAlignment="1">
      <alignment horizontal="center" vertical="center"/>
    </xf>
    <xf numFmtId="0" fontId="3" fillId="0" borderId="4" xfId="21" applyFont="1" applyBorder="1" applyAlignment="1">
      <alignment horizontal="left" vertical="center"/>
    </xf>
    <xf numFmtId="0" fontId="3" fillId="0" borderId="5" xfId="21" applyFont="1" applyBorder="1" applyAlignment="1">
      <alignment horizontal="center" vertical="center" wrapText="1"/>
    </xf>
    <xf numFmtId="0" fontId="3" fillId="0" borderId="6" xfId="21" applyFont="1" applyBorder="1" applyAlignment="1">
      <alignment horizontal="center" vertical="center" wrapText="1"/>
    </xf>
    <xf numFmtId="0" fontId="3" fillId="0" borderId="7" xfId="21" applyFont="1" applyBorder="1" applyAlignment="1">
      <alignment horizontal="left" vertical="center"/>
    </xf>
    <xf numFmtId="9" fontId="3" fillId="0" borderId="3" xfId="21" applyNumberFormat="1" applyFont="1" applyBorder="1" applyAlignment="1">
      <alignment horizontal="center" vertical="center"/>
    </xf>
    <xf numFmtId="176" fontId="3" fillId="6" borderId="3" xfId="21" applyNumberFormat="1" applyFont="1" applyFill="1" applyBorder="1" applyAlignment="1">
      <alignment horizontal="center" vertical="center"/>
    </xf>
    <xf numFmtId="176" fontId="3" fillId="6" borderId="8" xfId="21" applyNumberFormat="1" applyFont="1" applyFill="1" applyBorder="1" applyAlignment="1">
      <alignment horizontal="center" vertical="center"/>
    </xf>
    <xf numFmtId="0" fontId="3" fillId="0" borderId="9" xfId="21" applyFont="1" applyBorder="1" applyAlignment="1">
      <alignment horizontal="left" vertical="center"/>
    </xf>
    <xf numFmtId="9" fontId="3" fillId="0" borderId="16" xfId="21" applyNumberFormat="1" applyFont="1" applyBorder="1" applyAlignment="1">
      <alignment horizontal="center" vertical="center"/>
    </xf>
    <xf numFmtId="176" fontId="3" fillId="6" borderId="16" xfId="21" applyNumberFormat="1" applyFont="1" applyFill="1" applyBorder="1" applyAlignment="1">
      <alignment horizontal="center" vertical="center"/>
    </xf>
    <xf numFmtId="176" fontId="3" fillId="6" borderId="10" xfId="21" applyNumberFormat="1" applyFont="1" applyFill="1" applyBorder="1" applyAlignment="1">
      <alignment horizontal="center" vertical="center"/>
    </xf>
    <xf numFmtId="0" fontId="3" fillId="6" borderId="9" xfId="21" applyFont="1" applyFill="1" applyBorder="1" applyAlignment="1">
      <alignment horizontal="left" vertical="center"/>
    </xf>
    <xf numFmtId="0" fontId="3" fillId="0" borderId="11" xfId="21" applyFont="1" applyBorder="1" applyAlignment="1">
      <alignment horizontal="center" vertical="center"/>
    </xf>
    <xf numFmtId="9" fontId="3" fillId="0" borderId="12" xfId="21" applyNumberFormat="1" applyFont="1" applyBorder="1" applyAlignment="1">
      <alignment horizontal="center" vertical="center"/>
    </xf>
    <xf numFmtId="176" fontId="3" fillId="6" borderId="12" xfId="21" applyNumberFormat="1" applyFont="1" applyFill="1" applyBorder="1" applyAlignment="1">
      <alignment horizontal="center" vertical="center"/>
    </xf>
    <xf numFmtId="176" fontId="3" fillId="6" borderId="13" xfId="21" applyNumberFormat="1" applyFont="1" applyFill="1" applyBorder="1" applyAlignment="1">
      <alignment horizontal="center" vertical="center"/>
    </xf>
    <xf numFmtId="184" fontId="1" fillId="0" borderId="16" xfId="21" applyNumberFormat="1" applyFont="1" applyBorder="1" applyAlignment="1">
      <alignment horizontal="center" vertical="center"/>
    </xf>
    <xf numFmtId="184" fontId="18" fillId="7" borderId="16" xfId="21" applyNumberFormat="1" applyFont="1" applyFill="1" applyBorder="1" applyAlignment="1">
      <alignment horizontal="center" vertical="center"/>
    </xf>
    <xf numFmtId="0" fontId="2" fillId="4" borderId="16" xfId="16" applyFont="1" applyFill="1" applyBorder="1" applyAlignment="1">
      <alignment vertical="center" wrapText="1"/>
    </xf>
    <xf numFmtId="0" fontId="2" fillId="4" borderId="16" xfId="16" applyFont="1" applyFill="1" applyBorder="1" applyAlignment="1">
      <alignment horizontal="center" vertical="center" wrapText="1"/>
    </xf>
    <xf numFmtId="181" fontId="17" fillId="4" borderId="16" xfId="21" applyNumberFormat="1" applyFont="1" applyFill="1" applyBorder="1" applyAlignment="1">
      <alignment horizontal="center" vertical="center"/>
    </xf>
    <xf numFmtId="182" fontId="1" fillId="4" borderId="16" xfId="21" applyNumberFormat="1" applyFont="1" applyFill="1" applyBorder="1" applyAlignment="1">
      <alignment horizontal="center" vertical="center"/>
    </xf>
    <xf numFmtId="0" fontId="21" fillId="0" borderId="16" xfId="21" applyFont="1" applyBorder="1" applyAlignment="1">
      <alignment horizontal="center" vertical="center" wrapText="1"/>
    </xf>
    <xf numFmtId="0" fontId="21" fillId="9" borderId="16" xfId="21" applyFont="1" applyFill="1" applyBorder="1" applyAlignment="1">
      <alignment horizontal="center" vertical="center" wrapText="1"/>
    </xf>
    <xf numFmtId="0" fontId="21" fillId="0" borderId="0" xfId="21" applyFont="1">
      <alignment vertical="center"/>
    </xf>
    <xf numFmtId="0" fontId="26" fillId="0" borderId="16" xfId="21" applyFont="1" applyBorder="1" applyAlignment="1">
      <alignment horizontal="center" vertical="center" wrapText="1"/>
    </xf>
    <xf numFmtId="0" fontId="21" fillId="0" borderId="3" xfId="21" applyFont="1" applyBorder="1" applyAlignment="1">
      <alignment horizontal="center" vertical="center" wrapText="1"/>
    </xf>
    <xf numFmtId="0" fontId="21" fillId="13" borderId="16" xfId="21" applyFont="1" applyFill="1" applyBorder="1" applyAlignment="1">
      <alignment horizontal="center" vertical="center" wrapText="1"/>
    </xf>
    <xf numFmtId="0" fontId="25" fillId="13" borderId="16" xfId="21" applyFont="1" applyFill="1" applyBorder="1" applyAlignment="1">
      <alignment horizontal="center" vertical="center" wrapText="1"/>
    </xf>
    <xf numFmtId="0" fontId="26" fillId="13" borderId="16" xfId="21" applyFont="1" applyFill="1" applyBorder="1" applyAlignment="1">
      <alignment horizontal="center" vertical="center" wrapText="1"/>
    </xf>
    <xf numFmtId="0" fontId="21" fillId="0" borderId="0" xfId="21" applyFont="1" applyAlignment="1">
      <alignment horizontal="right" vertical="center"/>
    </xf>
    <xf numFmtId="0" fontId="21" fillId="0" borderId="0" xfId="21" applyFont="1" applyAlignment="1">
      <alignment horizontal="center" vertical="center"/>
    </xf>
    <xf numFmtId="0" fontId="21" fillId="11" borderId="16" xfId="21" applyFont="1" applyFill="1" applyBorder="1" applyAlignment="1">
      <alignment horizontal="center" vertical="center" wrapText="1"/>
    </xf>
    <xf numFmtId="0" fontId="23" fillId="11" borderId="16" xfId="21" applyFont="1" applyFill="1" applyBorder="1" applyAlignment="1">
      <alignment horizontal="center" vertical="center" wrapText="1"/>
    </xf>
    <xf numFmtId="0" fontId="21" fillId="11" borderId="3" xfId="2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4" fontId="28" fillId="0" borderId="0" xfId="21" applyNumberFormat="1" applyFont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/>
    </xf>
    <xf numFmtId="0" fontId="21" fillId="9" borderId="16" xfId="21" applyFont="1" applyFill="1" applyBorder="1" applyAlignment="1">
      <alignment horizontal="center" vertical="center"/>
    </xf>
    <xf numFmtId="2" fontId="26" fillId="0" borderId="16" xfId="21" applyNumberFormat="1" applyFont="1" applyBorder="1" applyAlignment="1">
      <alignment horizontal="center" vertical="center" wrapText="1"/>
    </xf>
    <xf numFmtId="0" fontId="29" fillId="0" borderId="16" xfId="21" applyFont="1" applyBorder="1">
      <alignment vertical="center"/>
    </xf>
    <xf numFmtId="0" fontId="29" fillId="0" borderId="16" xfId="0" applyFont="1" applyBorder="1">
      <alignment vertical="center"/>
    </xf>
    <xf numFmtId="0" fontId="29" fillId="0" borderId="16" xfId="21" applyFont="1" applyBorder="1" applyAlignment="1">
      <alignment horizontal="center" vertical="center"/>
    </xf>
    <xf numFmtId="0" fontId="29" fillId="0" borderId="16" xfId="21" applyFont="1" applyBorder="1" applyAlignment="1">
      <alignment horizontal="center" vertical="center" wrapText="1"/>
    </xf>
    <xf numFmtId="14" fontId="29" fillId="0" borderId="16" xfId="21" applyNumberFormat="1" applyFont="1" applyBorder="1" applyAlignment="1">
      <alignment horizontal="center" vertical="center"/>
    </xf>
    <xf numFmtId="10" fontId="29" fillId="0" borderId="16" xfId="0" applyNumberFormat="1" applyFont="1" applyBorder="1" applyAlignment="1">
      <alignment horizontal="center" vertical="center"/>
    </xf>
    <xf numFmtId="0" fontId="29" fillId="0" borderId="16" xfId="0" applyFont="1" applyBorder="1" applyAlignment="1">
      <alignment horizontal="left" vertical="center"/>
    </xf>
    <xf numFmtId="0" fontId="29" fillId="14" borderId="16" xfId="21" applyFont="1" applyFill="1" applyBorder="1" applyAlignment="1">
      <alignment horizontal="center" vertical="center"/>
    </xf>
    <xf numFmtId="14" fontId="29" fillId="14" borderId="16" xfId="21" applyNumberFormat="1" applyFont="1" applyFill="1" applyBorder="1" applyAlignment="1">
      <alignment horizontal="center" vertical="center"/>
    </xf>
    <xf numFmtId="0" fontId="29" fillId="0" borderId="0" xfId="21" applyFont="1" applyAlignment="1">
      <alignment horizontal="center" vertical="center" wrapText="1"/>
    </xf>
    <xf numFmtId="0" fontId="21" fillId="0" borderId="0" xfId="21" applyFont="1" applyAlignment="1">
      <alignment horizontal="center" vertical="center" wrapText="1"/>
    </xf>
    <xf numFmtId="0" fontId="31" fillId="0" borderId="16" xfId="21" applyFont="1" applyBorder="1" applyAlignment="1">
      <alignment horizontal="center" vertical="center" wrapText="1"/>
    </xf>
    <xf numFmtId="14" fontId="31" fillId="0" borderId="16" xfId="21" applyNumberFormat="1" applyFont="1" applyBorder="1" applyAlignment="1">
      <alignment horizontal="center" vertical="center" wrapText="1"/>
    </xf>
    <xf numFmtId="0" fontId="29" fillId="0" borderId="16" xfId="21" applyFont="1" applyBorder="1" applyAlignment="1">
      <alignment horizontal="left" vertical="center"/>
    </xf>
    <xf numFmtId="0" fontId="31" fillId="14" borderId="16" xfId="21" applyFont="1" applyFill="1" applyBorder="1" applyAlignment="1">
      <alignment horizontal="center" vertical="center" wrapText="1"/>
    </xf>
    <xf numFmtId="14" fontId="31" fillId="14" borderId="16" xfId="21" applyNumberFormat="1" applyFont="1" applyFill="1" applyBorder="1" applyAlignment="1">
      <alignment horizontal="center" vertical="center" wrapText="1"/>
    </xf>
    <xf numFmtId="0" fontId="32" fillId="14" borderId="16" xfId="21" applyFont="1" applyFill="1" applyBorder="1" applyAlignment="1">
      <alignment vertical="center" wrapText="1"/>
    </xf>
    <xf numFmtId="0" fontId="32" fillId="0" borderId="16" xfId="21" applyFont="1" applyBorder="1" applyAlignment="1">
      <alignment horizontal="center" vertical="center"/>
    </xf>
    <xf numFmtId="183" fontId="26" fillId="0" borderId="16" xfId="21" applyNumberFormat="1" applyFont="1" applyBorder="1" applyAlignment="1">
      <alignment horizontal="left" vertical="center"/>
    </xf>
    <xf numFmtId="183" fontId="26" fillId="0" borderId="16" xfId="21" applyNumberFormat="1" applyFont="1" applyBorder="1" applyAlignment="1">
      <alignment horizontal="left" vertical="top" wrapText="1"/>
    </xf>
    <xf numFmtId="14" fontId="29" fillId="0" borderId="16" xfId="21" applyNumberFormat="1" applyFont="1" applyBorder="1" applyAlignment="1">
      <alignment horizontal="center" vertical="center" wrapText="1"/>
    </xf>
    <xf numFmtId="14" fontId="29" fillId="14" borderId="16" xfId="21" applyNumberFormat="1" applyFont="1" applyFill="1" applyBorder="1" applyAlignment="1">
      <alignment horizontal="center" vertical="center" wrapText="1"/>
    </xf>
    <xf numFmtId="185" fontId="21" fillId="0" borderId="0" xfId="21" applyNumberFormat="1" applyFont="1">
      <alignment vertical="center"/>
    </xf>
    <xf numFmtId="176" fontId="32" fillId="0" borderId="16" xfId="21" applyNumberFormat="1" applyFont="1" applyBorder="1" applyAlignment="1">
      <alignment horizontal="center" vertical="center"/>
    </xf>
    <xf numFmtId="2" fontId="32" fillId="0" borderId="16" xfId="21" applyNumberFormat="1" applyFont="1" applyBorder="1" applyAlignment="1">
      <alignment horizontal="center" vertical="center"/>
    </xf>
    <xf numFmtId="0" fontId="14" fillId="9" borderId="10" xfId="21" applyFont="1" applyFill="1" applyBorder="1" applyAlignment="1">
      <alignment horizontal="center" vertical="center" wrapText="1"/>
    </xf>
    <xf numFmtId="0" fontId="14" fillId="9" borderId="14" xfId="21" applyFont="1" applyFill="1" applyBorder="1" applyAlignment="1">
      <alignment horizontal="center" vertical="center" wrapText="1"/>
    </xf>
    <xf numFmtId="0" fontId="2" fillId="2" borderId="16" xfId="5" applyFont="1" applyFill="1" applyBorder="1" applyAlignment="1">
      <alignment horizontal="center" vertical="center" wrapText="1"/>
    </xf>
    <xf numFmtId="0" fontId="2" fillId="3" borderId="16" xfId="5" applyFont="1" applyFill="1" applyBorder="1" applyAlignment="1">
      <alignment horizontal="center" vertical="center" wrapText="1"/>
    </xf>
    <xf numFmtId="0" fontId="2" fillId="2" borderId="10" xfId="5" applyFont="1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 wrapText="1"/>
    </xf>
    <xf numFmtId="0" fontId="14" fillId="10" borderId="10" xfId="21" applyFont="1" applyFill="1" applyBorder="1" applyAlignment="1">
      <alignment horizontal="center" vertical="center"/>
    </xf>
    <xf numFmtId="0" fontId="14" fillId="10" borderId="14" xfId="21" applyFont="1" applyFill="1" applyBorder="1" applyAlignment="1">
      <alignment horizontal="center" vertical="center"/>
    </xf>
    <xf numFmtId="0" fontId="14" fillId="10" borderId="15" xfId="21" applyFont="1" applyFill="1" applyBorder="1" applyAlignment="1">
      <alignment horizontal="center" vertical="center"/>
    </xf>
    <xf numFmtId="0" fontId="2" fillId="2" borderId="16" xfId="19" applyFont="1" applyFill="1" applyBorder="1" applyAlignment="1">
      <alignment horizontal="center" vertical="center" wrapText="1"/>
    </xf>
    <xf numFmtId="0" fontId="2" fillId="8" borderId="16" xfId="5" applyFont="1" applyFill="1" applyBorder="1" applyAlignment="1">
      <alignment horizontal="center" vertical="center" wrapText="1"/>
    </xf>
    <xf numFmtId="0" fontId="14" fillId="9" borderId="10" xfId="21" applyFont="1" applyFill="1" applyBorder="1" applyAlignment="1">
      <alignment horizontal="center" vertical="center"/>
    </xf>
    <xf numFmtId="0" fontId="14" fillId="9" borderId="14" xfId="21" applyFont="1" applyFill="1" applyBorder="1" applyAlignment="1">
      <alignment horizontal="center" vertical="center"/>
    </xf>
    <xf numFmtId="0" fontId="14" fillId="9" borderId="15" xfId="21" applyFont="1" applyFill="1" applyBorder="1" applyAlignment="1">
      <alignment horizontal="center" vertical="center"/>
    </xf>
    <xf numFmtId="0" fontId="4" fillId="0" borderId="1" xfId="21" applyFont="1" applyBorder="1" applyAlignment="1">
      <alignment horizontal="center" vertical="center"/>
    </xf>
    <xf numFmtId="0" fontId="4" fillId="0" borderId="2" xfId="21" applyFont="1" applyBorder="1" applyAlignment="1">
      <alignment horizontal="center" vertical="center"/>
    </xf>
    <xf numFmtId="0" fontId="4" fillId="0" borderId="3" xfId="21" applyFont="1" applyBorder="1" applyAlignment="1">
      <alignment horizontal="center" vertical="center"/>
    </xf>
    <xf numFmtId="0" fontId="4" fillId="4" borderId="1" xfId="21" applyFont="1" applyFill="1" applyBorder="1" applyAlignment="1">
      <alignment horizontal="center" vertical="center"/>
    </xf>
    <xf numFmtId="0" fontId="4" fillId="4" borderId="2" xfId="21" applyFont="1" applyFill="1" applyBorder="1" applyAlignment="1">
      <alignment horizontal="center" vertical="center"/>
    </xf>
    <xf numFmtId="0" fontId="4" fillId="4" borderId="3" xfId="21" applyFont="1" applyFill="1" applyBorder="1" applyAlignment="1">
      <alignment horizontal="center" vertical="center"/>
    </xf>
    <xf numFmtId="0" fontId="14" fillId="10" borderId="10" xfId="21" applyFont="1" applyFill="1" applyBorder="1" applyAlignment="1">
      <alignment horizontal="center" vertical="center" wrapText="1"/>
    </xf>
    <xf numFmtId="0" fontId="14" fillId="10" borderId="14" xfId="21" applyFont="1" applyFill="1" applyBorder="1" applyAlignment="1">
      <alignment horizontal="center" vertical="center" wrapText="1"/>
    </xf>
    <xf numFmtId="0" fontId="2" fillId="0" borderId="1" xfId="21" applyFont="1" applyBorder="1" applyAlignment="1">
      <alignment horizontal="center" vertical="center"/>
    </xf>
    <xf numFmtId="0" fontId="2" fillId="0" borderId="2" xfId="21" applyFont="1" applyBorder="1" applyAlignment="1">
      <alignment horizontal="center" vertical="center"/>
    </xf>
    <xf numFmtId="0" fontId="2" fillId="0" borderId="3" xfId="21" applyFont="1" applyBorder="1" applyAlignment="1">
      <alignment horizontal="center" vertical="center"/>
    </xf>
    <xf numFmtId="0" fontId="4" fillId="0" borderId="1" xfId="21" applyFont="1" applyBorder="1" applyAlignment="1">
      <alignment horizontal="center" vertical="center" wrapText="1"/>
    </xf>
    <xf numFmtId="0" fontId="4" fillId="0" borderId="2" xfId="21" applyFont="1" applyBorder="1" applyAlignment="1">
      <alignment horizontal="center" vertical="center" wrapText="1"/>
    </xf>
    <xf numFmtId="0" fontId="4" fillId="0" borderId="3" xfId="21" applyFont="1" applyBorder="1" applyAlignment="1">
      <alignment horizontal="center" vertical="center" wrapText="1"/>
    </xf>
    <xf numFmtId="0" fontId="4" fillId="0" borderId="1" xfId="21" applyFont="1" applyBorder="1" applyAlignment="1">
      <alignment horizontal="center" vertical="center" wrapText="1" readingOrder="1"/>
    </xf>
    <xf numFmtId="0" fontId="4" fillId="0" borderId="2" xfId="21" applyFont="1" applyBorder="1" applyAlignment="1">
      <alignment horizontal="center" vertical="center" wrapText="1" readingOrder="1"/>
    </xf>
    <xf numFmtId="0" fontId="4" fillId="0" borderId="3" xfId="21" applyFont="1" applyBorder="1" applyAlignment="1">
      <alignment horizontal="center" vertical="center" wrapText="1" readingOrder="1"/>
    </xf>
    <xf numFmtId="0" fontId="2" fillId="0" borderId="1" xfId="21" applyFont="1" applyBorder="1" applyAlignment="1">
      <alignment horizontal="center" vertical="center" wrapText="1" readingOrder="1"/>
    </xf>
    <xf numFmtId="0" fontId="2" fillId="0" borderId="2" xfId="21" applyFont="1" applyBorder="1" applyAlignment="1">
      <alignment horizontal="center" vertical="center" wrapText="1" readingOrder="1"/>
    </xf>
    <xf numFmtId="0" fontId="2" fillId="0" borderId="3" xfId="21" applyFont="1" applyBorder="1" applyAlignment="1">
      <alignment horizontal="center" vertical="center" wrapText="1" readingOrder="1"/>
    </xf>
    <xf numFmtId="0" fontId="15" fillId="0" borderId="1" xfId="21" applyFont="1" applyBorder="1" applyAlignment="1">
      <alignment horizontal="center" vertical="center" wrapText="1" readingOrder="1"/>
    </xf>
    <xf numFmtId="0" fontId="1" fillId="0" borderId="16" xfId="21" applyFont="1" applyBorder="1" applyAlignment="1">
      <alignment horizontal="center" vertical="center"/>
    </xf>
    <xf numFmtId="0" fontId="2" fillId="5" borderId="16" xfId="21" applyFont="1" applyFill="1" applyBorder="1" applyAlignment="1">
      <alignment horizontal="center" vertical="center"/>
    </xf>
    <xf numFmtId="0" fontId="2" fillId="5" borderId="16" xfId="21" applyFont="1" applyFill="1" applyBorder="1" applyAlignment="1">
      <alignment horizontal="center" vertical="center" wrapText="1"/>
    </xf>
    <xf numFmtId="178" fontId="2" fillId="5" borderId="10" xfId="21" applyNumberFormat="1" applyFont="1" applyFill="1" applyBorder="1" applyAlignment="1">
      <alignment horizontal="center" vertical="center" wrapText="1"/>
    </xf>
    <xf numFmtId="178" fontId="2" fillId="5" borderId="15" xfId="21" applyNumberFormat="1" applyFont="1" applyFill="1" applyBorder="1" applyAlignment="1">
      <alignment horizontal="center" vertical="center" wrapText="1"/>
    </xf>
    <xf numFmtId="0" fontId="2" fillId="5" borderId="10" xfId="21" applyFont="1" applyFill="1" applyBorder="1" applyAlignment="1">
      <alignment horizontal="center" vertical="center"/>
    </xf>
    <xf numFmtId="0" fontId="2" fillId="5" borderId="15" xfId="21" applyFont="1" applyFill="1" applyBorder="1" applyAlignment="1">
      <alignment horizontal="center" vertical="center"/>
    </xf>
    <xf numFmtId="0" fontId="2" fillId="7" borderId="16" xfId="21" applyFont="1" applyFill="1" applyBorder="1" applyAlignment="1">
      <alignment horizontal="center" vertical="center" wrapText="1"/>
    </xf>
    <xf numFmtId="0" fontId="17" fillId="6" borderId="16" xfId="21" applyFont="1" applyFill="1" applyBorder="1" applyAlignment="1">
      <alignment horizontal="left" vertical="center"/>
    </xf>
    <xf numFmtId="177" fontId="17" fillId="5" borderId="16" xfId="20" applyFont="1" applyFill="1" applyBorder="1" applyAlignment="1">
      <alignment horizontal="center" vertical="center"/>
    </xf>
    <xf numFmtId="0" fontId="1" fillId="0" borderId="16" xfId="21" applyFont="1" applyBorder="1" applyAlignment="1">
      <alignment horizontal="right" vertical="center"/>
    </xf>
    <xf numFmtId="0" fontId="1" fillId="0" borderId="10" xfId="21" applyFont="1" applyBorder="1" applyAlignment="1">
      <alignment horizontal="center" vertical="center"/>
    </xf>
    <xf numFmtId="0" fontId="1" fillId="0" borderId="14" xfId="21" applyFont="1" applyBorder="1" applyAlignment="1">
      <alignment horizontal="center" vertical="center"/>
    </xf>
    <xf numFmtId="0" fontId="1" fillId="0" borderId="15" xfId="21" applyFont="1" applyBorder="1" applyAlignment="1">
      <alignment horizontal="center" vertical="center"/>
    </xf>
    <xf numFmtId="0" fontId="18" fillId="7" borderId="16" xfId="21" applyFont="1" applyFill="1" applyBorder="1" applyAlignment="1">
      <alignment horizontal="center" vertical="center"/>
    </xf>
    <xf numFmtId="0" fontId="30" fillId="2" borderId="16" xfId="21" applyFont="1" applyFill="1" applyBorder="1" applyAlignment="1">
      <alignment horizontal="center" vertical="top" wrapText="1"/>
    </xf>
    <xf numFmtId="0" fontId="30" fillId="12" borderId="16" xfId="21" applyFont="1" applyFill="1" applyBorder="1" applyAlignment="1">
      <alignment horizontal="center" vertical="center" wrapText="1"/>
    </xf>
    <xf numFmtId="0" fontId="27" fillId="11" borderId="16" xfId="21" applyFont="1" applyFill="1" applyBorder="1" applyAlignment="1">
      <alignment horizontal="center" vertical="center" wrapText="1"/>
    </xf>
    <xf numFmtId="0" fontId="22" fillId="2" borderId="16" xfId="21" applyFont="1" applyFill="1" applyBorder="1" applyAlignment="1">
      <alignment horizontal="center" vertical="center" wrapText="1"/>
    </xf>
    <xf numFmtId="0" fontId="27" fillId="2" borderId="16" xfId="21" applyFont="1" applyFill="1" applyBorder="1" applyAlignment="1">
      <alignment horizontal="center" vertical="center" wrapText="1"/>
    </xf>
    <xf numFmtId="0" fontId="29" fillId="0" borderId="16" xfId="21" applyFont="1" applyBorder="1" applyAlignment="1">
      <alignment horizontal="center" vertical="center" wrapText="1"/>
    </xf>
    <xf numFmtId="0" fontId="31" fillId="0" borderId="16" xfId="21" applyFont="1" applyBorder="1" applyAlignment="1">
      <alignment horizontal="center" vertical="center" wrapText="1"/>
    </xf>
    <xf numFmtId="0" fontId="29" fillId="0" borderId="16" xfId="21" applyFont="1" applyBorder="1" applyAlignment="1">
      <alignment horizontal="center" vertical="center"/>
    </xf>
    <xf numFmtId="0" fontId="29" fillId="0" borderId="1" xfId="21" applyFont="1" applyBorder="1" applyAlignment="1">
      <alignment horizontal="center" vertical="center" wrapText="1"/>
    </xf>
    <xf numFmtId="0" fontId="29" fillId="0" borderId="2" xfId="21" applyFont="1" applyBorder="1" applyAlignment="1">
      <alignment horizontal="center" vertical="center" wrapText="1"/>
    </xf>
    <xf numFmtId="0" fontId="29" fillId="0" borderId="3" xfId="21" applyFont="1" applyBorder="1" applyAlignment="1">
      <alignment horizontal="center" vertical="center" wrapText="1"/>
    </xf>
    <xf numFmtId="0" fontId="21" fillId="11" borderId="16" xfId="21" applyFont="1" applyFill="1" applyBorder="1" applyAlignment="1">
      <alignment horizontal="center" vertical="center" wrapText="1"/>
    </xf>
    <xf numFmtId="0" fontId="21" fillId="2" borderId="16" xfId="21" applyFont="1" applyFill="1" applyBorder="1" applyAlignment="1">
      <alignment horizontal="center" vertical="center" wrapText="1"/>
    </xf>
    <xf numFmtId="0" fontId="21" fillId="13" borderId="1" xfId="21" applyFont="1" applyFill="1" applyBorder="1" applyAlignment="1">
      <alignment horizontal="center" vertical="center" wrapText="1"/>
    </xf>
    <xf numFmtId="0" fontId="21" fillId="13" borderId="2" xfId="21" applyFont="1" applyFill="1" applyBorder="1" applyAlignment="1">
      <alignment horizontal="center" vertical="center" wrapText="1"/>
    </xf>
    <xf numFmtId="0" fontId="21" fillId="13" borderId="3" xfId="21" applyFont="1" applyFill="1" applyBorder="1" applyAlignment="1">
      <alignment horizontal="center" vertical="center" wrapText="1"/>
    </xf>
    <xf numFmtId="0" fontId="21" fillId="9" borderId="16" xfId="21" applyFont="1" applyFill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</cellXfs>
  <cellStyles count="22">
    <cellStyle name="Normal 6" xfId="3" xr:uid="{00000000-0005-0000-0000-000000000000}"/>
    <cellStyle name="Normal 6 2" xfId="7" xr:uid="{00000000-0005-0000-0000-000001000000}"/>
    <cellStyle name="Normal 6 2 2" xfId="1" xr:uid="{00000000-0005-0000-0000-000002000000}"/>
    <cellStyle name="Normal 6 3" xfId="20" xr:uid="{21AA97A9-9E55-4D46-AFBF-43A3521D43A1}"/>
    <cellStyle name="常规" xfId="0" builtinId="0"/>
    <cellStyle name="常规 12" xfId="2" xr:uid="{00000000-0005-0000-0000-000004000000}"/>
    <cellStyle name="常规 2" xfId="8" xr:uid="{00000000-0005-0000-0000-000005000000}"/>
    <cellStyle name="常规 3" xfId="9" xr:uid="{00000000-0005-0000-0000-000006000000}"/>
    <cellStyle name="常规 3 2" xfId="6" xr:uid="{00000000-0005-0000-0000-000007000000}"/>
    <cellStyle name="常规 4" xfId="11" xr:uid="{00000000-0005-0000-0000-000008000000}"/>
    <cellStyle name="常规 5" xfId="12" xr:uid="{00000000-0005-0000-0000-000009000000}"/>
    <cellStyle name="千位分隔 2" xfId="10" xr:uid="{00000000-0005-0000-0000-00000A000000}"/>
    <cellStyle name="一般 2" xfId="21" xr:uid="{1B4E2B32-AE40-4B09-BA61-E2A22D2E09BB}"/>
    <cellStyle name="一般 2 3" xfId="13" xr:uid="{00000000-0005-0000-0000-00000B000000}"/>
    <cellStyle name="一般 2 3 2" xfId="14" xr:uid="{00000000-0005-0000-0000-00000C000000}"/>
    <cellStyle name="一般 2 3 2 2" xfId="19" xr:uid="{00000000-0005-0000-0000-00000D000000}"/>
    <cellStyle name="一般 26" xfId="15" xr:uid="{00000000-0005-0000-0000-00000E000000}"/>
    <cellStyle name="一般 3" xfId="16" xr:uid="{00000000-0005-0000-0000-00000F000000}"/>
    <cellStyle name="一般 3 2" xfId="4" xr:uid="{00000000-0005-0000-0000-000010000000}"/>
    <cellStyle name="一般 3 2 2" xfId="5" xr:uid="{00000000-0005-0000-0000-000011000000}"/>
    <cellStyle name="一般 4" xfId="17" xr:uid="{00000000-0005-0000-0000-000012000000}"/>
    <cellStyle name="一般 5" xfId="18" xr:uid="{00000000-0005-0000-0000-000013000000}"/>
  </cellStyles>
  <dxfs count="0"/>
  <tableStyles count="0" defaultTableStyle="TableStyleMedium2" defaultPivotStyle="PivotStyleLight16"/>
  <colors>
    <mruColors>
      <color rgb="FF9CCCCC"/>
      <color rgb="FF88E4DD"/>
      <color rgb="FF2ABCB2"/>
      <color rgb="FFAAE9F4"/>
      <color rgb="FF0099FF"/>
      <color rgb="FF0066FF"/>
      <color rgb="FF0000FF"/>
      <color rgb="FF41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7620</xdr:colOff>
      <xdr:row>4</xdr:row>
      <xdr:rowOff>175260</xdr:rowOff>
    </xdr:from>
    <xdr:to>
      <xdr:col>51</xdr:col>
      <xdr:colOff>259080</xdr:colOff>
      <xdr:row>11</xdr:row>
      <xdr:rowOff>172046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06B0049-6581-7BA6-7121-D0CAD364B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7560" y="762000"/>
          <a:ext cx="5273040" cy="143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lhmis\&#26700;&#38754;\Quotation%20database\MS60\PVT\ME\MS60%20PVT%20ME%20BOM0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guest\LOCALS~1\Temp\EWM-PNK-008-B(3MB33,34-001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VTX/Application/VTT_Business_Planning_for_Note/Simul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0000112409\Local%20Settings\Temporary%20Internet%20Files\Content.IE5\QLZSPCVI\Simulation1126(Viento&amp;Genova)\Simulation1126(Viento&amp;Genova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z01svnt01\DTI\Documents%20and%20Settings\lknazovcik\My%20Documents\1st~5th%20%20week%2013_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FXN_DataUploadTemplate_20200120_RD_0121%20updat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20200302%20Upload%20template%20DTSA%20Wuhan_Placeholder%20initiative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lhnbepd015\d$\c5163\16DVD%20SOP\004-&#29289;&#26009;&#25237;&#2083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LYNNET~1/AppData/Local/Temp/notes67A731/Initiative%20on%20a%20page%20custom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JAMESL~1/AppData/Local/Temp/notes17A462/20131211.%20A3%20template.%20vF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s://foxconn-my.sharepoint.com/Users/William%20Chen/Box%20Sync/2019%20Foxconn%20DTS%20-%20D%20Group%20Quarterly%20Sprints/01_TO/99_Working%20folder/William%20Chen/Program%20Dashboard%20Related/PowerQ%20+%20Pivot%20Based%20Dashboard/20200315%20Steerco%20Dashboard%20v29.xlsx?0592EEB8" TargetMode="External"/><Relationship Id="rId1" Type="http://schemas.openxmlformats.org/officeDocument/2006/relationships/externalLinkPath" Target="file:///\\0592EEB8\20200315%20Steerco%20Dashboard%20v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Project\MS90\BOM\MS90%20EVT%20RD%20ME%20Part%20list%200609291450_modified_by_Coop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atveer%20Bhatia/Documents/DoNotBackup/L4%20Gantt%20report%20-%2020140807_1750%20-%20Copy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nts%20and%20Settings\mario.JP\Local%20Settings\Temporary%20Internet%20Files\OLKD\ITC\&#20225;&#30011;&#21407;&#20385;\05%20Summer\3_Mega\FY05_Summer_JP_Note_Ver0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9579;&#24950;&#26480;\MS03\MP\CCU3&#30456;&#38364;\DOCUME~1\guest\LOCALS~1\Temp\EWM-PNK-008-B(3MB33,34-001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William%20Chen/AppData/Local/Microsoft/Windows/INetCache/Content.Outlook/UO8B5OV2/14.%20Procurement_Scrubbed_Sophi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Tim%20Lin/Box%20Sync/TQO002%20BUP/00_TO/08_Daily%20dashboard/Jan-10/20170110_Daily%20dashboard_8pm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&#26421;&#26421;\MS02\SOP%20FOR%20DVT\DOCUME~1\guest\LOCALS~1\Temp\EWM-PNK-008-B(3MB33,34-00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Sophia%20Lim/Box%20Sync/Foxconn%20Wave%20launch%20working%20folder/4.%20Data/4.%20Second%20data%20upload/Upload%20Files/13.%20ADJ_Scrubbed_Sophia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DVD%20DATA%20Don't%20DELETE/sop/&#22823;&#26495;/AWA-MHP-014-D(2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oxconn-my.sharepoint.com/Users/Yining%20Wu/Desktop/How%20to%20make%20money/Study/Foxconn/baseline/Foxconn%20IDP%20Master%20Model_20190924_12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5655%20&#22266;&#23450;&#36039;&#29986;%20Leadsheet%20&#30340;%20&#24037;&#20316;&#3492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Documents%20and%20Settings\lknazovcik\Local%20Settings\Temporary%20Internet%20Files\OLK3\Reporty\Reporty\Standar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-001439\&#40613;&#33521;&#29790;\WINDOWS\TEMP\ACBEL\08\DATA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smt003\PCAUSERS\Public\Products\Compaq\007699-001\SOP\S_SOP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VD%20DATA%20Don't%20DELETE\sop\&#22823;&#26495;\AWA-MHP-014-D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jelinek\public\foxconn\SILONG\cost%20calculate\IBM\local%20vendor&amp;CR3\SquadronsL4_CostAnalysis_082703Czech(releasedtoCzech)--loacal%20vend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VD%20DATA%20Don't%20DELETE\sop\&#22823;&#26495;\AWA-MHP-014-D(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lhmis\LOCALS~1\Temp\notesFFF692\M780\HPL%20summary%2090-0704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lhfs02.ecmms.foxconn\DOCUME~1\Estela\LOCALS~1\Temp\C.Lotus.Notes.Data\DVD%20DATA%20Don't%20DELETE\sop\&#22823;&#26495;\AWA-MHP-014-D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fxa0254\SIMON\87\8706\&#32993;&#20121;&#26480;86\8605\8605ML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成本彙總"/>
      <sheetName val="組裝件"/>
      <sheetName val="ME  BOM "/>
      <sheetName val="(1) Revision History"/>
      <sheetName val="MS60 PVT-ME-BOM (2)"/>
      <sheetName val="MS60 PVT-ME-BOM"/>
      <sheetName val="L5 by color"/>
      <sheetName val="Sheet2"/>
      <sheetName val="Sheet3"/>
      <sheetName val="DBM"/>
      <sheetName val="2004"/>
      <sheetName val="ME__BOM_"/>
      <sheetName val="(1)_Revision_History"/>
      <sheetName val="MS60_PVT-ME-BOM_(2)"/>
      <sheetName val="MS60_PVT-ME-BOM"/>
      <sheetName val="L5_by_color"/>
      <sheetName val="General Inputs"/>
      <sheetName val="WKXWKB"/>
      <sheetName val="9K3"/>
      <sheetName val="多層板M"/>
      <sheetName val="ME-Partlist"/>
      <sheetName val="各BU效益財務轉換率"/>
      <sheetName val="CN,NJ QRA 安全庫存0416"/>
      <sheetName val="模組工程安全庫存0411"/>
      <sheetName val="Expense structu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Workings"/>
      <sheetName val="清冊"/>
      <sheetName val="614-BOM"/>
      <sheetName val="DBM"/>
      <sheetName val="9906"/>
      <sheetName val="PARTS"/>
      <sheetName val="Hidden"/>
      <sheetName val="ME-Partlist"/>
      <sheetName val="Basic_Information"/>
      <sheetName val="MS60 PVT-ME-BOM"/>
      <sheetName val="2004"/>
      <sheetName val="FA-LISTING"/>
      <sheetName val="MS60_PVT-ME-BOM"/>
      <sheetName val="非機種"/>
      <sheetName val="EWM-PNK-008-B(3MB33,34-001)"/>
      <sheetName val="截止單據"/>
      <sheetName val="(All)FF"/>
      <sheetName val="Input commodity fallout"/>
      <sheetName val="Reporting"/>
      <sheetName val="Data lists"/>
      <sheetName val="聯絡方式"/>
      <sheetName val="法規課84上半年經營實績"/>
      <sheetName val="8605ML91"/>
      <sheetName val="bq SlsOIWW"/>
      <sheetName val="A"/>
      <sheetName val="ReadMe"/>
      <sheetName val="1492分攤"/>
      <sheetName val="差异分攤"/>
      <sheetName val="Sheet2"/>
      <sheetName val="Cost Breakdown"/>
      <sheetName val="XL4Test5"/>
      <sheetName val="Capacity By Modle"/>
      <sheetName val="DATA"/>
      <sheetName val="Abbreviations"/>
      <sheetName val="Cork"/>
      <sheetName val="4.4 鶴壁園區吃住行"/>
      <sheetName val="出庫明細"/>
      <sheetName val="G2TempSheet"/>
      <sheetName val="Settings"/>
      <sheetName val="Source"/>
      <sheetName val="SDE NUD &amp; High-Risk Tracker"/>
      <sheetName val="Setup"/>
      <sheetName val="FA_LISTING"/>
      <sheetName val="72HY"/>
      <sheetName val="75EY"/>
      <sheetName val="VESA Tests"/>
      <sheetName val="Gamma Data"/>
      <sheetName val="Issues List"/>
      <sheetName val="All"/>
      <sheetName val="Menu"/>
      <sheetName val="03detail"/>
      <sheetName val="Production Schedule"/>
      <sheetName val="Chart data"/>
      <sheetName val="Scope"/>
      <sheetName val="SheetMetal"/>
      <sheetName val="Ramp-up Prod KLf pro Woche "/>
      <sheetName val="TABLES"/>
      <sheetName val="sal"/>
      <sheetName val="UC10"/>
      <sheetName val="Bridge Chart B"/>
      <sheetName val="Price Volume Chart"/>
      <sheetName val="COG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323 Aroma _JAW"/>
      <sheetName val="@1005324 Aroma _JBX"/>
      <sheetName val="@1005325 Zion2 _JBX"/>
      <sheetName val="@1005326 Nora2 _JKX"/>
      <sheetName val="@1005327 Zion2 _JAW"/>
      <sheetName val="@1005351 Aroma _JCX"/>
      <sheetName val="@1005371 Baltimre CTO"/>
      <sheetName val="SUMMARY"/>
      <sheetName val="@1003969 Zion _JAW"/>
      <sheetName val="@1003970 VGN-E50B_D"/>
      <sheetName val="@1004063 VGN-A17GP"/>
      <sheetName val="@1004064 VGN-A15GP"/>
      <sheetName val="@1004066 VGN-A19GP"/>
      <sheetName val="@1004068 PCG-K76P"/>
      <sheetName val="@1004069 PCG-K74"/>
      <sheetName val="@1004070 VGN-S18GP"/>
      <sheetName val="@1004071 VGN-S16GP"/>
      <sheetName val="@1004072 PCG-TR5GP"/>
      <sheetName val="@1004950 VGN-A29GP"/>
      <sheetName val="@1004952 VGN-S28GP"/>
      <sheetName val="@1004953 VGN-S26GP"/>
      <sheetName val="@1004954 PCG-K86P"/>
      <sheetName val="@1004956 VGN-T17GP"/>
      <sheetName val="@1004958 VGN-B88GP"/>
      <sheetName val="@1004965 VGN-T16G"/>
      <sheetName val="@1005281 VGN-U8G"/>
      <sheetName val="@1005282 VGN-BB55G"/>
      <sheetName val="@1004983 VGN-A29TP"/>
      <sheetName val="@1004985 VGN-S28TP"/>
      <sheetName val="@1004986 VGN-S26TP"/>
      <sheetName val="@1004988 VGN-T17TP"/>
      <sheetName val="@1005534 VGN-BB55T"/>
      <sheetName val="@1004991 VGN-A29SP"/>
      <sheetName val="@1004993 VGN-S28SP"/>
      <sheetName val="@1004994 VGN-S26SP"/>
      <sheetName val="@1004995 PCG-K86S"/>
      <sheetName val="@1004997 VGN-T16SP"/>
      <sheetName val="@1005532 VGN-BB55S"/>
      <sheetName val="@1004042 VGN-A17LP"/>
      <sheetName val="@1004043 VGN-A15LP"/>
      <sheetName val="@1004045 VGN-A19LP"/>
      <sheetName val="@1004047 VGN-S18LP"/>
      <sheetName val="@1004048 VGN-S16LP"/>
      <sheetName val="@1004049 PCG-TR5L"/>
      <sheetName val="@1004057 VGN-A17SP"/>
      <sheetName val="@1004058 VGN-A19SP"/>
      <sheetName val="@1004059 VGN-S18SP"/>
      <sheetName val="@1004060 VGN-S16SP"/>
      <sheetName val="@1004061 PCG-K76SP"/>
      <sheetName val="@1004062 PCG-K74"/>
      <sheetName val="@1004050 VGN-A17TP"/>
      <sheetName val="@1004052 VGN-A19TP"/>
      <sheetName val="@1004054 VGN-S18TP"/>
      <sheetName val="@1004055 VGN-S16TP"/>
      <sheetName val="@1004056 PCG-TR5TP"/>
      <sheetName val="@1004965 Aroma_IBWEHK"/>
      <sheetName val="@1005533 VGN-BB55L"/>
      <sheetName val="@1004959 VGN-B88L"/>
      <sheetName val="@1004938 VGN-A29CP"/>
      <sheetName val="@1004940 VGN-A23CP"/>
      <sheetName val="@1004941 VGN-A21C"/>
      <sheetName val="@1004942 VGN-S28CP"/>
      <sheetName val="@1004943 VGN-S27C"/>
      <sheetName val="@1004944 VGN-S26C"/>
      <sheetName val="@1004945 VGN-T17C_S"/>
      <sheetName val="@1004946 VGN-T15C_S"/>
      <sheetName val="@1004947 VGN-B88C"/>
      <sheetName val="@1004948 VGN-B55C"/>
      <sheetName val="@1004949 VGN-U8C"/>
      <sheetName val="@1005280 VGN-S25C"/>
      <sheetName val="@1005531 VGN-T15C_T"/>
      <sheetName val="@1004957 VGN-T16LP"/>
      <sheetName val="@1004960 VGN-A29LP"/>
      <sheetName val="@1004962 VGN-S28LP"/>
      <sheetName val="@1004963 VGN-S26LP"/>
      <sheetName val="@1004964 VGN-T17LP"/>
      <sheetName val="@1005711 JediH_IAW"/>
      <sheetName val="@1005716 LeonS_IAW"/>
      <sheetName val="@1005717 Leon3_IAW"/>
      <sheetName val="@1005718 Aroma2_IAW"/>
      <sheetName val="@1005719 Aroma2_IBW"/>
      <sheetName val="@1005720 Spirit_IAW"/>
      <sheetName val="@1005721 Spirit_IBW"/>
      <sheetName val="@1005722 Baltimore2_IAW"/>
      <sheetName val="@1005723 Baltimore2_IBW"/>
      <sheetName val="@1005994 Baijiu_IAW"/>
      <sheetName val="@1006057 LeonS_IBWETH"/>
      <sheetName val="@1006058 LeonS_IBWK"/>
      <sheetName val="@1006061 Leon3_IBWETH-S"/>
      <sheetName val="@1006062 Leon3_IBWK-S"/>
      <sheetName val="@1006065 Aroma2_ICWETH"/>
      <sheetName val="@1006066 Aroma2_ICWK"/>
      <sheetName val="@1005686 JediH_CAW"/>
      <sheetName val="@1005687 Leon3_CAW"/>
      <sheetName val="@1005688 Leon3_CBX"/>
      <sheetName val="@1005689 Leon3_CCX"/>
      <sheetName val="@1005690 Aroma2_CAX"/>
      <sheetName val="@1005691 Aroma2_CBX"/>
      <sheetName val="@1005692 Spirit_CAW"/>
      <sheetName val="@1005693 Spirit_CBX"/>
      <sheetName val="@1005694 Baltimore2_CAX"/>
      <sheetName val="@1005695 Baltimore2_CBX"/>
      <sheetName val="@1005992 Baijiu_CAX"/>
      <sheetName val="@1004031 VGN-A19CP"/>
      <sheetName val="@1004032 VGN-A15CP"/>
      <sheetName val="@1004035 VGN-A17CP"/>
      <sheetName val="@1004037 VGN-S18CP"/>
      <sheetName val="@1004038 VGN-S17C"/>
      <sheetName val="@1004039 VGN-S16C"/>
      <sheetName val="@1004040 PCG-TR5C"/>
      <sheetName val="@1004041 PCG-TR5ZC"/>
      <sheetName val="@1004312 VGN-A13CP"/>
      <sheetName val="@1004313 VGN-A11C"/>
      <sheetName val="@1004811 VGN-X505AP"/>
      <sheetName val="@1005351 VGN-T50B_L"/>
      <sheetName val="@1006091 VGN-T30B_L"/>
      <sheetName val="@1005373 Baltimore_BTO"/>
      <sheetName val="28179230 PCG-K23     UC7"/>
      <sheetName val="@1005233 Wine3+_UCX"/>
      <sheetName val="@1005239 Baltimore_UEW"/>
      <sheetName val="@1003954 VGN-A50B"/>
      <sheetName val="@1005312 Jedi2+ _JCX"/>
      <sheetName val="@1005240 Baltimore_UFW"/>
      <sheetName val="Simulation"/>
      <sheetName val="@1005596 Spirit _JBX"/>
      <sheetName val="@1005597 Spirit _JCX"/>
      <sheetName val="@1005991 Baijiu_JAX"/>
      <sheetName val="@1005601 Leon 3_ JBX"/>
      <sheetName val="@1005604 Aroma2 _JCX"/>
      <sheetName val="@1004952 Leon2_IAW"/>
      <sheetName val="@1004953 Leon2_IBW"/>
      <sheetName val="@1004956 Aroma_IAW"/>
      <sheetName val="@1004957 Aroma_IBW"/>
      <sheetName val="@1005281 Zion2_IAX"/>
      <sheetName val="@1005244 Aroma_UAW"/>
      <sheetName val="@1005245 Aroma_UBX"/>
      <sheetName val="@1005246 Aroma_UBW"/>
      <sheetName val="@1005247 Aroma_UCW"/>
      <sheetName val="@1005248 Aroma_UDW"/>
      <sheetName val="@1005453 Baltimore_UHW"/>
      <sheetName val="@1005454 Baltimore_UJW"/>
      <sheetName val="@1005455 Baltimore_UKW"/>
      <sheetName val="@1003962 PCG-TR5B"/>
      <sheetName val="@1003963 PCG-TR5EB"/>
      <sheetName val="@1003965 VGN-U50"/>
      <sheetName val="@1004977 Baltimore_EAW"/>
      <sheetName val="@1004978 Baltimore_EBW"/>
      <sheetName val="@1006702 IRX-3350IAWE"/>
      <sheetName val="@1006703 IRX-3350ICWEHK"/>
      <sheetName val="@1005694 VGN-B99C"/>
      <sheetName val="@1006011 Baijiu_JBW"/>
      <sheetName val="@1006012 Baijiu_JCW"/>
      <sheetName val="@1006667 IRX-3330JAW"/>
      <sheetName val="@1005600 VGN-S72PB_B"/>
      <sheetName val="@1006661 IRX-3340JAX-L"/>
      <sheetName val="@1006662 IRX-3340JAX-T"/>
      <sheetName val="@1006663 IRX-3340JBX-L"/>
      <sheetName val="@1006664 IRX-3340JCTO1"/>
      <sheetName val="@1006665 IRX-3340JCTO2"/>
      <sheetName val="@1006666 IRX-3340JCW-L"/>
      <sheetName val="28197810 IRX-3330JAW"/>
      <sheetName val="28197610 IRX-3360JBX"/>
      <sheetName val="@1006671 IRX-3360JCTO1"/>
      <sheetName val="@1006672 IRX-3360JCTO2"/>
      <sheetName val="28198010 IRX-3310JAW-B"/>
      <sheetName val="28198011 IRX-3310JBX-S"/>
      <sheetName val="@1006675 IRX-3310JCTO1-S"/>
      <sheetName val="@1006676 IRX-3310JCTO2-S"/>
      <sheetName val="28198012 IRX-3310JCW"/>
      <sheetName val="@1006678 IRX-3370JAW"/>
      <sheetName val="@1006679 IRX-3370JCTO1"/>
      <sheetName val="@1006680 IRX-3230JAX"/>
      <sheetName val="@1006681 IRX-3230JBX"/>
      <sheetName val="@1006682 IRX-3230JCTO1"/>
      <sheetName val="@1006683 IRX-3230JCTO2"/>
      <sheetName val="@1006684 IRX-3230JCX"/>
      <sheetName val="@1006685 IRX-3230JDX"/>
      <sheetName val="28197210 IRX-3290JAX"/>
      <sheetName val="28197211 IRX-3290JBX"/>
      <sheetName val="@1006688 IRX-3290JCTO1"/>
      <sheetName val="@1006689 IRX-3290JCTO2"/>
      <sheetName val="@1006873 IRX-3370JCTO2"/>
      <sheetName val="@1006716 IRX-3350CAX"/>
      <sheetName val="@1006717 IRX-3350CBX"/>
      <sheetName val="28197630 IRX-3360UAXE"/>
      <sheetName val="@1005594 VGN-E72B_S"/>
      <sheetName val="@1006687 IRX-3290JBX"/>
      <sheetName val="28198230 VGN-FS680_W UC7"/>
      <sheetName val="28198232 VGN-FS660_W UC7"/>
      <sheetName val="28198233 VGN-FS640_W UC7"/>
      <sheetName val="Workings"/>
      <sheetName val="清冊"/>
      <sheetName val="zasset"/>
      <sheetName val="@1005323_Aroma__JAW"/>
      <sheetName val="@1005324_Aroma__JBX"/>
      <sheetName val="@1005325_Zion2__JBX"/>
      <sheetName val="@1005326_Nora2__JKX"/>
      <sheetName val="@1005327_Zion2__JAW"/>
      <sheetName val="@1005351_Aroma__JCX"/>
      <sheetName val="@1005371_Baltimre_CTO"/>
      <sheetName val="@1003969_Zion__JAW"/>
      <sheetName val="@1003970_VGN-E50B_D"/>
      <sheetName val="@1004063_VGN-A17GP"/>
      <sheetName val="@1004064_VGN-A15GP"/>
      <sheetName val="@1004066_VGN-A19GP"/>
      <sheetName val="@1004068_PCG-K76P"/>
      <sheetName val="@1004069_PCG-K74"/>
      <sheetName val="@1004070_VGN-S18GP"/>
      <sheetName val="@1004071_VGN-S16GP"/>
      <sheetName val="@1004072_PCG-TR5GP"/>
      <sheetName val="@1004950_VGN-A29GP"/>
      <sheetName val="@1004952_VGN-S28GP"/>
      <sheetName val="@1004953_VGN-S26GP"/>
      <sheetName val="@1004954_PCG-K86P"/>
      <sheetName val="@1004956_VGN-T17GP"/>
      <sheetName val="@1004958_VGN-B88GP"/>
      <sheetName val="@1004965_VGN-T16G"/>
      <sheetName val="@1005281_VGN-U8G"/>
      <sheetName val="@1005282_VGN-BB55G"/>
      <sheetName val="@1004983_VGN-A29TP"/>
      <sheetName val="@1004985_VGN-S28TP"/>
      <sheetName val="@1004986_VGN-S26TP"/>
      <sheetName val="@1004988_VGN-T17TP"/>
      <sheetName val="@1005534_VGN-BB55T"/>
      <sheetName val="@1004991_VGN-A29SP"/>
      <sheetName val="@1004993_VGN-S28SP"/>
      <sheetName val="@1004994_VGN-S26SP"/>
      <sheetName val="@1004995_PCG-K86S"/>
      <sheetName val="@1004997_VGN-T16SP"/>
      <sheetName val="@1005532_VGN-BB55S"/>
      <sheetName val="@1004042_VGN-A17LP"/>
      <sheetName val="@1004043_VGN-A15LP"/>
      <sheetName val="@1004045_VGN-A19LP"/>
      <sheetName val="@1004047_VGN-S18LP"/>
      <sheetName val="@1004048_VGN-S16LP"/>
      <sheetName val="@1004049_PCG-TR5L"/>
      <sheetName val="@1004057_VGN-A17SP"/>
      <sheetName val="@1004058_VGN-A19SP"/>
      <sheetName val="@1004059_VGN-S18SP"/>
      <sheetName val="@1004060_VGN-S16SP"/>
      <sheetName val="@1004061_PCG-K76SP"/>
      <sheetName val="@1004062_PCG-K74"/>
      <sheetName val="@1004050_VGN-A17TP"/>
      <sheetName val="@1004052_VGN-A19TP"/>
      <sheetName val="@1004054_VGN-S18TP"/>
      <sheetName val="@1004055_VGN-S16TP"/>
      <sheetName val="@1004056_PCG-TR5TP"/>
      <sheetName val="@1004965_Aroma_IBWEHK"/>
      <sheetName val="@1005533_VGN-BB55L"/>
      <sheetName val="@1004959_VGN-B88L"/>
      <sheetName val="@1004938_VGN-A29CP"/>
      <sheetName val="@1004940_VGN-A23CP"/>
      <sheetName val="@1004941_VGN-A21C"/>
      <sheetName val="@1004942_VGN-S28CP"/>
      <sheetName val="@1004943_VGN-S27C"/>
      <sheetName val="@1004944_VGN-S26C"/>
      <sheetName val="@1004945_VGN-T17C_S"/>
      <sheetName val="@1004946_VGN-T15C_S"/>
      <sheetName val="@1004947_VGN-B88C"/>
      <sheetName val="@1004948_VGN-B55C"/>
      <sheetName val="@1004949_VGN-U8C"/>
      <sheetName val="@1005280_VGN-S25C"/>
      <sheetName val="@1005531_VGN-T15C_T"/>
      <sheetName val="@1004957_VGN-T16LP"/>
      <sheetName val="@1004960_VGN-A29LP"/>
      <sheetName val="@1004962_VGN-S28LP"/>
      <sheetName val="@1004963_VGN-S26LP"/>
      <sheetName val="@1004964_VGN-T17LP"/>
      <sheetName val="@1005711_JediH_IAW"/>
      <sheetName val="@1005716_LeonS_IAW"/>
      <sheetName val="@1005717_Leon3_IAW"/>
      <sheetName val="@1005718_Aroma2_IAW"/>
      <sheetName val="@1005719_Aroma2_IBW"/>
      <sheetName val="@1005720_Spirit_IAW"/>
      <sheetName val="@1005721_Spirit_IBW"/>
      <sheetName val="@1005722_Baltimore2_IAW"/>
      <sheetName val="@1005723_Baltimore2_IBW"/>
      <sheetName val="@1005994_Baijiu_IAW"/>
      <sheetName val="@1006057_LeonS_IBWETH"/>
      <sheetName val="@1006058_LeonS_IBWK"/>
      <sheetName val="@1006061_Leon3_IBWETH-S"/>
      <sheetName val="@1006062_Leon3_IBWK-S"/>
      <sheetName val="@1006065_Aroma2_ICWETH"/>
      <sheetName val="@1006066_Aroma2_ICWK"/>
      <sheetName val="@1005686_JediH_CAW"/>
      <sheetName val="@1005687_Leon3_CAW"/>
      <sheetName val="@1005688_Leon3_CBX"/>
      <sheetName val="@1005689_Leon3_CCX"/>
      <sheetName val="@1005690_Aroma2_CAX"/>
      <sheetName val="@1005691_Aroma2_CBX"/>
      <sheetName val="@1005692_Spirit_CAW"/>
      <sheetName val="@1005693_Spirit_CBX"/>
      <sheetName val="@1005694_Baltimore2_CAX"/>
      <sheetName val="@1005695_Baltimore2_CBX"/>
      <sheetName val="@1005992_Baijiu_CAX"/>
      <sheetName val="@1004031_VGN-A19CP"/>
      <sheetName val="@1004032_VGN-A15CP"/>
      <sheetName val="@1004035_VGN-A17CP"/>
      <sheetName val="@1004037_VGN-S18CP"/>
      <sheetName val="@1004038_VGN-S17C"/>
      <sheetName val="@1004039_VGN-S16C"/>
      <sheetName val="@1004040_PCG-TR5C"/>
      <sheetName val="@1004041_PCG-TR5ZC"/>
      <sheetName val="@1004312_VGN-A13CP"/>
      <sheetName val="@1004313_VGN-A11C"/>
      <sheetName val="@1004811_VGN-X505AP"/>
      <sheetName val="@1005351_VGN-T50B_L"/>
      <sheetName val="@1006091_VGN-T30B_L"/>
      <sheetName val="@1005373_Baltimore_BTO"/>
      <sheetName val="28179230_PCG-K23_____UC7"/>
      <sheetName val="@1005233_Wine3+_UCX"/>
      <sheetName val="@1005239_Baltimore_UEW"/>
      <sheetName val="@1003954_VGN-A50B"/>
      <sheetName val="@1005312_Jedi2+__JCX"/>
      <sheetName val="@1005240_Baltimore_UFW"/>
      <sheetName val="@1005596_Spirit__JBX"/>
      <sheetName val="@1005597_Spirit__JCX"/>
      <sheetName val="@1005991_Baijiu_JAX"/>
      <sheetName val="@1005601_Leon_3__JBX"/>
      <sheetName val="@1005604_Aroma2__JCX"/>
      <sheetName val="@1004952_Leon2_IAW"/>
      <sheetName val="@1004953_Leon2_IBW"/>
      <sheetName val="@1004956_Aroma_IAW"/>
      <sheetName val="@1004957_Aroma_IBW"/>
      <sheetName val="@1005281_Zion2_IAX"/>
      <sheetName val="@1005244_Aroma_UAW"/>
      <sheetName val="@1005245_Aroma_UBX"/>
      <sheetName val="@1005246_Aroma_UBW"/>
      <sheetName val="@1005247_Aroma_UCW"/>
      <sheetName val="@1005248_Aroma_UDW"/>
      <sheetName val="@1005453_Baltimore_UHW"/>
      <sheetName val="@1005454_Baltimore_UJW"/>
      <sheetName val="@1005455_Baltimore_UKW"/>
      <sheetName val="@1003962_PCG-TR5B"/>
      <sheetName val="@1003963_PCG-TR5EB"/>
      <sheetName val="@1003965_VGN-U50"/>
      <sheetName val="@1004977_Baltimore_EAW"/>
      <sheetName val="@1004978_Baltimore_EBW"/>
      <sheetName val="@1006702_IRX-3350IAWE"/>
      <sheetName val="@1006703_IRX-3350ICWEHK"/>
      <sheetName val="@1005694_VGN-B99C"/>
      <sheetName val="@1006011_Baijiu_JBW"/>
      <sheetName val="@1006012_Baijiu_JCW"/>
      <sheetName val="@1006667_IRX-3330JAW"/>
      <sheetName val="@1005600_VGN-S72PB_B"/>
      <sheetName val="@1006661_IRX-3340JAX-L"/>
      <sheetName val="@1006662_IRX-3340JAX-T"/>
      <sheetName val="@1006663_IRX-3340JBX-L"/>
      <sheetName val="@1006664_IRX-3340JCTO1"/>
      <sheetName val="@1006665_IRX-3340JCTO2"/>
      <sheetName val="@1006666_IRX-3340JCW-L"/>
      <sheetName val="28197810_IRX-3330JAW"/>
      <sheetName val="28197610_IRX-3360JBX"/>
      <sheetName val="@1006671_IRX-3360JCTO1"/>
      <sheetName val="@1006672_IRX-3360JCTO2"/>
      <sheetName val="28198010_IRX-3310JAW-B"/>
      <sheetName val="28198011_IRX-3310JBX-S"/>
      <sheetName val="@1006675_IRX-3310JCTO1-S"/>
      <sheetName val="@1006676_IRX-3310JCTO2-S"/>
      <sheetName val="28198012_IRX-3310JCW"/>
      <sheetName val="@1006678_IRX-3370JAW"/>
      <sheetName val="@1006679_IRX-3370JCTO1"/>
      <sheetName val="@1006680_IRX-3230JAX"/>
      <sheetName val="@1006681_IRX-3230JBX"/>
      <sheetName val="@1006682_IRX-3230JCTO1"/>
      <sheetName val="@1006683_IRX-3230JCTO2"/>
      <sheetName val="@1006684_IRX-3230JCX"/>
      <sheetName val="@1006685_IRX-3230JD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Hidden"/>
      <sheetName val="PARTS"/>
      <sheetName val="PrdMnt_Format"/>
      <sheetName val="Summary_Format"/>
      <sheetName val="@1005745 Viento3_JBX"/>
      <sheetName val="@1005747 Genova2_JBX"/>
      <sheetName val="SUMMARY"/>
      <sheetName val="05Spring"/>
      <sheetName val="Mare&amp;Viento05春"/>
      <sheetName val="Sheet1"/>
      <sheetName val="JMP.EPVT(0831rev)"/>
      <sheetName val="@1005745_Viento3_JBX"/>
      <sheetName val="@1005747_Genova2_JBX"/>
      <sheetName val="JMP_EPVT(0831rev)"/>
      <sheetName val="Workings"/>
      <sheetName val="A07_港_空港マスタ・SCEI倉庫マスタ"/>
      <sheetName val="清冊"/>
      <sheetName val="614-BOM"/>
      <sheetName val="Tact Time-Test"/>
      <sheetName val="inspect capa"/>
      <sheetName val="Inspection Tact Time"/>
      <sheetName val="Tact Time-Photo"/>
      <sheetName val="Tact Time Etch"/>
      <sheetName val="Tact Time-TF"/>
      <sheetName val="32&quot; FHD TW"/>
      <sheetName val=""/>
      <sheetName val="截止單據"/>
      <sheetName val="MS60 PVT-ME-BOM"/>
      <sheetName val="@1005745_Viento3_JBX1"/>
      <sheetName val="@1005747_Genova2_JBX1"/>
      <sheetName val="JMP_EPVT(0831rev)1"/>
      <sheetName val="Tact_Time-Test"/>
      <sheetName val="inspect_capa"/>
      <sheetName val="Inspection_Tact_Time"/>
      <sheetName val="Tact_Time-Photo"/>
      <sheetName val="Tact_Time_Etch"/>
      <sheetName val="Tact_Time-TF"/>
      <sheetName val="32&quot;_FHD_TW"/>
      <sheetName val="MS60_PVT-ME-BOM"/>
      <sheetName val="General Inputs"/>
      <sheetName val="PLcost"/>
      <sheetName val="pu-Part"/>
      <sheetName val="sm_Pcost"/>
      <sheetName val="ME-Partlist"/>
      <sheetName val="9906"/>
      <sheetName val="COG"/>
      <sheetName val="A"/>
      <sheetName val="Cntmrs-Recruit"/>
      <sheetName val="75EX"/>
      <sheetName val="75EY"/>
      <sheetName val="72HX"/>
      <sheetName val="72HY"/>
      <sheetName val="0518"/>
      <sheetName val="UC10"/>
      <sheetName val="FA_LISTING"/>
      <sheetName val="XL4Test5"/>
      <sheetName val="Min-Tier Worksheet"/>
      <sheetName val="Incentives"/>
      <sheetName val="Value"/>
      <sheetName val="Input commodity fallout"/>
      <sheetName val="Reporting"/>
      <sheetName val="Source"/>
      <sheetName val="Cork"/>
      <sheetName val="Settings"/>
      <sheetName val="n12 bom cost "/>
      <sheetName val="DATA_ROLLUP"/>
      <sheetName val="reference"/>
      <sheetName val="MacroEngine"/>
      <sheetName val="Marathon"/>
      <sheetName val="Marathon BOM CM-MFG Lead-Time"/>
      <sheetName val="Data lists"/>
      <sheetName val="Data"/>
      <sheetName val="wsp 12-03"/>
      <sheetName val="@1005745_Viento3_JBX2"/>
      <sheetName val="@1005747_Genova2_JBX2"/>
      <sheetName val="JMP_EPVT(0831rev)2"/>
      <sheetName val="Tact_Time-Test1"/>
      <sheetName val="inspect_capa1"/>
      <sheetName val="Inspection_Tact_Time1"/>
      <sheetName val="Tact_Time-Photo1"/>
      <sheetName val="Tact_Time_Etch1"/>
      <sheetName val="Tact_Time-TF1"/>
      <sheetName val="32&quot;_FHD_TW1"/>
      <sheetName val="MS60_PVT-ME-BOM1"/>
      <sheetName val="计算式"/>
      <sheetName val="Index"/>
      <sheetName val="法規課84上半年經營實績"/>
    </sheetNames>
    <sheetDataSet>
      <sheetData sheetId="0">
        <row r="3">
          <cell r="AB3" t="str">
            <v>(3A)Kirin 845GV_U             ASUSTeK COMPUTER INC.</v>
          </cell>
        </row>
      </sheetData>
      <sheetData sheetId="1"/>
      <sheetData sheetId="2" refreshError="1">
        <row r="1">
          <cell r="A1">
            <v>0</v>
          </cell>
        </row>
        <row r="3">
          <cell r="AB3" t="str">
            <v>(3A)Kirin 845GV_U             ASUSTeK COMPUTER INC.</v>
          </cell>
          <cell r="BL3" t="str">
            <v>(3A)Ciel_J                    Others</v>
          </cell>
          <cell r="BR3" t="str">
            <v>(3A)Ciel(Azul) GP5 /U_J       Others</v>
          </cell>
          <cell r="BT3">
            <v>0</v>
          </cell>
          <cell r="BV3">
            <v>0</v>
          </cell>
          <cell r="BX3" t="str">
            <v>(4A)Canal HDD (250GB PATA)_U  Others</v>
          </cell>
          <cell r="BZ3" t="str">
            <v>(5H) A320 EU_U                Others</v>
          </cell>
          <cell r="CB3">
            <v>0</v>
          </cell>
          <cell r="CD3">
            <v>0</v>
          </cell>
          <cell r="CJ3">
            <v>0</v>
          </cell>
          <cell r="CL3">
            <v>0</v>
          </cell>
          <cell r="CN3">
            <v>0</v>
          </cell>
        </row>
        <row r="4">
          <cell r="AB4" t="str">
            <v>(3A)Komugi (For Ciel)_U       ASUSTeK COMPUTER INC.</v>
          </cell>
          <cell r="BL4" t="str">
            <v>(3A)Miran_J                   Others</v>
          </cell>
          <cell r="BR4" t="str">
            <v>(3A)GP5 (Chicago/04Spring)_J  Others</v>
          </cell>
          <cell r="BT4">
            <v>0</v>
          </cell>
          <cell r="BV4">
            <v>0</v>
          </cell>
          <cell r="BX4" t="str">
            <v>(5H)Kingkong_U                FOXCONN</v>
          </cell>
          <cell r="BZ4">
            <v>0</v>
          </cell>
          <cell r="CB4">
            <v>0</v>
          </cell>
          <cell r="CD4">
            <v>0</v>
          </cell>
          <cell r="CL4">
            <v>0</v>
          </cell>
          <cell r="CN4">
            <v>0</v>
          </cell>
        </row>
        <row r="5">
          <cell r="AB5" t="str">
            <v>(3A)Mohri 865G_U              ASUSTeK COMPUTER INC.</v>
          </cell>
          <cell r="BL5" t="str">
            <v>(4A)Genova_J                  Others</v>
          </cell>
          <cell r="BR5" t="str">
            <v>(3A)GP5U/IR5U (US/EU)_J       Others</v>
          </cell>
          <cell r="BT5">
            <v>0</v>
          </cell>
          <cell r="BV5">
            <v>0</v>
          </cell>
          <cell r="BX5">
            <v>0</v>
          </cell>
          <cell r="BZ5">
            <v>0</v>
          </cell>
          <cell r="CD5">
            <v>0</v>
          </cell>
          <cell r="CL5">
            <v>0</v>
          </cell>
        </row>
        <row r="6">
          <cell r="AB6" t="str">
            <v>(3A)Mohri 865_U               ASUSTeK COMPUTER INC.</v>
          </cell>
          <cell r="BL6" t="str">
            <v>(4A)Genova_U                  Others</v>
          </cell>
          <cell r="BR6" t="str">
            <v>(3A)GP5U/IR5U (US/EU)_U       Others</v>
          </cell>
          <cell r="BT6">
            <v>0</v>
          </cell>
          <cell r="BV6">
            <v>0</v>
          </cell>
          <cell r="BX6">
            <v>0</v>
          </cell>
          <cell r="BZ6">
            <v>0</v>
          </cell>
          <cell r="CD6">
            <v>0</v>
          </cell>
          <cell r="CL6">
            <v>0</v>
          </cell>
        </row>
        <row r="7">
          <cell r="AB7" t="str">
            <v>(3A)Pizza sis651 (for Miran)_UASUSTeK COMPUTER INC.</v>
          </cell>
          <cell r="BL7" t="str">
            <v>(4A)Mare2_J                   Others</v>
          </cell>
          <cell r="BR7" t="str">
            <v>(3A)GP5U_J                    SMK CORPORATION</v>
          </cell>
          <cell r="BT7">
            <v>0</v>
          </cell>
          <cell r="BV7">
            <v>0</v>
          </cell>
          <cell r="BX7">
            <v>0</v>
          </cell>
          <cell r="BZ7">
            <v>0</v>
          </cell>
          <cell r="CD7">
            <v>0</v>
          </cell>
          <cell r="CL7">
            <v>0</v>
          </cell>
        </row>
        <row r="8">
          <cell r="AB8" t="str">
            <v>(4A)Harry(915G)_U             ASUSTeK COMPUTER INC.</v>
          </cell>
          <cell r="BL8" t="str">
            <v>(4A)Viento(JBX)_J             Others</v>
          </cell>
          <cell r="BR8" t="str">
            <v>(3A)MC1/IR6U/BLASTER_U        Others</v>
          </cell>
          <cell r="BT8">
            <v>0</v>
          </cell>
          <cell r="BV8">
            <v>0</v>
          </cell>
          <cell r="BX8">
            <v>0</v>
          </cell>
          <cell r="BZ8">
            <v>0</v>
          </cell>
          <cell r="CD8">
            <v>0</v>
          </cell>
          <cell r="CL8">
            <v>0</v>
          </cell>
        </row>
        <row r="9">
          <cell r="AB9" t="str">
            <v>(4A)Harry(DDR1 RAID)_U        ASUSTeK COMPUTER INC.</v>
          </cell>
          <cell r="BL9" t="str">
            <v>(4H)Chicago JH(04Spring)_J    Others</v>
          </cell>
          <cell r="BR9" t="str">
            <v>(3A)RZ GP5T/IR5U (J)_J        Others</v>
          </cell>
          <cell r="BT9">
            <v>0</v>
          </cell>
          <cell r="BV9">
            <v>0</v>
          </cell>
          <cell r="BX9">
            <v>0</v>
          </cell>
          <cell r="BZ9">
            <v>0</v>
          </cell>
          <cell r="CD9">
            <v>0</v>
          </cell>
          <cell r="CL9">
            <v>0</v>
          </cell>
        </row>
        <row r="10">
          <cell r="AB10" t="str">
            <v>(4A)Mare 865GV + NV36_U       ASUSTeK COMPUTER INC.</v>
          </cell>
          <cell r="BL10" t="str">
            <v>(4H)Chicago JL(04Spring)_J    Others</v>
          </cell>
          <cell r="BR10" t="str">
            <v>(4A)MC10/IR8U/Video Cable_U   Others</v>
          </cell>
          <cell r="BT10">
            <v>0</v>
          </cell>
          <cell r="BV10">
            <v>0</v>
          </cell>
          <cell r="BX10">
            <v>0</v>
          </cell>
          <cell r="BZ10">
            <v>0</v>
          </cell>
          <cell r="CD10">
            <v>0</v>
          </cell>
          <cell r="CL10">
            <v>0</v>
          </cell>
        </row>
        <row r="11">
          <cell r="AB11" t="str">
            <v>(4A)Pasata W/O GFX_U          ASUSTeK COMPUTER INC.</v>
          </cell>
          <cell r="BL11" t="str">
            <v>(4N)Mare_J                    Others</v>
          </cell>
          <cell r="BR11" t="str">
            <v>(4A)VC10/Alps Module (Genova)_Others</v>
          </cell>
          <cell r="BT11">
            <v>0</v>
          </cell>
          <cell r="BV11">
            <v>0</v>
          </cell>
          <cell r="BX11">
            <v>0</v>
          </cell>
          <cell r="BZ11">
            <v>0</v>
          </cell>
          <cell r="CD11">
            <v>0</v>
          </cell>
          <cell r="CL11">
            <v>0</v>
          </cell>
        </row>
        <row r="12">
          <cell r="AB12" t="str">
            <v>(4A)Pasata_U                  ASUSTeK COMPUTER INC.</v>
          </cell>
          <cell r="BL12" t="str">
            <v>(4N)Viento(JAX)_J             Others</v>
          </cell>
          <cell r="BR12" t="str">
            <v>(4A)VC10E/Alps Borad (Mare)_J Others</v>
          </cell>
          <cell r="BT12">
            <v>0</v>
          </cell>
          <cell r="BV12">
            <v>0</v>
          </cell>
          <cell r="BX12">
            <v>0</v>
          </cell>
          <cell r="BZ12">
            <v>0</v>
          </cell>
          <cell r="CD12">
            <v>0</v>
          </cell>
          <cell r="CL12">
            <v>0</v>
          </cell>
        </row>
        <row r="13">
          <cell r="AB13" t="str">
            <v>(4H)Mohri 865GbE_U            ASUSTeK COMPUTER INC.</v>
          </cell>
          <cell r="BL13" t="str">
            <v>B-MX_J                        Others</v>
          </cell>
          <cell r="BR13" t="str">
            <v>(4A)VC10E/Alps Module (Genova)Others</v>
          </cell>
          <cell r="BT13">
            <v>0</v>
          </cell>
          <cell r="BV13">
            <v>0</v>
          </cell>
          <cell r="BX13">
            <v>0</v>
          </cell>
          <cell r="BZ13">
            <v>0</v>
          </cell>
          <cell r="CD13">
            <v>0</v>
          </cell>
          <cell r="CL13">
            <v>0</v>
          </cell>
        </row>
        <row r="14">
          <cell r="AB14" t="str">
            <v>(4H)Mohri865GbE(WOA)_U        ASUSTeK COMPUTER INC.</v>
          </cell>
          <cell r="BL14" t="str">
            <v>B-RS_U                        Others</v>
          </cell>
          <cell r="BR14" t="str">
            <v>(4A)VC10T/IR7U_J              Others</v>
          </cell>
          <cell r="BT14">
            <v>0</v>
          </cell>
          <cell r="BV14">
            <v>0</v>
          </cell>
          <cell r="BX14">
            <v>0</v>
          </cell>
          <cell r="BZ14">
            <v>0</v>
          </cell>
          <cell r="CD14">
            <v>0</v>
          </cell>
          <cell r="CL14">
            <v>0</v>
          </cell>
        </row>
        <row r="15">
          <cell r="AB15" t="str">
            <v>(4H)Mukai(865G)_U             ASUSTeK COMPUTER INC.</v>
          </cell>
          <cell r="BL15" t="str">
            <v>B-RX_U                        Others</v>
          </cell>
          <cell r="BR15" t="str">
            <v>(4A)VC10T/SMK Module (Morph)_JOthers</v>
          </cell>
          <cell r="BT15">
            <v>0</v>
          </cell>
          <cell r="BV15">
            <v>0</v>
          </cell>
          <cell r="BX15">
            <v>0</v>
          </cell>
          <cell r="BZ15">
            <v>0</v>
          </cell>
          <cell r="CD15">
            <v>0</v>
          </cell>
          <cell r="CL15">
            <v>0</v>
          </cell>
        </row>
        <row r="16">
          <cell r="AB16" t="str">
            <v>(4H)Mukai(865PE) GbE_U        ASUSTeK COMPUTER INC.</v>
          </cell>
          <cell r="BL16" t="str">
            <v>B-RZ_U                        Others</v>
          </cell>
          <cell r="BR16" t="str">
            <v>(4N)VC10/Alps Borad (Mare)_J  Others</v>
          </cell>
          <cell r="BT16">
            <v>0</v>
          </cell>
          <cell r="BV16">
            <v>0</v>
          </cell>
          <cell r="BX16">
            <v>0</v>
          </cell>
          <cell r="BZ16">
            <v>0</v>
          </cell>
          <cell r="CD16">
            <v>0</v>
          </cell>
          <cell r="CL16">
            <v>0</v>
          </cell>
        </row>
        <row r="17">
          <cell r="AB17" t="str">
            <v>(4H)Mukai(865PE)GbE WOA (NA)_UASUSTeK COMPUTER INC.</v>
          </cell>
          <cell r="BL17" t="str">
            <v>B-W(With MD)_J                Others</v>
          </cell>
          <cell r="BR17" t="str">
            <v>(4N)VC10E/IR5U(EU)_U          Others</v>
          </cell>
          <cell r="BT17">
            <v>0</v>
          </cell>
          <cell r="BV17">
            <v>0</v>
          </cell>
          <cell r="BX17">
            <v>0</v>
          </cell>
          <cell r="BZ17">
            <v>0</v>
          </cell>
          <cell r="CD17">
            <v>0</v>
          </cell>
          <cell r="CL17">
            <v>0</v>
          </cell>
        </row>
        <row r="18">
          <cell r="AB18" t="str">
            <v>(4H)Mukai(865PE)_U            ASUSTeK COMPUTER INC.</v>
          </cell>
          <cell r="BL18" t="str">
            <v>HS JH_J                       Others</v>
          </cell>
          <cell r="BR18" t="str">
            <v>(4N)VC10T/IR5U_J              Others</v>
          </cell>
          <cell r="BT18">
            <v>0</v>
          </cell>
          <cell r="BV18">
            <v>0</v>
          </cell>
          <cell r="BX18">
            <v>0</v>
          </cell>
          <cell r="BZ18">
            <v>0</v>
          </cell>
          <cell r="CD18">
            <v>0</v>
          </cell>
          <cell r="CL18">
            <v>0</v>
          </cell>
        </row>
        <row r="19">
          <cell r="AB19" t="str">
            <v>(4H)Osaka JH MB_U             ASUSTeK COMPUTER INC.</v>
          </cell>
          <cell r="BL19" t="str">
            <v>HS JLY_J                      Others</v>
          </cell>
          <cell r="BR19" t="str">
            <v>(4N)VC10_J                    Others</v>
          </cell>
          <cell r="BT19">
            <v>0</v>
          </cell>
          <cell r="BV19">
            <v>0</v>
          </cell>
          <cell r="BX19">
            <v>0</v>
          </cell>
          <cell r="BZ19">
            <v>0</v>
          </cell>
          <cell r="CD19">
            <v>0</v>
          </cell>
          <cell r="CL19">
            <v>0</v>
          </cell>
        </row>
        <row r="20">
          <cell r="AB20" t="str">
            <v>(4H)Osaka JL MB_U             ASUSTeK COMPUTER INC.</v>
          </cell>
          <cell r="BL20" t="str">
            <v>HS JL_J                       Others</v>
          </cell>
          <cell r="BR20" t="str">
            <v>B-MX_J                        Others</v>
          </cell>
          <cell r="BT20">
            <v>0</v>
          </cell>
          <cell r="BV20">
            <v>0</v>
          </cell>
          <cell r="BX20">
            <v>0</v>
          </cell>
          <cell r="BZ20">
            <v>0</v>
          </cell>
          <cell r="CD20">
            <v>0</v>
          </cell>
          <cell r="CL20">
            <v>0</v>
          </cell>
        </row>
        <row r="21">
          <cell r="AB21" t="str">
            <v>(4H)Pizza sis651 w/o GP_U     ASUSTeK COMPUTER INC.</v>
          </cell>
          <cell r="BL21" t="str">
            <v>HS(JHA)_J                     Others</v>
          </cell>
          <cell r="BR21" t="str">
            <v>B-RZ_J                        Others</v>
          </cell>
          <cell r="BT21">
            <v>0</v>
          </cell>
          <cell r="BV21">
            <v>0</v>
          </cell>
          <cell r="BX21">
            <v>0</v>
          </cell>
          <cell r="BZ21">
            <v>0</v>
          </cell>
          <cell r="CD21">
            <v>0</v>
          </cell>
          <cell r="CL21">
            <v>0</v>
          </cell>
        </row>
        <row r="22">
          <cell r="AB22" t="str">
            <v>(4N)Harry(DDR1)_U             ASUSTeK COMPUTER INC.</v>
          </cell>
          <cell r="BL22" t="str">
            <v>W(L)_J                        Others</v>
          </cell>
          <cell r="BR22" t="str">
            <v>B-W_J                         Others</v>
          </cell>
          <cell r="BT22">
            <v>0</v>
          </cell>
          <cell r="BV22">
            <v>0</v>
          </cell>
          <cell r="BX22">
            <v>0</v>
          </cell>
          <cell r="BZ22">
            <v>0</v>
          </cell>
          <cell r="CD22">
            <v>0</v>
          </cell>
          <cell r="CL22">
            <v>0</v>
          </cell>
        </row>
        <row r="23">
          <cell r="AB23" t="str">
            <v>(4N)Harry(DDR2)_U             ASUSTeK COMPUTER INC.</v>
          </cell>
          <cell r="BR23" t="str">
            <v>HS GP5/IR5U_J                 Others</v>
          </cell>
        </row>
        <row r="24">
          <cell r="AB24" t="str">
            <v>(4N)Mare 865GV_U              ASUSTeK COMPUTER INC.</v>
          </cell>
        </row>
        <row r="25">
          <cell r="AB25" t="str">
            <v>(5H)Horizon(915G)_U           FOXCONN</v>
          </cell>
        </row>
        <row r="26">
          <cell r="AB26" t="str">
            <v>(5H)Horizon(915GV)_U          FOXCONN</v>
          </cell>
        </row>
        <row r="27">
          <cell r="AB27" t="str">
            <v>(5H)Horizon(915P)_U           FOXCONN</v>
          </cell>
        </row>
        <row r="28">
          <cell r="AB28" t="str">
            <v>Alan 3_U                      ASUSTeK COMPUTER INC.</v>
          </cell>
        </row>
        <row r="29">
          <cell r="AB29" t="str">
            <v>B-Genesis M/B_U               ASUSTeK COMPUTER INC.</v>
          </cell>
        </row>
        <row r="30">
          <cell r="AB30" t="str">
            <v>B-HX(High) M/B_U              ASUSTeK COMPUTER INC.</v>
          </cell>
        </row>
        <row r="31">
          <cell r="AB31" t="str">
            <v>B-HX(Low) M/B_U               ASUSTeK COMPUTER INC.</v>
          </cell>
        </row>
        <row r="32">
          <cell r="AB32" t="str">
            <v>B-MX(sis651)M/B_U             ASUSTeK COMPUTER INC.</v>
          </cell>
        </row>
        <row r="33">
          <cell r="AB33" t="str">
            <v>B-RX(ex FSB:800MHz)M/B_U      ASUSTeK COMPUTER INC.</v>
          </cell>
        </row>
        <row r="34">
          <cell r="AB34" t="str">
            <v>B-RX(nForce)M/B For Athlo_U   ASUSTeK COMPUTER INC.</v>
          </cell>
        </row>
        <row r="35">
          <cell r="AB35" t="str">
            <v>B-RZ(FSB:800MHz)M/B_U         ASUSTeK COMPUTER INC.</v>
          </cell>
        </row>
        <row r="36">
          <cell r="AB36" t="str">
            <v>B-RZ(i850E)M/B_U              ASUSTeK COMPUTER INC.</v>
          </cell>
        </row>
        <row r="37">
          <cell r="AB37" t="str">
            <v>B-W(For 15'LCD)M/B_U          ASUSTeK COMPUTER INC.</v>
          </cell>
        </row>
        <row r="38">
          <cell r="AB38" t="str">
            <v>Beach (For HS-H)_U            ASUSTeK COMPUTER INC.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AB3" t="str">
            <v>(3A)Kirin 845GV_U             ASUSTeK COMPUTER INC.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st~5th  week 13_1"/>
      <sheetName val="Settings"/>
      <sheetName val="Source"/>
      <sheetName val="PARTS"/>
      <sheetName val="Sheet3"/>
      <sheetName val="Workings"/>
      <sheetName val="TEMPMAT9308"/>
      <sheetName val="1st~5th__week_13_1"/>
      <sheetName val="1st~5th__week_13_11"/>
      <sheetName val="codes"/>
      <sheetName val="Sheet1"/>
      <sheetName val="自定義"/>
      <sheetName val="Blf2+LOM cost bom_080902"/>
      <sheetName val="reference"/>
      <sheetName val="匯總"/>
      <sheetName val="CSHARK L5"/>
      <sheetName val="CSHARK L4"/>
      <sheetName val="TSHARK L3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Cost calc."/>
      <sheetName val="Resources &amp; Travel"/>
      <sheetName val="9906"/>
      <sheetName val="清冊"/>
      <sheetName val="Account Group"/>
      <sheetName val="T1 Tact Time"/>
      <sheetName val="Materials Quarterly"/>
      <sheetName val="Time_Scale"/>
      <sheetName val="Consumables"/>
      <sheetName val="T1-PVD &amp; CVD release chamber調查表"/>
      <sheetName val="Dry etch release chamber"/>
      <sheetName val="inspection tact time"/>
      <sheetName val="Fab Summary"/>
      <sheetName val="inspection capa."/>
      <sheetName val="TACT"/>
      <sheetName val="FA_LISTING"/>
      <sheetName val="Gantt"/>
      <sheetName val="截止單據"/>
      <sheetName val="Hidden"/>
      <sheetName val="FA-LISTING"/>
      <sheetName val="Lists"/>
      <sheetName val=""/>
      <sheetName val="XL4Test5"/>
      <sheetName val="8月ABL出貨明細"/>
      <sheetName val="fy 2006"/>
      <sheetName val="75EY"/>
      <sheetName val="72HX"/>
      <sheetName val="75EX"/>
      <sheetName val="72HY"/>
      <sheetName val="A"/>
      <sheetName val="Ship Plan"/>
      <sheetName val="Features Detail for Courtney"/>
      <sheetName val="Cntmrs-Recruit"/>
      <sheetName val="IA1"/>
      <sheetName val="Data"/>
      <sheetName val="sal"/>
      <sheetName val="MFA"/>
      <sheetName val="Appx B"/>
      <sheetName val="2"/>
      <sheetName val="8605ML91"/>
      <sheetName val="Input commodity fallout"/>
      <sheetName val="Reporting"/>
      <sheetName val="ME-Partlist"/>
      <sheetName val="Data lists"/>
      <sheetName val="&quot;B&quot; Quote Model"/>
      <sheetName val="Value"/>
      <sheetName val="PLcost"/>
      <sheetName val="pu-Part"/>
      <sheetName val="sm_Pcost"/>
      <sheetName val="91A6000101W"/>
      <sheetName val="DATABASE"/>
      <sheetName val="Issues List"/>
      <sheetName val="DELL_Schedule"/>
      <sheetName val="ms60 pvt-me-bom"/>
      <sheetName val="1st~5th__week_13_12"/>
      <sheetName val="CSHARK_L5"/>
      <sheetName val="CSHARK_L4"/>
      <sheetName val="TSHARK_L3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Blf2+LOM_cost_bom_080902"/>
      <sheetName val="Cost_calc_"/>
      <sheetName val="Resources_&amp;_Travel"/>
      <sheetName val="Account_Group"/>
      <sheetName val="T1_Tact_Time"/>
      <sheetName val="Materials_Quarterly"/>
      <sheetName val="T1-PVD_&amp;_CVD_release_chamber調查表"/>
      <sheetName val="Dry_etch_release_chamber"/>
      <sheetName val="inspection_tact_time"/>
      <sheetName val="Fab_Summary"/>
      <sheetName val="inspection_capa_"/>
      <sheetName val="1st~5th__week_13_13"/>
      <sheetName val="CSHARK_L51"/>
      <sheetName val="CSHARK_L41"/>
      <sheetName val="TSHARK_L31"/>
      <sheetName val="CSHARK_L11"/>
      <sheetName val="JAWS_L21"/>
      <sheetName val="JAWS-COOL_99__L21"/>
      <sheetName val="CSHARK_L61"/>
      <sheetName val="CSHARK_L71"/>
      <sheetName val="CSHARK_L8A1"/>
      <sheetName val="CSHARK_L8B1"/>
      <sheetName val="CSHARK_L9A1"/>
      <sheetName val="CSHARK_L9B1"/>
      <sheetName val="Blf2+LOM_cost_bom_0809021"/>
      <sheetName val="Cost_calc_1"/>
      <sheetName val="Resources_&amp;_Travel1"/>
      <sheetName val="Account_Group1"/>
      <sheetName val="T1_Tact_Time1"/>
      <sheetName val="Materials_Quarterly1"/>
      <sheetName val="T1-PVD_&amp;_CVD_release_chamber調查1"/>
      <sheetName val="Dry_etch_release_chamber1"/>
      <sheetName val="inspection_tact_time1"/>
      <sheetName val="Fab_Summary1"/>
      <sheetName val="inspection_capa_1"/>
      <sheetName val="1st~5th__week_13_14"/>
      <sheetName val="CSHARK_L52"/>
      <sheetName val="CSHARK_L42"/>
      <sheetName val="TSHARK_L32"/>
      <sheetName val="CSHARK_L12"/>
      <sheetName val="JAWS_L22"/>
      <sheetName val="JAWS-COOL_99__L22"/>
      <sheetName val="CSHARK_L62"/>
      <sheetName val="CSHARK_L72"/>
      <sheetName val="CSHARK_L8A2"/>
      <sheetName val="CSHARK_L8B2"/>
      <sheetName val="CSHARK_L9A2"/>
      <sheetName val="CSHARK_L9B2"/>
      <sheetName val="Blf2+LOM_cost_bom_0809022"/>
      <sheetName val="Cost_calc_2"/>
      <sheetName val="Resources_&amp;_Travel2"/>
      <sheetName val="Account_Group2"/>
      <sheetName val="T1_Tact_Time2"/>
      <sheetName val="Materials_Quarterly2"/>
      <sheetName val="T1-PVD_&amp;_CVD_release_chamber調查2"/>
      <sheetName val="Dry_etch_release_chamber2"/>
      <sheetName val="inspection_tact_time2"/>
      <sheetName val="Fab_Summary2"/>
      <sheetName val="inspection_capa_2"/>
      <sheetName val="fy_2006"/>
      <sheetName val="1st~5th__week_13_15"/>
      <sheetName val="CSHARK_L53"/>
      <sheetName val="CSHARK_L43"/>
      <sheetName val="TSHARK_L33"/>
      <sheetName val="CSHARK_L13"/>
      <sheetName val="JAWS_L23"/>
      <sheetName val="JAWS-COOL_99__L23"/>
      <sheetName val="CSHARK_L63"/>
      <sheetName val="CSHARK_L73"/>
      <sheetName val="CSHARK_L8A3"/>
      <sheetName val="CSHARK_L8B3"/>
      <sheetName val="CSHARK_L9A3"/>
      <sheetName val="CSHARK_L9B3"/>
      <sheetName val="Blf2+LOM_cost_bom_0809023"/>
      <sheetName val="Cost_calc_3"/>
      <sheetName val="Resources_&amp;_Travel3"/>
      <sheetName val="Account_Group3"/>
      <sheetName val="T1_Tact_Time3"/>
      <sheetName val="Materials_Quarterly3"/>
      <sheetName val="T1-PVD_&amp;_CVD_release_chamber調查3"/>
      <sheetName val="Dry_etch_release_chamber3"/>
      <sheetName val="inspection_tact_time3"/>
      <sheetName val="Fab_Summary3"/>
      <sheetName val="inspection_capa_3"/>
      <sheetName val="fy_20061"/>
      <sheetName val="Ship_Plan"/>
      <sheetName val="Features_Detail_for_Courtney"/>
      <sheetName val="Appx_B"/>
      <sheetName val="Input_commodity_fallout"/>
      <sheetName val="Data_lists"/>
      <sheetName val="&quot;B&quot;_Quote_Model"/>
      <sheetName val="Issues_List"/>
      <sheetName val="ms60_pvt-me-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milestone"/>
      <sheetName val="+impact"/>
      <sheetName val="+impact_Original"/>
      <sheetName val="+KPI"/>
      <sheetName val="+KPI_Original"/>
      <sheetName val="+workstream action"/>
      <sheetName val="+document"/>
      <sheetName val="各BU效益財務轉換率"/>
      <sheetName val="舉措基準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C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物料投入1"/>
      <sheetName val="物料投入2"/>
      <sheetName val="PARTS"/>
      <sheetName val="ME-Partlist"/>
      <sheetName val="Hidden"/>
      <sheetName val="Source"/>
      <sheetName val="Settings"/>
      <sheetName val="#REF!"/>
      <sheetName val="T1 Tact Time"/>
      <sheetName val="Approval Status"/>
      <sheetName val="Change Type"/>
      <sheetName val="Phase-In"/>
      <sheetName val="Stage"/>
      <sheetName val="Status"/>
      <sheetName val="TEMPMAT9308"/>
      <sheetName val="Notes"/>
      <sheetName val="004-物料投入"/>
      <sheetName val="Sales for 2001"/>
      <sheetName val="DATA"/>
      <sheetName val="List"/>
      <sheetName val="Blf2+LOM cost bom_080902"/>
      <sheetName val="wsp 12-03"/>
      <sheetName val="BASICs"/>
      <sheetName val="Issues List"/>
      <sheetName val="Sheet1"/>
      <sheetName val="Cntmrs-Recruit"/>
      <sheetName val="ZNE496"/>
      <sheetName val="FA_LISTING"/>
      <sheetName val="XL4Test5"/>
      <sheetName val="DBM"/>
      <sheetName val="截止單據"/>
      <sheetName val="Workings"/>
      <sheetName val="Cork"/>
      <sheetName val="Exchange Rates"/>
      <sheetName val="Lists"/>
      <sheetName val="9906"/>
      <sheetName val="&quot;B&quot; Quote Model"/>
      <sheetName val="All"/>
      <sheetName val="Cost Breakdown"/>
      <sheetName val="Value"/>
      <sheetName val="濟源富泰華費用一覽表 "/>
      <sheetName val="DELL_Schedule"/>
      <sheetName val="n12 bom cost "/>
      <sheetName val="DATA_ROLLUP"/>
      <sheetName val="MAIN"/>
      <sheetName val="WIP"/>
      <sheetName val="APAC_Act"/>
      <sheetName val="APAC_Bdgt"/>
      <sheetName val="APAC_FY11"/>
      <sheetName val="EMEA_Act"/>
      <sheetName val="EMEA_Bdgt"/>
      <sheetName val="EMEA_FY1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ref ID"/>
      <sheetName val="Table"/>
      <sheetName val="DATA VAILDATION"/>
      <sheetName val="Lists"/>
      <sheetName val="Drop Down"/>
      <sheetName val="Sheet3"/>
      <sheetName val="Risk factors"/>
      <sheetName val="Drop-down"/>
      <sheetName val="Sheet1"/>
      <sheetName val="Look up"/>
      <sheetName val="Week 39 tracking"/>
      <sheetName val="List"/>
      <sheetName val="Codes"/>
      <sheetName val="Reason codes"/>
      <sheetName val="Lever - long list"/>
      <sheetName val="Dropdown mapping"/>
      <sheetName val="Admin"/>
      <sheetName val="Sheet4"/>
      <sheetName val="Code"/>
      <sheetName val="enter_ref_ID"/>
      <sheetName val="DATA_VAILDATION"/>
      <sheetName val="Drop_Down"/>
      <sheetName val="Risk_factors"/>
      <sheetName val="Look_up"/>
      <sheetName val="Week_39_tracking"/>
      <sheetName val="Reason_codes"/>
      <sheetName val="Lever_-_long_list"/>
      <sheetName val="Dropdown_mapping"/>
      <sheetName val="enter_ref_ID1"/>
      <sheetName val="DATA_VAILDATION1"/>
      <sheetName val="Drop_Down1"/>
      <sheetName val="Risk_factors1"/>
      <sheetName val="Look_up1"/>
      <sheetName val="Week_39_tracking1"/>
      <sheetName val="Reason_codes1"/>
      <sheetName val="Lever_-_long_list1"/>
      <sheetName val="Dropdown_mapping1"/>
      <sheetName val="enter_ref_ID2"/>
      <sheetName val="DATA_VAILDATION2"/>
      <sheetName val="Drop_Down2"/>
      <sheetName val="Risk_factors2"/>
      <sheetName val="Look_up2"/>
      <sheetName val="Week_39_tracking2"/>
      <sheetName val="Reason_codes2"/>
      <sheetName val="Lever_-_long_list2"/>
      <sheetName val="Dropdown_mapping2"/>
      <sheetName val="Dvision"/>
      <sheetName val="QTD_Activities_CT_LineY_Act 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A3 sample"/>
      <sheetName val="Table"/>
      <sheetName val="A3_sample"/>
      <sheetName val="A3_sample1"/>
      <sheetName val="A3_sample2"/>
      <sheetName val="Reference she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0315 Steerco Dashboard v2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History"/>
      <sheetName val="ME-Partlist"/>
      <sheetName val="Plastic"/>
      <sheetName val="Metal"/>
      <sheetName val="Cable"/>
      <sheetName val="Screw"/>
      <sheetName val="Nut"/>
      <sheetName val="Mylar"/>
      <sheetName val="Rubber"/>
      <sheetName val="Spring"/>
      <sheetName val="(xx)Blank"/>
      <sheetName val="PARTS"/>
      <sheetName val="DELL_Schedule"/>
      <sheetName val="Revision_History"/>
      <sheetName val="2004"/>
      <sheetName val="表紙"/>
      <sheetName val="Workings"/>
      <sheetName val="全明細"/>
      <sheetName val="Sheet1"/>
      <sheetName val="MS60 PVT-ME-BOM"/>
      <sheetName val="SheetMetal"/>
      <sheetName val="Revision_History1"/>
      <sheetName val="lancaster"/>
      <sheetName val="清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oldArea C"/>
      <sheetName val="ReportFor_Area C"/>
      <sheetName val="Report_Temp"/>
      <sheetName val="Admin"/>
      <sheetName val="Ideas"/>
      <sheetName val="Actions"/>
      <sheetName val="Topologies"/>
      <sheetName val="IdeaTopologyMap"/>
      <sheetName val="Copyright"/>
      <sheetName val="WaveExportInfo"/>
      <sheetName val="Bankable"/>
      <sheetName val="Drop-downs"/>
      <sheetName val="Status for action tracker"/>
      <sheetName val="oldArea_C"/>
      <sheetName val="ReportFor_Area_C"/>
      <sheetName val="Status_for_action_tracker"/>
      <sheetName val="oldArea_C1"/>
      <sheetName val="ReportFor_Area_C1"/>
      <sheetName val="Status_for_action_tracker1"/>
      <sheetName val="oldArea_C2"/>
      <sheetName val="ReportFor_Area_C2"/>
      <sheetName val="Status_for_action_tracker2"/>
      <sheetName val="Lis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M"/>
      <sheetName val="Master"/>
      <sheetName val="Input"/>
      <sheetName val="Table"/>
      <sheetName val="A_1"/>
      <sheetName val="A_2"/>
      <sheetName val="A_3"/>
      <sheetName val="Jedi JBX"/>
      <sheetName val="Spirit JAX"/>
      <sheetName val="Spirit JBX"/>
      <sheetName val="Spirit JCX"/>
      <sheetName val="Spirit JDX"/>
      <sheetName val="Yebisu JAX"/>
      <sheetName val="Yebisu JBX"/>
      <sheetName val="LeonS JA"/>
      <sheetName val="LeonS JBX"/>
      <sheetName val="Aroma JAX"/>
      <sheetName val="Aroma JBX"/>
      <sheetName val="Baijiu JAW"/>
      <sheetName val="13"/>
      <sheetName val="14"/>
      <sheetName val="15"/>
      <sheetName val="Workings"/>
      <sheetName val="PARTS"/>
      <sheetName val="MS60 PVT-ME-BOM"/>
      <sheetName val="ME-Partlist"/>
      <sheetName val="Report_Temp"/>
      <sheetName val="Admin"/>
      <sheetName val="A"/>
      <sheetName val="Cntmrs-Recruit"/>
      <sheetName val="FA Definitions"/>
      <sheetName val="FY05_Summer_JP_Note_Ver0.0"/>
      <sheetName val="NRE"/>
      <sheetName val="Detailed Quote"/>
      <sheetName val="Summary"/>
      <sheetName val="614_BOM"/>
      <sheetName val="Tool Status"/>
      <sheetName val="Bluford3 MB BOM-Intel LAN"/>
      <sheetName val="CD_kit"/>
      <sheetName val="UPC+EAN"/>
      <sheetName val="Reference"/>
      <sheetName val="AOP Summary-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DBM"/>
      <sheetName val="Workings"/>
      <sheetName val="Basic_Information"/>
      <sheetName val="清冊"/>
      <sheetName val="614-BOM"/>
      <sheetName val="9906"/>
      <sheetName val="PARTS"/>
      <sheetName val="Cork"/>
      <sheetName val="XL4Test5"/>
      <sheetName val="2012 SHARP_Cert_Schedule"/>
      <sheetName val="销售记录"/>
      <sheetName val="Source"/>
      <sheetName val="Settings"/>
      <sheetName val="co_code"/>
      <sheetName val="A"/>
      <sheetName val="Sheet1"/>
      <sheetName val="A3-100"/>
      <sheetName val="Phase2 movementDEC"/>
      <sheetName val="Phase1f.a.DEC"/>
      <sheetName val="Phase2 f.a.DEC (2)"/>
      <sheetName val="MPU Other"/>
      <sheetName val="Matl1"/>
      <sheetName val="Data lists"/>
      <sheetName val="All-In-One"/>
      <sheetName val="COGS"/>
      <sheetName val="Q_BF3 FBOM-update111703"/>
      <sheetName val="EWM-PNK-008-B(3MB33,34-001)"/>
      <sheetName val="Input commodity fallout"/>
      <sheetName val="Reporting"/>
      <sheetName val="AOP Summary-2"/>
      <sheetName val="Cntmrs-Recruit"/>
      <sheetName val="TAMG"/>
      <sheetName val="原物料基本資料"/>
      <sheetName val="Production Schedule"/>
      <sheetName val="Chart data"/>
      <sheetName val="Scope"/>
      <sheetName val="Ramp-up Prod KLf pro Woche "/>
      <sheetName val="Bom(P1)"/>
      <sheetName val="截止單據"/>
      <sheetName val="Hidden"/>
      <sheetName val="VESA Tests"/>
      <sheetName val="Gamma Data"/>
      <sheetName val="FA_LISTING"/>
      <sheetName val="RawData_all"/>
      <sheetName val="area"/>
      <sheetName val="Cost Breakdown"/>
      <sheetName val="Issues List"/>
      <sheetName val="Business Unit"/>
      <sheetName val="附表4"/>
      <sheetName val="SheetMetal"/>
      <sheetName val="Cell-17&quot;(CF自製)"/>
      <sheetName val="09"/>
      <sheetName val="Table"/>
      <sheetName val="IA1"/>
      <sheetName val="DATA"/>
      <sheetName val="Supp Sales"/>
      <sheetName val="0-料號對照檔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summary"/>
      <sheetName val="Value variance details"/>
      <sheetName val="Daily dashboard&gt;&gt;"/>
      <sheetName val="Fri"/>
      <sheetName val="Thu"/>
      <sheetName val="Wed"/>
      <sheetName val="Tue"/>
      <sheetName val="Mon"/>
      <sheetName val="Sun"/>
      <sheetName val="LW"/>
      <sheetName val="Data&gt;&gt;"/>
      <sheetName val="Initiative list"/>
      <sheetName val="BACKUP_TO tracker_Fri"/>
      <sheetName val="BACKUP_TO tracker_Thu"/>
      <sheetName val="BACKUP_TO tracker_Wed"/>
      <sheetName val="BACKUP_TO tracker_Tue"/>
      <sheetName val="BACKUP_TO tracker_Mon"/>
      <sheetName val="BACKUP_TO tracker_Sun"/>
      <sheetName val="BACKUP_TO tracker_LW"/>
      <sheetName val="Config&gt;&gt;"/>
      <sheetName val="Mapping"/>
      <sheetName val="Change_summary"/>
      <sheetName val="Value_variance_details"/>
      <sheetName val="Daily_dashboard&gt;&gt;"/>
      <sheetName val="Initiative_list"/>
      <sheetName val="BACKUP_TO_tracker_Fri"/>
      <sheetName val="BACKUP_TO_tracker_Thu"/>
      <sheetName val="BACKUP_TO_tracker_Wed"/>
      <sheetName val="BACKUP_TO_tracker_Tue"/>
      <sheetName val="BACKUP_TO_tracker_Mon"/>
      <sheetName val="BACKUP_TO_tracker_Sun"/>
      <sheetName val="BACKUP_TO_tracker_LW"/>
      <sheetName val="Change_summary1"/>
      <sheetName val="Value_variance_details1"/>
      <sheetName val="Daily_dashboard&gt;&gt;1"/>
      <sheetName val="Initiative_list1"/>
      <sheetName val="BACKUP_TO_tracker_Fri1"/>
      <sheetName val="BACKUP_TO_tracker_Thu1"/>
      <sheetName val="BACKUP_TO_tracker_Wed1"/>
      <sheetName val="BACKUP_TO_tracker_Tue1"/>
      <sheetName val="BACKUP_TO_tracker_Mon1"/>
      <sheetName val="BACKUP_TO_tracker_Sun1"/>
      <sheetName val="BACKUP_TO_tracker_LW1"/>
      <sheetName val="Change_summary2"/>
      <sheetName val="Value_variance_details2"/>
      <sheetName val="Daily_dashboard&gt;&gt;2"/>
      <sheetName val="Initiative_list2"/>
      <sheetName val="BACKUP_TO_tracker_Fri2"/>
      <sheetName val="BACKUP_TO_tracker_Thu2"/>
      <sheetName val="BACKUP_TO_tracker_Wed2"/>
      <sheetName val="BACKUP_TO_tracker_Tue2"/>
      <sheetName val="BACKUP_TO_tracker_Mon2"/>
      <sheetName val="BACKUP_TO_tracker_Sun2"/>
      <sheetName val="BACKUP_TO_tracker_LW2"/>
      <sheetName val="die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N"/>
      <sheetName val="會簽單"/>
      <sheetName val="1"/>
      <sheetName val="2"/>
      <sheetName val="3"/>
      <sheetName val="PARTS"/>
      <sheetName val="MS60 PVT-ME-BOM"/>
      <sheetName val="2004"/>
      <sheetName val="FA-LISTING"/>
      <sheetName val="MS60_PVT-ME-BOM"/>
      <sheetName val="非機種"/>
      <sheetName val="Workings"/>
      <sheetName val="DBM"/>
      <sheetName val="Cntmrs-Recruit"/>
      <sheetName val="FO"/>
      <sheetName val="Data"/>
      <sheetName val="Demand&amp;Supply"/>
      <sheetName val="List"/>
      <sheetName val="IA1"/>
      <sheetName val="Sheet1"/>
      <sheetName val="詳細資料"/>
      <sheetName val="MTBF_check"/>
      <sheetName val="Forwarder_Plan"/>
      <sheetName val="P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ist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Bom(P1)"/>
      <sheetName val="#REF!"/>
      <sheetName val="SKAT"/>
      <sheetName val="&quot;SMT半_成品檢查&quot;____(2)"/>
      <sheetName val="插件一_(2)"/>
      <sheetName val="插件二_(2)"/>
      <sheetName val="裝防焊治具與插件檢查_(2)"/>
      <sheetName val="波峰焊(噴霧)_(2)"/>
      <sheetName val="MS60 PVT-ME-BOM"/>
      <sheetName val="ME-Partlist"/>
      <sheetName val="清冊"/>
      <sheetName val="MS60_PVT-ME-BOM"/>
      <sheetName val="PARTS"/>
      <sheetName val="9906"/>
      <sheetName val="MTL1"/>
      <sheetName val="DBM"/>
      <sheetName val="表紙"/>
      <sheetName val="非機種"/>
      <sheetName val="96BP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2-&gt;"/>
      <sheetName val="Baseline_LTMExpense_master"/>
      <sheetName val="Indirect_Labor_Breakdown"/>
      <sheetName val="LTMExpense_Annual"/>
      <sheetName val="Headcount mapping"/>
      <sheetName val="Sheet8 (2)"/>
      <sheetName val="LTMExpense_By BU_raw"/>
      <sheetName val="LTMExpense_By MBU_raw"/>
      <sheetName val="W1-&gt;"/>
      <sheetName val="Opportunities Sizing All In One"/>
      <sheetName val="SizingOutput"/>
      <sheetName val="SizingInput"/>
      <sheetName val="Baseline_LTM_master"/>
      <sheetName val="BaselineHeatmap_LTM"/>
      <sheetName val="LTM_raw_annual"/>
      <sheetName val="LTM_raw_monthly"/>
      <sheetName val="Baseline_FY18"/>
      <sheetName val="Proc &amp; Design impact estimate"/>
      <sheetName val="CentralTeam--&gt;"/>
      <sheetName val="ReadMe"/>
      <sheetName val="Scoping"/>
      <sheetName val="RatioEstimates"/>
      <sheetName val="Mapping"/>
      <sheetName val="Income Statement-heatmap"/>
      <sheetName val="ClientData-&gt;"/>
      <sheetName val="Income statement"/>
      <sheetName val="Income Statement-reference"/>
      <sheetName val="Expenses"/>
      <sheetName val="Analysis-&gt;"/>
      <sheetName val="Income Statement-matching BU"/>
      <sheetName val="Expense-matching BU"/>
      <sheetName val="Expense-heatmap"/>
      <sheetName val="indirect split-ratio"/>
      <sheetName val="indirect split-expense heatmap"/>
      <sheetName val="Input-&gt;"/>
      <sheetName val="WS input"/>
      <sheetName val="Output-&gt;"/>
      <sheetName val="Detailed impact sizing"/>
      <sheetName val="Summary"/>
      <sheetName val="backup-&gt;"/>
      <sheetName val="PL by BU"/>
      <sheetName val="LTMExpense_raw_monthly"/>
      <sheetName val="Income Statement Trend"/>
      <sheetName val="Revenue"/>
      <sheetName val="Gross margins"/>
      <sheetName val="Procurement (China)"/>
      <sheetName val="Procurement (GFO)"/>
      <sheetName val="Procurement summary"/>
      <sheetName val="Financial breakdown-&gt;"/>
      <sheetName val="BU Expense Breakdown Tracker"/>
      <sheetName val="HR Breakdown-&gt;"/>
      <sheetName val="Monthly Salary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固定資產變動表"/>
      <sheetName val="固定資產變動表 -per audit"/>
      <sheetName val="固定資產變動表-RJE後"/>
      <sheetName val="未完工程 "/>
      <sheetName val="預付設備款明細"/>
      <sheetName val="預付設備款變動表"/>
      <sheetName val="92-1-6財產目錄"/>
      <sheetName val="利息資本化-未完工程"/>
      <sheetName val="利息資本化－預付設備款"/>
      <sheetName val="Tickmarks"/>
      <sheetName val="FA變動表"/>
      <sheetName val="FA變動表-FOR REPORT"/>
      <sheetName val="未完工程"/>
      <sheetName val="預付設備款"/>
      <sheetName val="其他應付款"/>
      <sheetName val="92 1-9財產目錄"/>
      <sheetName val="List"/>
      <sheetName val="Data"/>
      <sheetName val="Sales for 2001"/>
      <sheetName val="ReadMe"/>
      <sheetName val="IA1"/>
      <sheetName val="MS60 PVT-ME-BOM"/>
      <sheetName val="2004"/>
      <sheetName val="Source"/>
      <sheetName val="Settings"/>
      <sheetName val="Q_BF3 FBOM-update011504 (2)"/>
      <sheetName val="Q_K810VU+939 CostBOM_Rev012004"/>
      <sheetName val="8605ML9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ct calc SUM"/>
      <sheetName val="UPH"/>
      <sheetName val="Cost calc."/>
      <sheetName val="Scrap"/>
      <sheetName val="People"/>
      <sheetName val="Machine rate"/>
      <sheetName val="Cisco 26xx"/>
      <sheetName val="Cisco 8xx"/>
      <sheetName val="Okmt"/>
      <sheetName val="Bhwk"/>
      <sheetName val="Profit-Loss plan"/>
      <sheetName val="Sheet1"/>
      <sheetName val="HRate"/>
      <sheetName val="MS60 PVT-ME-BOM"/>
      <sheetName val="2004"/>
      <sheetName val="UPPER BLOCK"/>
      <sheetName val="Cosct_calc_SUM"/>
      <sheetName val="Cost_calc_"/>
      <sheetName val="Machine_rate"/>
      <sheetName val="Cisco_26xx"/>
      <sheetName val="Cisco_8xx"/>
      <sheetName val="Profit-Loss_plan"/>
      <sheetName val="MS60_PVT-ME-BOM"/>
      <sheetName val="UPPER_BLOCK"/>
      <sheetName val="Cosct_calc_SUM1"/>
      <sheetName val="Cost_calc_1"/>
      <sheetName val="Machine_rate1"/>
      <sheetName val="Cisco_26xx1"/>
      <sheetName val="Cisco_8xx1"/>
      <sheetName val="Profit-Loss_plan1"/>
      <sheetName val="MS60_PVT-ME-BOM1"/>
      <sheetName val="UPPER_BLOCK1"/>
      <sheetName val="Cost calc_"/>
      <sheetName val="Data lists"/>
      <sheetName val="Email"/>
      <sheetName val="Workings"/>
      <sheetName val="General Inputs"/>
      <sheetName val="MTBF_check"/>
      <sheetName val="Labour"/>
      <sheetName val="Source"/>
      <sheetName val="Settings"/>
      <sheetName val="清冊"/>
      <sheetName val="分攤"/>
      <sheetName val="截止單據"/>
      <sheetName val="RawData_all"/>
      <sheetName val="(All)FF"/>
      <sheetName val="ME-Partlist"/>
      <sheetName val="PARTS"/>
      <sheetName val="Cntmrs-Recruit"/>
      <sheetName val="Abbreviations"/>
      <sheetName val="2005MPS"/>
      <sheetName val="Standard"/>
      <sheetName val="FA-LISTING"/>
      <sheetName val="FA_LISTING"/>
      <sheetName val="加工區"/>
      <sheetName val="04月"/>
      <sheetName val="01月"/>
      <sheetName val="02月"/>
      <sheetName val="03月"/>
      <sheetName val="05月"/>
      <sheetName val="06月"/>
      <sheetName val="07月"/>
      <sheetName val="08月"/>
      <sheetName val="台北廠圖"/>
      <sheetName val="紫竹廠圖"/>
      <sheetName val="環慶廠圖"/>
      <sheetName val="Process Flow Chart"/>
      <sheetName val="Takt"/>
      <sheetName val="AOP Summary-2"/>
      <sheetName val="XL4Test5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1"/>
      <sheetName val="20353-12"/>
      <sheetName val="20353-13"/>
      <sheetName val="20353-14"/>
      <sheetName val="20353-15"/>
      <sheetName val="20353-16"/>
      <sheetName val="20353-17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>
        <row r="2">
          <cell r="E2">
            <v>26.009</v>
          </cell>
        </row>
      </sheetData>
      <sheetData sheetId="21"/>
      <sheetData sheetId="22"/>
      <sheetData sheetId="23">
        <row r="2">
          <cell r="E2">
            <v>26.009</v>
          </cell>
        </row>
      </sheetData>
      <sheetData sheetId="24"/>
      <sheetData sheetId="25"/>
      <sheetData sheetId="26">
        <row r="2">
          <cell r="E2">
            <v>26.009</v>
          </cell>
        </row>
      </sheetData>
      <sheetData sheetId="27"/>
      <sheetData sheetId="28"/>
      <sheetData sheetId="29">
        <row r="2">
          <cell r="E2">
            <v>26.009</v>
          </cell>
        </row>
      </sheetData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月ABL出貨明細"/>
      <sheetName val="1-8月ACBEL進口明細"/>
      <sheetName val="QBMNOON"/>
      <sheetName val="08ABL STTIME"/>
      <sheetName val="08 API出口材料明細"/>
      <sheetName val="08 API出口設備明細"/>
      <sheetName val="08API購回WIP成本明細"/>
      <sheetName val="08塘廈出貨成本明細"/>
      <sheetName val="08ABL出倉至WH成本明細"/>
      <sheetName val="9708FG總表"/>
      <sheetName val="9708WIP總表(HP) (2)"/>
      <sheetName val="9708WIP總表(資材)  (2)"/>
      <sheetName val="08ABL-LOCAL彙總"/>
      <sheetName val="08ABL-LOACL交料"/>
      <sheetName val="08ABL傑衛可託工"/>
      <sheetName val="08ABL琅僑託工"/>
      <sheetName val="08ABL第三地交料"/>
      <sheetName val="08ABL進口API出口材料"/>
      <sheetName val="08ABL進口VIDAR出口材料"/>
      <sheetName val="08ABL退料明細"/>
      <sheetName val="08ABL-API(HC)"/>
      <sheetName val="08ABL-BS"/>
      <sheetName val="08ABL-IS"/>
      <sheetName val="8月abl費用比較表"/>
      <sheetName val="8月ABL資材 WIP"/>
      <sheetName val="8月ABL課室薪資費用表"/>
      <sheetName val="8月ABL費用明細"/>
      <sheetName val="8月ABL-FA增加明細"/>
      <sheetName val="8月ABL-FA增減"/>
      <sheetName val="8月ABL-FA LIST"/>
      <sheetName val="08ABL-WIP"/>
      <sheetName val="Sheet1"/>
      <sheetName val="Sheet2"/>
      <sheetName val="Sheet3"/>
      <sheetName val="达丰ZL系列 "/>
      <sheetName val="note(1)"/>
      <sheetName val="8605ML91"/>
      <sheetName val="E100"/>
      <sheetName val="N100"/>
      <sheetName val="140.0108 成品在途存貨調節"/>
      <sheetName val="140.1"/>
      <sheetName val="140.0112 在途"/>
      <sheetName val="140.0100P.2 營業成本表PBC "/>
      <sheetName val="140.0101 存貨併回明細"/>
      <sheetName val="4月领用原材料"/>
      <sheetName val="主营业务收入"/>
      <sheetName val="Data"/>
      <sheetName val="02"/>
      <sheetName val="09"/>
      <sheetName val="9909ML95"/>
      <sheetName val="武漢對康展內銷"/>
      <sheetName val="wsp 12-03"/>
      <sheetName val="清冊"/>
      <sheetName val="A"/>
      <sheetName val="Cntmrs-Recruit"/>
      <sheetName val="損益表"/>
      <sheetName val="bq SlsOIWW"/>
      <sheetName val="sal"/>
      <sheetName val="詳細資料"/>
      <sheetName val="UC10"/>
      <sheetName val="Price Volume Chart"/>
      <sheetName val="Bridge Chart B"/>
      <sheetName val="2000"/>
      <sheetName val="單體下階線材"/>
      <sheetName val="08ABL_STTIME"/>
      <sheetName val="08_API出口材料明細"/>
      <sheetName val="08_API出口設備明細"/>
      <sheetName val="9708WIP總表(HP)_(2)"/>
      <sheetName val="9708WIP總表(資材)__(2)"/>
      <sheetName val="8月ABL資材_WIP"/>
      <sheetName val="8月ABL-FA_LIST"/>
      <sheetName val="达丰ZL系列_"/>
      <sheetName val="140_0108_成品在途存貨調節"/>
      <sheetName val="140_1"/>
      <sheetName val="140_0112_在途"/>
      <sheetName val="140_0100P_2_營業成本表PBC_"/>
      <sheetName val="140_0101_存貨併回明細"/>
      <sheetName val="wsp_12-03"/>
      <sheetName val="bq_SlsOIWW"/>
      <sheetName val="08ABL_STTIME1"/>
      <sheetName val="08_API出口材料明細1"/>
      <sheetName val="08_API出口設備明細1"/>
      <sheetName val="9708WIP總表(HP)_(2)1"/>
      <sheetName val="9708WIP總表(資材)__(2)1"/>
      <sheetName val="8月ABL資材_WIP1"/>
      <sheetName val="8月ABL-FA_LIST1"/>
      <sheetName val="达丰ZL系列_1"/>
      <sheetName val="140_0108_成品在途存貨調節1"/>
      <sheetName val="140_11"/>
      <sheetName val="140_0112_在途1"/>
      <sheetName val="140_0100P_2_營業成本表PBC_1"/>
      <sheetName val="140_0101_存貨併回明細1"/>
      <sheetName val="wsp_12-031"/>
      <sheetName val="bq_SlsOIWW1"/>
      <sheetName val="Debug check list"/>
      <sheetName val="Budget"/>
      <sheetName val="Dept_Func"/>
      <sheetName val="Data(FY21)"/>
      <sheetName val="FAE reports"/>
      <sheetName val="移动通讯费计划表"/>
      <sheetName val="A3"/>
      <sheetName val="Ã«ÀûÂÊ·ÖÎö±í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裝金手指套"/>
      <sheetName val="貼,刮,緊防焊膠帶"/>
      <sheetName val="插件"/>
      <sheetName val="目檢"/>
      <sheetName val="波峰焊"/>
      <sheetName val="浮高檢查和撕防焊膠帶"/>
      <sheetName val="焊接檢查與修理"/>
      <sheetName val="波峰焊接檢查與修理,取下金手指套"/>
      <sheetName val="水洗放料"/>
      <sheetName val="水洗收料"/>
      <sheetName val="全檢"/>
      <sheetName val="ICT測試"/>
      <sheetName val="LED&amp;IC測試"/>
      <sheetName val="貼BARCODE標簽"/>
      <sheetName val="目檢(1)"/>
      <sheetName val="目檢(2)"/>
      <sheetName val="包裝"/>
      <sheetName val="生計"/>
      <sheetName val="9906"/>
      <sheetName val="ECN "/>
      <sheetName val="SOP目錄"/>
      <sheetName val="Countersign   "/>
      <sheetName val="C1 (2)"/>
      <sheetName val="B1 (2)"/>
      <sheetName val="B3"/>
      <sheetName val="全檢 (2)"/>
      <sheetName val="掃描,裝袋"/>
      <sheetName val="裝箱"/>
      <sheetName val="900-50455-0050&amp;2250-000  "/>
      <sheetName val="进修"/>
      <sheetName val="Bom(P1)"/>
      <sheetName val="Workings"/>
      <sheetName val="原価単位3.1"/>
      <sheetName val="SheetMetal"/>
      <sheetName val="實際請購 "/>
      <sheetName val="附表4"/>
      <sheetName val="BasicData"/>
      <sheetName val="每月排名"/>
      <sheetName val="附件1.2-BY客戶營收分析"/>
      <sheetName val="封頁2"/>
      <sheetName val="Cntmrs-Recruit"/>
      <sheetName val="Sheet2"/>
      <sheetName val="PARTS"/>
      <sheetName val="Hidden"/>
      <sheetName val="84IS"/>
      <sheetName val="List"/>
      <sheetName val="ADSL"/>
      <sheetName val="原物料基本資料"/>
      <sheetName val="加班"/>
      <sheetName val="626BOM"/>
      <sheetName val="A"/>
      <sheetName val="FA 0509"/>
      <sheetName val="總表2"/>
      <sheetName val="截止單據"/>
      <sheetName val="Cntmrs"/>
      <sheetName val="Sheet1"/>
      <sheetName val="進貨驗收明細"/>
      <sheetName val="S_SOPP"/>
      <sheetName val="物料名稱"/>
      <sheetName val="Data lists"/>
      <sheetName val="M++ FLOWCHART "/>
      <sheetName val="Cpk-Cav1"/>
      <sheetName val="刀具信息"/>
      <sheetName val="LQ(PVD后)"/>
      <sheetName val="reference"/>
      <sheetName val="7月"/>
      <sheetName val="Business Unit"/>
      <sheetName val="目錄"/>
      <sheetName val="2019年9X HSG制程劃分0226"/>
      <sheetName val="MTL1"/>
      <sheetName val="設備類型清單"/>
      <sheetName val="XL4Test5"/>
      <sheetName val="MOD"/>
      <sheetName val="核算项目明细表"/>
      <sheetName val="一厂"/>
      <sheetName val="水電汽加總"/>
      <sheetName val="Receiving Inspection"/>
      <sheetName val="BSF"/>
      <sheetName val="Cover"/>
      <sheetName val="Mapping"/>
      <sheetName val="ReadMe"/>
      <sheetName val="FA Definitions"/>
      <sheetName val="詳細資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E-Partlist"/>
      <sheetName val="清冊"/>
      <sheetName val="PARTS"/>
      <sheetName val="MS60 PVT-ME-BOM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9906"/>
      <sheetName val="Bom(P1)"/>
      <sheetName val="MTL1"/>
      <sheetName val="表紙"/>
      <sheetName val="非機種"/>
      <sheetName val="DBM"/>
      <sheetName val="SKAT"/>
      <sheetName val="96BP"/>
      <sheetName val="Cntmrs"/>
      <sheetName val="List"/>
      <sheetName val="Cntmrs-Recruit"/>
      <sheetName val="NRE"/>
      <sheetName val="A"/>
      <sheetName val="2000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測算表(KRMB)"/>
      <sheetName val="匯率"/>
      <sheetName val="Sheet2"/>
      <sheetName val="總表"/>
      <sheetName val="Bridge Chart B"/>
      <sheetName val="FA_LISTING"/>
      <sheetName val="sal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FCT August"/>
      <sheetName val="部級--TFT Center &amp; 其他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quote"/>
      <sheetName val="Tquote"/>
      <sheetName val="sm_Pcost"/>
      <sheetName val="PLcost"/>
      <sheetName val="fixture"/>
      <sheetName val="pu-Part"/>
      <sheetName val="pu_Part"/>
      <sheetName val="Sheet1"/>
      <sheetName val="S2895 cost bom"/>
      <sheetName val="S2895_cost_bom"/>
      <sheetName val="S2895_cost_bom1"/>
      <sheetName val="Lists"/>
      <sheetName val="75EX"/>
      <sheetName val="72HY"/>
      <sheetName val="72HX"/>
      <sheetName val="75EY"/>
      <sheetName val="ME-Partlist"/>
      <sheetName val="PARTS"/>
      <sheetName val="FTU"/>
      <sheetName val="Workings"/>
      <sheetName val="G8ZFR"/>
      <sheetName val="SquadronsL4_CostAnalysis_082703"/>
      <sheetName val="Project"/>
      <sheetName val="RATE"/>
      <sheetName val="9906"/>
      <sheetName val="1"/>
      <sheetName val="截止單據"/>
      <sheetName val="清冊"/>
      <sheetName val="MS60 PVT-ME-BOM"/>
      <sheetName val="FA-LISTING"/>
      <sheetName val="FA_LISTING"/>
      <sheetName val="XL4Test5"/>
      <sheetName val="Ames 2001 KPIs"/>
      <sheetName val="DATA"/>
      <sheetName val="11-1"/>
      <sheetName val="Profitability"/>
      <sheetName val="zasset"/>
      <sheetName val="현금경비중역"/>
      <sheetName val="S2895_cost_bom2"/>
      <sheetName val="MS60_PVT-ME-BOM"/>
      <sheetName val="S2895_cost_bom3"/>
      <sheetName val="MS60_PVT-ME-BOM1"/>
      <sheetName val="S2895_cost_bom4"/>
      <sheetName val="MS60_PVT-ME-BOM2"/>
      <sheetName val="Ames_2001_KPIs"/>
      <sheetName val="Definition"/>
      <sheetName val="2004"/>
      <sheetName val="Data lists"/>
      <sheetName val="Cost calc."/>
      <sheetName val="分攤"/>
      <sheetName val="MTBF_check"/>
      <sheetName val="自定義"/>
      <sheetName val="1 "/>
      <sheetName val="9"/>
      <sheetName val="3 "/>
      <sheetName val="2 "/>
      <sheetName val="7"/>
      <sheetName val="8"/>
      <sheetName val="A"/>
      <sheetName val="AOP Summary-2"/>
      <sheetName val="Ã«ÀûÂÊ·ÖÎö±í"/>
      <sheetName val="G2TempSheet"/>
      <sheetName val="S2895_cost_bom5"/>
      <sheetName val="MS60_PVT-ME-BOM3"/>
      <sheetName val="Ames_2001_KPIs1"/>
      <sheetName val="Data_lists"/>
      <sheetName val="Cost_calc_"/>
      <sheetName val="1_"/>
      <sheetName val="3_"/>
      <sheetName val="2_"/>
      <sheetName val="AOP_Summary-2"/>
      <sheetName val="三月銷售圖表"/>
      <sheetName val="2001年銷售圖表"/>
      <sheetName val="CCD銷售圖表"/>
      <sheetName val="HSCD銷售圖表"/>
      <sheetName val="Material and Machines"/>
    </sheetNames>
    <sheetDataSet>
      <sheetData sheetId="0">
        <row r="6">
          <cell r="B6" t="str">
            <v>97P3084</v>
          </cell>
        </row>
      </sheetData>
      <sheetData sheetId="1">
        <row r="16">
          <cell r="B16" t="str">
            <v>53P5072</v>
          </cell>
        </row>
      </sheetData>
      <sheetData sheetId="2" refreshError="1">
        <row r="6">
          <cell r="B6" t="str">
            <v>97P3084</v>
          </cell>
        </row>
        <row r="11">
          <cell r="B11" t="str">
            <v>53P5051</v>
          </cell>
          <cell r="C11" t="str">
            <v>H63815</v>
          </cell>
          <cell r="D11" t="str">
            <v>CHASSIS BOTTOM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B12" t="str">
            <v>53P5052</v>
          </cell>
          <cell r="C12" t="str">
            <v>H63988</v>
          </cell>
          <cell r="D12" t="str">
            <v>CHASSIS TOP WRAP</v>
          </cell>
          <cell r="E12">
            <v>3.476</v>
          </cell>
          <cell r="F12">
            <v>1.5009999999999999</v>
          </cell>
          <cell r="G12">
            <v>4.9770000000000003</v>
          </cell>
          <cell r="H12" t="str">
            <v>4 Stage</v>
          </cell>
        </row>
        <row r="13">
          <cell r="B13" t="str">
            <v>53P5053</v>
          </cell>
          <cell r="C13" t="str">
            <v>H63988</v>
          </cell>
          <cell r="D13" t="str">
            <v>CHASSIS CENTER BULKHEAD</v>
          </cell>
          <cell r="E13">
            <v>0.92400000000000004</v>
          </cell>
          <cell r="F13">
            <v>1.8719999999999999</v>
          </cell>
          <cell r="G13">
            <v>2.7959999999999998</v>
          </cell>
          <cell r="H13" t="str">
            <v>6 Stage</v>
          </cell>
        </row>
        <row r="14">
          <cell r="B14" t="str">
            <v>53P5054</v>
          </cell>
          <cell r="C14" t="str">
            <v>H63815</v>
          </cell>
          <cell r="D14" t="str">
            <v>BULKHEAD-MEDIA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B15" t="str">
            <v>53P5055</v>
          </cell>
          <cell r="C15" t="str">
            <v>H63815</v>
          </cell>
          <cell r="D15" t="str">
            <v>CHASSIS POWER BULKHEAD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53P5056</v>
          </cell>
          <cell r="C16" t="str">
            <v>H63988</v>
          </cell>
          <cell r="D16" t="str">
            <v>PLATE BLOWER</v>
          </cell>
          <cell r="E16">
            <v>9.2999999999999999E-2</v>
          </cell>
          <cell r="F16">
            <v>0.32800000000000001</v>
          </cell>
          <cell r="G16">
            <v>0.42100000000000004</v>
          </cell>
          <cell r="H16" t="str">
            <v>Prog</v>
          </cell>
        </row>
        <row r="17">
          <cell r="B17" t="str">
            <v>53P5057</v>
          </cell>
          <cell r="C17" t="str">
            <v>H63988</v>
          </cell>
          <cell r="D17" t="str">
            <v>PANEL-YAWL</v>
          </cell>
          <cell r="E17">
            <v>0.17399999999999999</v>
          </cell>
          <cell r="F17">
            <v>0.625</v>
          </cell>
          <cell r="G17">
            <v>0.79899999999999993</v>
          </cell>
          <cell r="H17" t="str">
            <v>Prog + 1 Stage</v>
          </cell>
        </row>
        <row r="18">
          <cell r="B18" t="str">
            <v>53P5058</v>
          </cell>
          <cell r="C18" t="str">
            <v>H63988</v>
          </cell>
          <cell r="D18" t="str">
            <v>BRACKET BLINDSWAP HOLD DOWN</v>
          </cell>
          <cell r="E18">
            <v>0.13700000000000001</v>
          </cell>
          <cell r="F18">
            <v>0.622</v>
          </cell>
          <cell r="G18">
            <v>0.75900000000000001</v>
          </cell>
          <cell r="H18" t="str">
            <v>Prog + 1 Stage</v>
          </cell>
        </row>
        <row r="19">
          <cell r="B19" t="str">
            <v>53P5059</v>
          </cell>
          <cell r="C19" t="str">
            <v>H63988</v>
          </cell>
          <cell r="D19" t="str">
            <v>BRACKET-RIO CABLE MANAGEMENT</v>
          </cell>
          <cell r="E19">
            <v>0.112</v>
          </cell>
          <cell r="F19">
            <v>1.4889999999999999</v>
          </cell>
          <cell r="G19">
            <v>1.601</v>
          </cell>
          <cell r="H19" t="str">
            <v>5 Stage</v>
          </cell>
        </row>
        <row r="20">
          <cell r="B20" t="str">
            <v>53P5061</v>
          </cell>
          <cell r="C20" t="str">
            <v>H63988</v>
          </cell>
          <cell r="D20" t="str">
            <v>BOTTOM WRAP-POWER SUPPLY</v>
          </cell>
          <cell r="E20">
            <v>1.5009999999999999</v>
          </cell>
          <cell r="F20">
            <v>2.2109999999999999</v>
          </cell>
          <cell r="G20">
            <v>3.7119999999999997</v>
          </cell>
          <cell r="H20" t="str">
            <v>7 Stage</v>
          </cell>
        </row>
        <row r="21">
          <cell r="B21" t="str">
            <v>53P5062</v>
          </cell>
          <cell r="C21" t="str">
            <v>H63988</v>
          </cell>
          <cell r="D21" t="str">
            <v>BRACKET CONNECTOR MOUNTING</v>
          </cell>
          <cell r="E21">
            <v>0.13500000000000001</v>
          </cell>
          <cell r="F21">
            <v>0.622</v>
          </cell>
          <cell r="G21">
            <v>0.75700000000000001</v>
          </cell>
          <cell r="H21" t="str">
            <v>Prog + 1 Stage</v>
          </cell>
        </row>
        <row r="22">
          <cell r="B22" t="str">
            <v>53P5063</v>
          </cell>
          <cell r="C22" t="str">
            <v>H63988</v>
          </cell>
          <cell r="D22" t="str">
            <v>TOP WRAP-POWER SUPPLY</v>
          </cell>
          <cell r="E22">
            <v>0.32200000000000001</v>
          </cell>
          <cell r="F22">
            <v>0.34799999999999998</v>
          </cell>
          <cell r="G22">
            <v>0.66999999999999993</v>
          </cell>
          <cell r="H22" t="str">
            <v>Prog</v>
          </cell>
        </row>
        <row r="23">
          <cell r="B23" t="str">
            <v>53P5064</v>
          </cell>
          <cell r="C23" t="str">
            <v>H63988</v>
          </cell>
          <cell r="D23" t="str">
            <v>CENTER BULKHEAD-POWER SUPPLY LEFT</v>
          </cell>
          <cell r="E23">
            <v>0.44600000000000001</v>
          </cell>
          <cell r="F23">
            <v>0.64800000000000002</v>
          </cell>
          <cell r="G23">
            <v>1.0940000000000001</v>
          </cell>
          <cell r="H23" t="str">
            <v>Prog + 1 Stage</v>
          </cell>
        </row>
        <row r="24">
          <cell r="B24" t="str">
            <v>53P5066</v>
          </cell>
          <cell r="C24" t="str">
            <v>H63815</v>
          </cell>
          <cell r="D24" t="str">
            <v>TOP PLATE-MEDIA CAGE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B25" t="str">
            <v>53P5067</v>
          </cell>
          <cell r="C25" t="str">
            <v>H63988</v>
          </cell>
          <cell r="D25" t="str">
            <v>BOTTOM WRAP-MEDIA CAGE</v>
          </cell>
          <cell r="E25">
            <v>0.252</v>
          </cell>
          <cell r="F25">
            <v>1.8179999999999998</v>
          </cell>
          <cell r="G25">
            <v>2.0699999999999998</v>
          </cell>
          <cell r="H25" t="str">
            <v>6 Stage</v>
          </cell>
        </row>
        <row r="26">
          <cell r="B26" t="str">
            <v>53P5068</v>
          </cell>
          <cell r="C26" t="str">
            <v>H63988</v>
          </cell>
          <cell r="D26" t="str">
            <v>CAGE-YAWL</v>
          </cell>
          <cell r="E26">
            <v>0.41299999999999998</v>
          </cell>
          <cell r="F26">
            <v>0.93300000000000005</v>
          </cell>
          <cell r="G26">
            <v>1.3460000000000001</v>
          </cell>
          <cell r="H26" t="str">
            <v>Prog + 2 Stage</v>
          </cell>
        </row>
        <row r="27">
          <cell r="B27" t="str">
            <v>53P5069</v>
          </cell>
          <cell r="C27" t="str">
            <v>H63988</v>
          </cell>
          <cell r="D27" t="str">
            <v>CENTER BULKHEAD-POWER SUPPLY RIGHT</v>
          </cell>
          <cell r="E27">
            <v>0.41699999999999998</v>
          </cell>
          <cell r="F27">
            <v>0.64500000000000002</v>
          </cell>
          <cell r="G27">
            <v>1.0620000000000001</v>
          </cell>
          <cell r="H27" t="str">
            <v>Prog + 1 Stage</v>
          </cell>
        </row>
        <row r="28">
          <cell r="B28" t="str">
            <v>53P5071</v>
          </cell>
          <cell r="C28" t="str">
            <v>H63988</v>
          </cell>
          <cell r="D28" t="str">
            <v>BLOWER PLATE</v>
          </cell>
          <cell r="E28">
            <v>0.23100000000000001</v>
          </cell>
          <cell r="F28">
            <v>0.34</v>
          </cell>
          <cell r="G28">
            <v>0.57100000000000006</v>
          </cell>
          <cell r="H28" t="str">
            <v>Prog</v>
          </cell>
        </row>
        <row r="29">
          <cell r="B29" t="str">
            <v>53P5076</v>
          </cell>
          <cell r="C29" t="str">
            <v>H63988</v>
          </cell>
          <cell r="D29" t="str">
            <v>TOP L4 DASD PLATE</v>
          </cell>
          <cell r="E29">
            <v>1.1479999999999999</v>
          </cell>
          <cell r="F29">
            <v>2.1819999999999999</v>
          </cell>
          <cell r="G29">
            <v>3.33</v>
          </cell>
          <cell r="H29" t="str">
            <v>7 Stage</v>
          </cell>
        </row>
        <row r="30">
          <cell r="B30" t="str">
            <v>53P5077</v>
          </cell>
          <cell r="C30" t="str">
            <v>H63988</v>
          </cell>
          <cell r="D30" t="str">
            <v>BOTTOM L4 DASD PLATE</v>
          </cell>
          <cell r="E30">
            <v>0.628</v>
          </cell>
          <cell r="F30">
            <v>1.849</v>
          </cell>
          <cell r="G30">
            <v>2.4769999999999999</v>
          </cell>
          <cell r="H30" t="str">
            <v>6 Stage</v>
          </cell>
        </row>
        <row r="31">
          <cell r="B31" t="str">
            <v>53P5078</v>
          </cell>
          <cell r="C31" t="str">
            <v>H63988</v>
          </cell>
          <cell r="D31" t="str">
            <v>PLATE-TOP STIFFENER</v>
          </cell>
          <cell r="E31">
            <v>0.57299999999999995</v>
          </cell>
          <cell r="F31">
            <v>1.8439999999999999</v>
          </cell>
          <cell r="G31">
            <v>2.4169999999999998</v>
          </cell>
          <cell r="H31" t="str">
            <v>6 Stage</v>
          </cell>
        </row>
        <row r="32">
          <cell r="B32" t="str">
            <v>53P5080</v>
          </cell>
          <cell r="C32" t="str">
            <v>H63815</v>
          </cell>
          <cell r="D32" t="str">
            <v>LATCH-LEFT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53P5081</v>
          </cell>
          <cell r="C33" t="str">
            <v>H63815</v>
          </cell>
          <cell r="D33" t="str">
            <v>LATCH-RIGHT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B34" t="str">
            <v>53P5082</v>
          </cell>
          <cell r="C34" t="str">
            <v>H63988</v>
          </cell>
          <cell r="D34" t="str">
            <v>PLATE-MEDIA MOUNT</v>
          </cell>
          <cell r="E34">
            <v>0.435</v>
          </cell>
          <cell r="F34">
            <v>2.1240000000000001</v>
          </cell>
          <cell r="G34">
            <v>2.5590000000000002</v>
          </cell>
          <cell r="H34" t="str">
            <v>7 Stage</v>
          </cell>
        </row>
        <row r="35">
          <cell r="B35" t="str">
            <v>53P5083</v>
          </cell>
          <cell r="C35" t="str">
            <v>H63988</v>
          </cell>
          <cell r="D35" t="str">
            <v>BRACKET-DASD SUPPORT</v>
          </cell>
          <cell r="E35">
            <v>5.3999999999999999E-2</v>
          </cell>
          <cell r="F35">
            <v>0.32500000000000001</v>
          </cell>
          <cell r="G35">
            <v>0.379</v>
          </cell>
          <cell r="H35" t="str">
            <v>Prog</v>
          </cell>
        </row>
        <row r="36">
          <cell r="B36" t="str">
            <v>53P5090</v>
          </cell>
          <cell r="C36" t="str">
            <v>H64080</v>
          </cell>
          <cell r="D36" t="str">
            <v>BEZEL FSP CASSETTE</v>
          </cell>
          <cell r="E36">
            <v>9.8000000000000004E-2</v>
          </cell>
          <cell r="F36">
            <v>1.1969999999999998</v>
          </cell>
          <cell r="G36">
            <v>1.2949999999999999</v>
          </cell>
          <cell r="H36" t="str">
            <v>Prog + 3 Stage</v>
          </cell>
        </row>
        <row r="37">
          <cell r="B37" t="str">
            <v>53P5096</v>
          </cell>
          <cell r="C37" t="str">
            <v>H64080</v>
          </cell>
          <cell r="D37" t="str">
            <v>ARM FSP CASSETTE</v>
          </cell>
          <cell r="E37">
            <v>3.6000000000000004E-2</v>
          </cell>
          <cell r="F37">
            <v>0.61399999999999999</v>
          </cell>
          <cell r="G37">
            <v>0.65</v>
          </cell>
          <cell r="H37" t="str">
            <v>Prog + 1 Stage</v>
          </cell>
        </row>
        <row r="38">
          <cell r="B38" t="str">
            <v>53P5097</v>
          </cell>
          <cell r="C38" t="str">
            <v>H64080</v>
          </cell>
          <cell r="D38" t="str">
            <v>ARM FSP CASSETTE</v>
          </cell>
          <cell r="E38">
            <v>2.6000000000000002E-2</v>
          </cell>
          <cell r="F38">
            <v>0.61299999999999999</v>
          </cell>
          <cell r="G38">
            <v>0.63900000000000001</v>
          </cell>
          <cell r="H38" t="str">
            <v>Prog + 1 Stage</v>
          </cell>
        </row>
        <row r="39">
          <cell r="B39" t="str">
            <v>53P5101</v>
          </cell>
          <cell r="C39" t="str">
            <v>H64080</v>
          </cell>
          <cell r="D39" t="str">
            <v>TAILSTOCK FSP CASSETTE</v>
          </cell>
          <cell r="E39">
            <v>0.04</v>
          </cell>
          <cell r="F39">
            <v>0.61399999999999999</v>
          </cell>
          <cell r="G39">
            <v>0.65400000000000003</v>
          </cell>
          <cell r="H39" t="str">
            <v>Prog + 1 Stage</v>
          </cell>
        </row>
        <row r="40">
          <cell r="B40" t="str">
            <v>53P5114-1</v>
          </cell>
          <cell r="C40" t="str">
            <v>H63815</v>
          </cell>
          <cell r="D40" t="str">
            <v>STIFFENER LOVELL BLINDSWAP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53P5127</v>
          </cell>
          <cell r="C41" t="str">
            <v>H63815</v>
          </cell>
          <cell r="D41" t="str">
            <v>PLATE CARR/HART ASM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53P5132</v>
          </cell>
          <cell r="C42" t="str">
            <v>H64080</v>
          </cell>
          <cell r="D42" t="str">
            <v>PLATE L4 CEC BOTTOM</v>
          </cell>
          <cell r="E42">
            <v>1.3949999999999998</v>
          </cell>
          <cell r="F42">
            <v>2.202</v>
          </cell>
          <cell r="G42">
            <v>3.5969999999999995</v>
          </cell>
          <cell r="H42" t="str">
            <v>7 Stage</v>
          </cell>
        </row>
        <row r="43">
          <cell r="B43" t="str">
            <v>53P5133</v>
          </cell>
          <cell r="C43" t="str">
            <v>H64080</v>
          </cell>
          <cell r="D43" t="str">
            <v>LATCH L4 CEC</v>
          </cell>
          <cell r="E43">
            <v>0.214</v>
          </cell>
          <cell r="F43">
            <v>0.628</v>
          </cell>
          <cell r="G43">
            <v>0.84199999999999997</v>
          </cell>
          <cell r="H43" t="str">
            <v>Prog + 1 Stage</v>
          </cell>
        </row>
        <row r="44">
          <cell r="B44" t="str">
            <v>53P5136</v>
          </cell>
          <cell r="C44" t="str">
            <v>H64080</v>
          </cell>
          <cell r="D44" t="str">
            <v>PLATE L4 CEC TOP</v>
          </cell>
          <cell r="E44">
            <v>1.3099999999999998</v>
          </cell>
          <cell r="F44">
            <v>1.6159999999999999</v>
          </cell>
          <cell r="G44">
            <v>2.9259999999999997</v>
          </cell>
          <cell r="H44" t="str">
            <v>5 Stage</v>
          </cell>
        </row>
        <row r="45">
          <cell r="B45" t="str">
            <v>53P5137</v>
          </cell>
          <cell r="C45" t="str">
            <v>H64080</v>
          </cell>
          <cell r="D45" t="str">
            <v>PLATE L4 REG GUIDE</v>
          </cell>
          <cell r="E45">
            <v>0.109</v>
          </cell>
          <cell r="F45">
            <v>0.33</v>
          </cell>
          <cell r="G45">
            <v>0.439</v>
          </cell>
          <cell r="H45" t="str">
            <v>Prog</v>
          </cell>
        </row>
        <row r="46">
          <cell r="B46" t="str">
            <v>53P5139</v>
          </cell>
          <cell r="C46" t="str">
            <v>H64080</v>
          </cell>
          <cell r="D46" t="str">
            <v>PLATE L4 CPU WRAP</v>
          </cell>
          <cell r="E46">
            <v>0.85499999999999998</v>
          </cell>
          <cell r="F46">
            <v>1.867</v>
          </cell>
          <cell r="G46">
            <v>2.722</v>
          </cell>
          <cell r="H46" t="str">
            <v>6 Stage</v>
          </cell>
        </row>
        <row r="47">
          <cell r="B47" t="str">
            <v>53P5140</v>
          </cell>
          <cell r="C47" t="str">
            <v>H64080</v>
          </cell>
          <cell r="D47" t="str">
            <v>PLATE L4 REG LATCH BRKT</v>
          </cell>
          <cell r="E47">
            <v>6.4000000000000001E-2</v>
          </cell>
          <cell r="F47">
            <v>0.32700000000000001</v>
          </cell>
          <cell r="G47">
            <v>0.39100000000000001</v>
          </cell>
          <cell r="H47" t="str">
            <v>Prog</v>
          </cell>
        </row>
        <row r="48">
          <cell r="B48" t="str">
            <v>53P5141</v>
          </cell>
          <cell r="C48" t="str">
            <v>H64104</v>
          </cell>
          <cell r="D48" t="str">
            <v>PLATE L4 CPU BOTTOM</v>
          </cell>
          <cell r="E48">
            <v>0.25</v>
          </cell>
          <cell r="F48">
            <v>1.21</v>
          </cell>
          <cell r="G48">
            <v>1.46</v>
          </cell>
          <cell r="H48" t="str">
            <v>4 Stage</v>
          </cell>
        </row>
        <row r="49">
          <cell r="B49" t="str">
            <v>53P5147</v>
          </cell>
          <cell r="C49" t="str">
            <v>H63988</v>
          </cell>
          <cell r="D49" t="str">
            <v>STIFFENER-BASE PAN</v>
          </cell>
          <cell r="E49">
            <v>1.8219999999999998</v>
          </cell>
          <cell r="F49">
            <v>1.9449999999999998</v>
          </cell>
          <cell r="G49">
            <v>3.7669999999999995</v>
          </cell>
          <cell r="H49" t="str">
            <v>6 Stage</v>
          </cell>
        </row>
        <row r="50">
          <cell r="B50" t="str">
            <v>53P5148</v>
          </cell>
          <cell r="C50" t="str">
            <v>H63815</v>
          </cell>
          <cell r="D50" t="str">
            <v>STIFFENER-PCI FRAME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 t="str">
            <v>53P5149</v>
          </cell>
          <cell r="C51" t="str">
            <v>H63988</v>
          </cell>
          <cell r="D51" t="str">
            <v>BRACKET-POWER BOX GROUND</v>
          </cell>
          <cell r="E51">
            <v>5.2999999999999999E-2</v>
          </cell>
          <cell r="F51">
            <v>0.90400000000000003</v>
          </cell>
          <cell r="G51">
            <v>0.95700000000000007</v>
          </cell>
          <cell r="H51" t="str">
            <v>3 Stage</v>
          </cell>
        </row>
        <row r="52">
          <cell r="B52" t="str">
            <v>53P5150</v>
          </cell>
          <cell r="C52" t="str">
            <v>H63988</v>
          </cell>
          <cell r="D52" t="str">
            <v>CHANNEL-PCI GROUNDING</v>
          </cell>
          <cell r="E52">
            <v>0.121</v>
          </cell>
          <cell r="F52">
            <v>0.621</v>
          </cell>
          <cell r="G52">
            <v>0.74199999999999999</v>
          </cell>
          <cell r="H52" t="str">
            <v>Prog + 1 Stage</v>
          </cell>
        </row>
        <row r="53">
          <cell r="B53" t="str">
            <v>53P5151</v>
          </cell>
          <cell r="C53" t="str">
            <v>H63988</v>
          </cell>
          <cell r="D53" t="str">
            <v>HOUSING-CABLE CONNECTOR</v>
          </cell>
          <cell r="E53">
            <v>0.20799999999999999</v>
          </cell>
          <cell r="F53">
            <v>0.91700000000000004</v>
          </cell>
          <cell r="G53">
            <v>1.125</v>
          </cell>
          <cell r="H53" t="str">
            <v>Prog + 2 Stage</v>
          </cell>
        </row>
        <row r="54">
          <cell r="B54" t="str">
            <v>53P5158</v>
          </cell>
          <cell r="C54" t="str">
            <v>H63988</v>
          </cell>
          <cell r="D54" t="str">
            <v>PLATE-YAWL</v>
          </cell>
          <cell r="E54">
            <v>0.192</v>
          </cell>
          <cell r="F54">
            <v>0.94299999999999995</v>
          </cell>
          <cell r="G54">
            <v>1.135</v>
          </cell>
          <cell r="H54" t="str">
            <v>3 Stage</v>
          </cell>
        </row>
        <row r="55">
          <cell r="B55" t="str">
            <v>53P5161</v>
          </cell>
          <cell r="C55" t="str">
            <v>H64080</v>
          </cell>
          <cell r="D55" t="str">
            <v>PLATE L4 CPU COVER</v>
          </cell>
          <cell r="E55">
            <v>0.57099999999999995</v>
          </cell>
          <cell r="F55">
            <v>2.1349999999999998</v>
          </cell>
          <cell r="G55">
            <v>2.7059999999999995</v>
          </cell>
          <cell r="H55" t="str">
            <v>7 Stage</v>
          </cell>
        </row>
        <row r="56">
          <cell r="B56" t="str">
            <v>53P5164</v>
          </cell>
          <cell r="C56" t="str">
            <v>H64080</v>
          </cell>
          <cell r="D56" t="str">
            <v>LATCH L4 FRONT CPU BOOK</v>
          </cell>
          <cell r="E56">
            <v>0.14000000000000001</v>
          </cell>
          <cell r="F56">
            <v>0.622</v>
          </cell>
          <cell r="G56">
            <v>0.76200000000000001</v>
          </cell>
          <cell r="H56" t="str">
            <v>Prog + 1 Stage</v>
          </cell>
        </row>
        <row r="57">
          <cell r="B57" t="str">
            <v>53P5165</v>
          </cell>
          <cell r="C57" t="str">
            <v>H64080</v>
          </cell>
          <cell r="D57" t="str">
            <v>LATCH L4 BACK CPU  BOOK</v>
          </cell>
          <cell r="E57">
            <v>0.14000000000000001</v>
          </cell>
          <cell r="F57">
            <v>0.622</v>
          </cell>
          <cell r="G57">
            <v>0.76200000000000001</v>
          </cell>
          <cell r="H57" t="str">
            <v>Prog + 1 Stage</v>
          </cell>
        </row>
        <row r="58">
          <cell r="B58" t="str">
            <v>53P5166</v>
          </cell>
          <cell r="C58" t="str">
            <v>H64104</v>
          </cell>
          <cell r="D58" t="str">
            <v>PLATE L4 CPU WRAP (FILLER)</v>
          </cell>
          <cell r="E58">
            <v>1.101</v>
          </cell>
          <cell r="F58">
            <v>1.2789999999999999</v>
          </cell>
          <cell r="G58">
            <v>2.38</v>
          </cell>
          <cell r="H58" t="str">
            <v>4 Stage</v>
          </cell>
        </row>
        <row r="59">
          <cell r="B59" t="str">
            <v>53P5167</v>
          </cell>
          <cell r="C59" t="str">
            <v>H64104</v>
          </cell>
          <cell r="D59" t="str">
            <v>PLATE L4 CPU FILLER (FRONT)</v>
          </cell>
          <cell r="E59">
            <v>0.182</v>
          </cell>
          <cell r="F59">
            <v>1.2049999999999998</v>
          </cell>
          <cell r="G59">
            <v>1.3869999999999998</v>
          </cell>
          <cell r="H59" t="str">
            <v>4 Stage</v>
          </cell>
        </row>
        <row r="60">
          <cell r="B60" t="str">
            <v>53P5168</v>
          </cell>
          <cell r="C60" t="str">
            <v>H64104</v>
          </cell>
          <cell r="D60" t="str">
            <v>PLATE L4 CPU FILLER(REAR)</v>
          </cell>
          <cell r="E60">
            <v>0.18099999999999999</v>
          </cell>
          <cell r="F60">
            <v>1.494</v>
          </cell>
          <cell r="G60">
            <v>1.675</v>
          </cell>
          <cell r="H60" t="str">
            <v>5 Stage</v>
          </cell>
        </row>
        <row r="61">
          <cell r="B61" t="str">
            <v>53P5169</v>
          </cell>
          <cell r="C61" t="str">
            <v>H64080</v>
          </cell>
          <cell r="D61" t="str">
            <v>PLATE L4 REG GUIDE</v>
          </cell>
          <cell r="E61">
            <v>7.8E-2</v>
          </cell>
          <cell r="F61">
            <v>0.32800000000000001</v>
          </cell>
          <cell r="G61">
            <v>0.40600000000000003</v>
          </cell>
          <cell r="H61" t="str">
            <v>Prog</v>
          </cell>
        </row>
        <row r="62">
          <cell r="B62" t="str">
            <v>97P3068</v>
          </cell>
          <cell r="C62" t="str">
            <v>H63988</v>
          </cell>
          <cell r="D62" t="str">
            <v>STIFFENER LOVELL BLINDSWAP</v>
          </cell>
          <cell r="E62">
            <v>0.31900000000000001</v>
          </cell>
          <cell r="F62">
            <v>0.63700000000000001</v>
          </cell>
          <cell r="G62">
            <v>0.95599999999999996</v>
          </cell>
          <cell r="H62" t="str">
            <v>Prog + 1 Stage</v>
          </cell>
        </row>
        <row r="63">
          <cell r="B63" t="str">
            <v>97P3071</v>
          </cell>
          <cell r="C63" t="str">
            <v>H63988</v>
          </cell>
          <cell r="D63" t="str">
            <v>CHASSIS POWER BULKHEAD</v>
          </cell>
          <cell r="E63">
            <v>0.55800000000000005</v>
          </cell>
          <cell r="F63">
            <v>1.5249999999999999</v>
          </cell>
          <cell r="G63">
            <v>2.0830000000000002</v>
          </cell>
          <cell r="H63" t="str">
            <v>5 Stage</v>
          </cell>
        </row>
        <row r="64">
          <cell r="B64" t="str">
            <v>97P3072</v>
          </cell>
          <cell r="C64" t="str">
            <v>H64104</v>
          </cell>
          <cell r="D64" t="str">
            <v>BULKHEAD-MEDIA</v>
          </cell>
          <cell r="E64">
            <v>0.46100000000000002</v>
          </cell>
          <cell r="F64">
            <v>1.5469999999999999</v>
          </cell>
          <cell r="G64">
            <v>2.008</v>
          </cell>
          <cell r="H64" t="str">
            <v>5 Stage</v>
          </cell>
        </row>
        <row r="65">
          <cell r="B65" t="str">
            <v>97P3077</v>
          </cell>
          <cell r="C65" t="str">
            <v>H63988</v>
          </cell>
          <cell r="D65" t="str">
            <v>TOP PLATE-MEDIA CAGE</v>
          </cell>
          <cell r="E65">
            <v>0.22700000000000001</v>
          </cell>
          <cell r="F65">
            <v>2.1069999999999998</v>
          </cell>
          <cell r="G65">
            <v>2.3339999999999996</v>
          </cell>
          <cell r="H65" t="str">
            <v>7 Stage</v>
          </cell>
        </row>
        <row r="66">
          <cell r="B66" t="str">
            <v>97P3082</v>
          </cell>
          <cell r="C66" t="str">
            <v>H63988</v>
          </cell>
          <cell r="D66" t="str">
            <v>CHASSIS BOTTOM</v>
          </cell>
          <cell r="E66">
            <v>5.8239999999999998</v>
          </cell>
          <cell r="F66">
            <v>1.984</v>
          </cell>
          <cell r="G66">
            <v>7.8079999999999998</v>
          </cell>
          <cell r="H66" t="str">
            <v>5 Stage</v>
          </cell>
        </row>
        <row r="67">
          <cell r="B67" t="str">
            <v>97P3085</v>
          </cell>
          <cell r="C67" t="str">
            <v>H63988</v>
          </cell>
          <cell r="D67" t="str">
            <v>LATCH-LEFT</v>
          </cell>
          <cell r="E67">
            <v>9.8000000000000004E-2</v>
          </cell>
          <cell r="F67">
            <v>0.33</v>
          </cell>
          <cell r="G67">
            <v>0.42800000000000005</v>
          </cell>
          <cell r="H67" t="str">
            <v>Prog</v>
          </cell>
        </row>
        <row r="68">
          <cell r="B68" t="str">
            <v>97P3086</v>
          </cell>
          <cell r="C68" t="str">
            <v>H63988</v>
          </cell>
          <cell r="D68" t="str">
            <v>LATCH-RIGHT</v>
          </cell>
          <cell r="E68">
            <v>9.8000000000000004E-2</v>
          </cell>
          <cell r="F68">
            <v>0.33</v>
          </cell>
          <cell r="G68">
            <v>0.42800000000000005</v>
          </cell>
          <cell r="H68" t="str">
            <v>Prog</v>
          </cell>
        </row>
        <row r="69">
          <cell r="B69" t="str">
            <v>97P3094</v>
          </cell>
          <cell r="C69" t="str">
            <v>H64104</v>
          </cell>
          <cell r="D69" t="str">
            <v>BRACKET BUZZ TAILSTOCK</v>
          </cell>
          <cell r="E69">
            <v>0.11800000000000001</v>
          </cell>
          <cell r="F69">
            <v>0.621</v>
          </cell>
          <cell r="G69">
            <v>0.73899999999999999</v>
          </cell>
          <cell r="H69" t="str">
            <v>Prog + 1 Stage</v>
          </cell>
        </row>
        <row r="70">
          <cell r="B70" t="str">
            <v>97P3095</v>
          </cell>
          <cell r="C70" t="str">
            <v>H63988</v>
          </cell>
          <cell r="D70" t="str">
            <v>BRACKET TAILSTOCK</v>
          </cell>
          <cell r="E70">
            <v>2.8000000000000001E-2</v>
          </cell>
          <cell r="F70">
            <v>0.32400000000000001</v>
          </cell>
          <cell r="G70">
            <v>0.35200000000000004</v>
          </cell>
          <cell r="H70" t="str">
            <v>Prog</v>
          </cell>
        </row>
        <row r="71">
          <cell r="B71" t="str">
            <v>97P3097</v>
          </cell>
          <cell r="C71" t="str">
            <v>H63988</v>
          </cell>
          <cell r="D71" t="str">
            <v>CATCH-DASD LATCH</v>
          </cell>
          <cell r="E71">
            <v>4.3999999999999997E-2</v>
          </cell>
          <cell r="F71">
            <v>0.32500000000000001</v>
          </cell>
          <cell r="G71">
            <v>0.36899999999999999</v>
          </cell>
          <cell r="H71" t="str">
            <v>Prog</v>
          </cell>
        </row>
        <row r="72">
          <cell r="B72" t="str">
            <v>53P5050</v>
          </cell>
          <cell r="C72" t="str">
            <v>H64080</v>
          </cell>
          <cell r="D72" t="str">
            <v>FRAME ASM</v>
          </cell>
          <cell r="E72">
            <v>0</v>
          </cell>
          <cell r="F72">
            <v>1.2639999999999998</v>
          </cell>
          <cell r="G72">
            <v>1.2639999999999998</v>
          </cell>
          <cell r="H72" t="str">
            <v>6 Stage</v>
          </cell>
        </row>
        <row r="73">
          <cell r="B73" t="str">
            <v>53P5060</v>
          </cell>
          <cell r="C73" t="str">
            <v>H64080</v>
          </cell>
          <cell r="D73" t="str">
            <v>POWER SUPPLY SHELF ASM</v>
          </cell>
          <cell r="E73">
            <v>0</v>
          </cell>
          <cell r="F73">
            <v>0.23300000000000001</v>
          </cell>
          <cell r="G73">
            <v>0.23300000000000001</v>
          </cell>
          <cell r="H73" t="str">
            <v>1 Stage</v>
          </cell>
        </row>
        <row r="74">
          <cell r="B74" t="str">
            <v>53P5065</v>
          </cell>
          <cell r="C74" t="str">
            <v>H63988</v>
          </cell>
          <cell r="D74" t="str">
            <v>MEDIA CAGE ASM</v>
          </cell>
          <cell r="E74">
            <v>0</v>
          </cell>
          <cell r="F74">
            <v>0.434</v>
          </cell>
          <cell r="G74">
            <v>0.434</v>
          </cell>
          <cell r="H74" t="str">
            <v>2 Stage</v>
          </cell>
        </row>
        <row r="75">
          <cell r="B75" t="str">
            <v>53P5075</v>
          </cell>
          <cell r="C75" t="str">
            <v>H64080</v>
          </cell>
          <cell r="D75" t="str">
            <v>LE DASD CAGE ASM</v>
          </cell>
          <cell r="E75">
            <v>0</v>
          </cell>
          <cell r="F75">
            <v>1.0349999999999999</v>
          </cell>
          <cell r="G75">
            <v>1.0349999999999999</v>
          </cell>
          <cell r="H75" t="str">
            <v>5 Stage</v>
          </cell>
        </row>
        <row r="76">
          <cell r="B76" t="str">
            <v>53P5131</v>
          </cell>
          <cell r="C76" t="str">
            <v>H64080</v>
          </cell>
          <cell r="D76" t="str">
            <v>PLATE ASM L4 CEC BOTTOM</v>
          </cell>
          <cell r="E76">
            <v>0</v>
          </cell>
          <cell r="F76">
            <v>0.23300000000000001</v>
          </cell>
          <cell r="G76">
            <v>0.23300000000000001</v>
          </cell>
          <cell r="H76" t="str">
            <v>1 Stage</v>
          </cell>
        </row>
        <row r="77">
          <cell r="B77" t="str">
            <v>53P5135</v>
          </cell>
          <cell r="C77" t="str">
            <v>H64080</v>
          </cell>
          <cell r="D77" t="str">
            <v>PLATE ASM L4 CEC TOP</v>
          </cell>
          <cell r="E77">
            <v>0</v>
          </cell>
          <cell r="F77">
            <v>0.23300000000000001</v>
          </cell>
          <cell r="G77">
            <v>0.23300000000000001</v>
          </cell>
          <cell r="H77" t="str">
            <v>1 Stage</v>
          </cell>
        </row>
        <row r="78">
          <cell r="B78" t="str">
            <v>53P5138</v>
          </cell>
          <cell r="C78" t="str">
            <v>H64104</v>
          </cell>
          <cell r="D78" t="str">
            <v>PLATE ASM L4 CPU WRAP</v>
          </cell>
          <cell r="E78">
            <v>0</v>
          </cell>
          <cell r="F78">
            <v>0.23300000000000001</v>
          </cell>
          <cell r="G78">
            <v>0.23300000000000001</v>
          </cell>
          <cell r="H78" t="str">
            <v>1 Stage</v>
          </cell>
        </row>
        <row r="79">
          <cell r="B79" t="str">
            <v>53P5146</v>
          </cell>
          <cell r="C79" t="str">
            <v>H64104</v>
          </cell>
          <cell r="D79" t="str">
            <v>STIFFENER-ASM LOVELL BOARD</v>
          </cell>
          <cell r="E79">
            <v>0</v>
          </cell>
          <cell r="F79">
            <v>0.63300000000000001</v>
          </cell>
          <cell r="G79">
            <v>0.63300000000000001</v>
          </cell>
          <cell r="H79" t="str">
            <v>3 Stage</v>
          </cell>
        </row>
        <row r="80">
          <cell r="B80" t="str">
            <v>97P3093</v>
          </cell>
          <cell r="C80" t="str">
            <v>H64104</v>
          </cell>
          <cell r="D80" t="str">
            <v>BUZZ TAILSTOCK ASSEMBLY</v>
          </cell>
          <cell r="E80">
            <v>0</v>
          </cell>
          <cell r="F80">
            <v>0.23300000000000001</v>
          </cell>
          <cell r="G80">
            <v>0.23300000000000001</v>
          </cell>
          <cell r="H80" t="str">
            <v>1 Stage</v>
          </cell>
        </row>
        <row r="81">
          <cell r="B81" t="str">
            <v>97P3289</v>
          </cell>
          <cell r="C81" t="str">
            <v>H64104</v>
          </cell>
          <cell r="D81" t="str">
            <v>FILLER BOOK ASM</v>
          </cell>
          <cell r="E81">
            <v>0</v>
          </cell>
          <cell r="F81">
            <v>1.2639999999999998</v>
          </cell>
          <cell r="G81">
            <v>1.2639999999999998</v>
          </cell>
          <cell r="H81" t="str">
            <v>6 Stage</v>
          </cell>
        </row>
        <row r="82">
          <cell r="B82" t="str">
            <v>97P3290</v>
          </cell>
          <cell r="C82" t="str">
            <v>H64104</v>
          </cell>
          <cell r="D82" t="str">
            <v>CPU FILLER WRAP A</v>
          </cell>
          <cell r="E82">
            <v>0</v>
          </cell>
          <cell r="F82">
            <v>0.23300000000000001</v>
          </cell>
          <cell r="G82">
            <v>0.23300000000000001</v>
          </cell>
          <cell r="H82" t="str">
            <v>1 Stage</v>
          </cell>
        </row>
      </sheetData>
      <sheetData sheetId="3" refreshError="1">
        <row r="11">
          <cell r="B11" t="str">
            <v>53P5051</v>
          </cell>
        </row>
        <row r="16">
          <cell r="B16" t="str">
            <v>53P5072</v>
          </cell>
          <cell r="C16" t="str">
            <v>2T600-01</v>
          </cell>
          <cell r="D16" t="str">
            <v>H63988</v>
          </cell>
          <cell r="E16" t="str">
            <v>BLOWER,LITEPIPE</v>
          </cell>
          <cell r="F16">
            <v>0.152</v>
          </cell>
          <cell r="G16">
            <v>0.26400000000000001</v>
          </cell>
          <cell r="H16">
            <v>0.41600000000000004</v>
          </cell>
          <cell r="I16">
            <v>0.127</v>
          </cell>
          <cell r="J16">
            <v>0.22</v>
          </cell>
          <cell r="K16">
            <v>0.34699999999999998</v>
          </cell>
          <cell r="L16">
            <v>13070</v>
          </cell>
          <cell r="M16">
            <v>13070</v>
          </cell>
          <cell r="N16">
            <v>2</v>
          </cell>
          <cell r="O16">
            <v>2</v>
          </cell>
          <cell r="P16">
            <v>5</v>
          </cell>
          <cell r="Q16">
            <v>18300</v>
          </cell>
          <cell r="R16">
            <v>0.34699999999999998</v>
          </cell>
        </row>
        <row r="17">
          <cell r="B17" t="str">
            <v>53P5073</v>
          </cell>
          <cell r="C17" t="str">
            <v>2T601-01</v>
          </cell>
          <cell r="D17" t="str">
            <v>H63988</v>
          </cell>
          <cell r="E17" t="str">
            <v>HANDLE,BLOWER</v>
          </cell>
          <cell r="F17">
            <v>6.9000000000000006E-2</v>
          </cell>
          <cell r="G17">
            <v>0.13800000000000001</v>
          </cell>
          <cell r="H17">
            <v>0.20700000000000002</v>
          </cell>
          <cell r="I17">
            <v>5.5E-2</v>
          </cell>
          <cell r="J17">
            <v>8.3000000000000004E-2</v>
          </cell>
          <cell r="K17">
            <v>0.13800000000000001</v>
          </cell>
          <cell r="L17">
            <v>10820</v>
          </cell>
          <cell r="M17">
            <v>15700</v>
          </cell>
          <cell r="N17">
            <v>2</v>
          </cell>
          <cell r="O17">
            <v>4</v>
          </cell>
          <cell r="P17">
            <v>5</v>
          </cell>
          <cell r="Q17">
            <v>23700</v>
          </cell>
          <cell r="R17">
            <v>0.17300000000000001</v>
          </cell>
        </row>
        <row r="18">
          <cell r="B18" t="str">
            <v>53P5074</v>
          </cell>
          <cell r="C18" t="str">
            <v>2T602-01</v>
          </cell>
          <cell r="D18" t="str">
            <v>H63988</v>
          </cell>
          <cell r="E18" t="str">
            <v>LATCH-PULL,RING</v>
          </cell>
          <cell r="F18">
            <v>2.7E-2</v>
          </cell>
          <cell r="G18">
            <v>6.5000000000000002E-2</v>
          </cell>
          <cell r="H18">
            <v>9.1999999999999998E-2</v>
          </cell>
          <cell r="I18">
            <v>2.2000000000000002E-2</v>
          </cell>
          <cell r="J18">
            <v>5.5E-2</v>
          </cell>
          <cell r="K18">
            <v>7.6999999999999999E-2</v>
          </cell>
          <cell r="L18">
            <v>5090</v>
          </cell>
          <cell r="M18">
            <v>5090</v>
          </cell>
          <cell r="N18">
            <v>4</v>
          </cell>
          <cell r="O18">
            <v>4</v>
          </cell>
          <cell r="P18">
            <v>5</v>
          </cell>
          <cell r="Q18">
            <v>53800</v>
          </cell>
          <cell r="R18">
            <v>7.5999999999999998E-2</v>
          </cell>
        </row>
        <row r="19">
          <cell r="B19" t="str">
            <v>53P5079</v>
          </cell>
          <cell r="C19" t="str">
            <v>2T599-01</v>
          </cell>
          <cell r="D19" t="str">
            <v>H63988</v>
          </cell>
          <cell r="E19" t="str">
            <v>LIGHTPIPE</v>
          </cell>
          <cell r="F19">
            <v>0.17299999999999999</v>
          </cell>
          <cell r="G19">
            <v>0.28599999999999998</v>
          </cell>
          <cell r="H19">
            <v>0.45899999999999996</v>
          </cell>
          <cell r="I19">
            <v>0.14399999999999999</v>
          </cell>
          <cell r="J19">
            <v>0.23899999999999999</v>
          </cell>
          <cell r="K19">
            <v>0.38300000000000001</v>
          </cell>
          <cell r="L19">
            <v>11200</v>
          </cell>
          <cell r="M19">
            <v>11200</v>
          </cell>
          <cell r="N19">
            <v>2</v>
          </cell>
          <cell r="O19">
            <v>2</v>
          </cell>
          <cell r="P19">
            <v>5</v>
          </cell>
          <cell r="Q19">
            <v>16800</v>
          </cell>
          <cell r="R19">
            <v>0.38199999999999995</v>
          </cell>
        </row>
        <row r="20">
          <cell r="B20" t="str">
            <v>53P5088</v>
          </cell>
          <cell r="C20" t="str">
            <v>2T603-01</v>
          </cell>
          <cell r="D20" t="str">
            <v>H63988</v>
          </cell>
          <cell r="E20" t="str">
            <v>STIFFENER-SHRIVER BACKPLANE</v>
          </cell>
          <cell r="F20">
            <v>1.1399999999999999</v>
          </cell>
          <cell r="G20">
            <v>0.63100000000000001</v>
          </cell>
          <cell r="H20">
            <v>1.7709999999999999</v>
          </cell>
          <cell r="I20">
            <v>1.27</v>
          </cell>
          <cell r="J20">
            <v>0.63800000000000001</v>
          </cell>
          <cell r="K20">
            <v>1.9079999999999999</v>
          </cell>
          <cell r="L20">
            <v>14570</v>
          </cell>
          <cell r="M20">
            <v>14570</v>
          </cell>
          <cell r="N20">
            <v>1</v>
          </cell>
          <cell r="O20">
            <v>1</v>
          </cell>
          <cell r="P20">
            <v>5</v>
          </cell>
          <cell r="Q20">
            <v>8900</v>
          </cell>
          <cell r="R20">
            <v>1.6859999999999999</v>
          </cell>
        </row>
        <row r="21">
          <cell r="B21" t="str">
            <v>53P5091</v>
          </cell>
          <cell r="C21" t="str">
            <v>2T609-01</v>
          </cell>
          <cell r="D21" t="str">
            <v>H64080</v>
          </cell>
          <cell r="E21" t="str">
            <v>COVER,FSP CASSETTE</v>
          </cell>
          <cell r="F21">
            <v>1.0319999999999998</v>
          </cell>
          <cell r="G21">
            <v>1.073</v>
          </cell>
          <cell r="H21">
            <v>2.1049999999999995</v>
          </cell>
          <cell r="I21">
            <v>0.98299999999999998</v>
          </cell>
          <cell r="J21">
            <v>1.0219999999999998</v>
          </cell>
          <cell r="K21">
            <v>2.0049999999999999</v>
          </cell>
          <cell r="L21">
            <v>27790</v>
          </cell>
          <cell r="M21">
            <v>27790</v>
          </cell>
          <cell r="N21">
            <v>1</v>
          </cell>
          <cell r="O21">
            <v>1</v>
          </cell>
          <cell r="P21">
            <v>6</v>
          </cell>
          <cell r="Q21">
            <v>6200</v>
          </cell>
          <cell r="R21">
            <v>2.004</v>
          </cell>
        </row>
        <row r="22">
          <cell r="B22" t="str">
            <v>53P5092</v>
          </cell>
          <cell r="C22" t="str">
            <v>2T611-01</v>
          </cell>
          <cell r="D22" t="str">
            <v>H64080</v>
          </cell>
          <cell r="E22" t="str">
            <v>COVER,FSP CASSETTE</v>
          </cell>
          <cell r="F22">
            <v>0.54</v>
          </cell>
          <cell r="G22">
            <v>0.71399999999999997</v>
          </cell>
          <cell r="H22">
            <v>1.254</v>
          </cell>
          <cell r="I22">
            <v>0.51500000000000001</v>
          </cell>
          <cell r="J22">
            <v>0.68</v>
          </cell>
          <cell r="K22">
            <v>1.1950000000000001</v>
          </cell>
          <cell r="L22">
            <v>14950</v>
          </cell>
          <cell r="M22">
            <v>14950</v>
          </cell>
          <cell r="N22">
            <v>1</v>
          </cell>
          <cell r="O22">
            <v>1</v>
          </cell>
          <cell r="P22">
            <v>5</v>
          </cell>
          <cell r="Q22">
            <v>7300</v>
          </cell>
          <cell r="R22">
            <v>1.194</v>
          </cell>
        </row>
        <row r="23">
          <cell r="B23" t="str">
            <v>53P5093</v>
          </cell>
          <cell r="C23" t="str">
            <v>2T610-01</v>
          </cell>
          <cell r="D23" t="str">
            <v>H63858</v>
          </cell>
          <cell r="E23" t="str">
            <v>LATCH,FSP CASSETTE</v>
          </cell>
          <cell r="F23">
            <v>0</v>
          </cell>
          <cell r="G23">
            <v>0</v>
          </cell>
          <cell r="H23">
            <v>0</v>
          </cell>
          <cell r="I23">
            <v>0.40300000000000002</v>
          </cell>
          <cell r="J23">
            <v>0.23499999999999999</v>
          </cell>
          <cell r="K23">
            <v>0.63800000000000001</v>
          </cell>
          <cell r="L23">
            <v>0</v>
          </cell>
          <cell r="M23">
            <v>19710</v>
          </cell>
          <cell r="N23">
            <v>0</v>
          </cell>
          <cell r="O23">
            <v>2</v>
          </cell>
          <cell r="P23">
            <v>0</v>
          </cell>
          <cell r="Q23">
            <v>0</v>
          </cell>
          <cell r="R23" t="e">
            <v>#DIV/0!</v>
          </cell>
        </row>
        <row r="24">
          <cell r="B24" t="str">
            <v>53P5098</v>
          </cell>
          <cell r="C24" t="str">
            <v>2TL55-01</v>
          </cell>
          <cell r="D24" t="str">
            <v>H64080</v>
          </cell>
          <cell r="E24" t="str">
            <v>RETAINER,FSP CASSETTE</v>
          </cell>
          <cell r="F24">
            <v>0.38500000000000001</v>
          </cell>
          <cell r="G24">
            <v>0.34499999999999997</v>
          </cell>
          <cell r="H24">
            <v>0.73</v>
          </cell>
          <cell r="I24">
            <v>0.35</v>
          </cell>
          <cell r="J24">
            <v>0.313</v>
          </cell>
          <cell r="K24">
            <v>0.66300000000000003</v>
          </cell>
          <cell r="L24">
            <v>14200</v>
          </cell>
          <cell r="M24">
            <v>14200</v>
          </cell>
          <cell r="N24">
            <v>2</v>
          </cell>
          <cell r="O24">
            <v>2</v>
          </cell>
          <cell r="P24">
            <v>5</v>
          </cell>
          <cell r="Q24">
            <v>18300</v>
          </cell>
          <cell r="R24">
            <v>0.66300000000000003</v>
          </cell>
        </row>
        <row r="25">
          <cell r="B25" t="str">
            <v>53P5115</v>
          </cell>
          <cell r="C25" t="str">
            <v>2T604-01</v>
          </cell>
          <cell r="D25" t="str">
            <v>H63988</v>
          </cell>
          <cell r="E25" t="str">
            <v>GUIDE,BLINDSWAP CASSETTE</v>
          </cell>
          <cell r="F25">
            <v>1.1969999999999998</v>
          </cell>
          <cell r="G25">
            <v>1.0389999999999999</v>
          </cell>
          <cell r="H25">
            <v>2.2359999999999998</v>
          </cell>
          <cell r="I25">
            <v>1.1399999999999999</v>
          </cell>
          <cell r="J25">
            <v>0.98899999999999999</v>
          </cell>
          <cell r="K25">
            <v>2.129</v>
          </cell>
          <cell r="L25">
            <v>36420</v>
          </cell>
          <cell r="M25">
            <v>36420</v>
          </cell>
          <cell r="N25">
            <v>1</v>
          </cell>
          <cell r="O25">
            <v>1</v>
          </cell>
          <cell r="P25">
            <v>7</v>
          </cell>
          <cell r="Q25">
            <v>6700</v>
          </cell>
          <cell r="R25">
            <v>2.129</v>
          </cell>
        </row>
        <row r="26">
          <cell r="B26" t="str">
            <v>53P5126</v>
          </cell>
          <cell r="C26" t="str">
            <v>2T605-01</v>
          </cell>
          <cell r="D26" t="str">
            <v>H63988</v>
          </cell>
          <cell r="E26" t="str">
            <v>STIFFENER-CARR/HART ASM</v>
          </cell>
          <cell r="F26">
            <v>3.4539999999999997</v>
          </cell>
          <cell r="G26">
            <v>1.5149999999999999</v>
          </cell>
          <cell r="H26">
            <v>4.9689999999999994</v>
          </cell>
          <cell r="I26">
            <v>3.2890000000000001</v>
          </cell>
          <cell r="J26">
            <v>1.4429999999999998</v>
          </cell>
          <cell r="K26">
            <v>4.7320000000000002</v>
          </cell>
          <cell r="L26">
            <v>32740</v>
          </cell>
          <cell r="M26">
            <v>32740</v>
          </cell>
          <cell r="N26">
            <v>1</v>
          </cell>
          <cell r="O26">
            <v>1</v>
          </cell>
          <cell r="P26">
            <v>6</v>
          </cell>
          <cell r="Q26">
            <v>6700</v>
          </cell>
          <cell r="R26">
            <v>4.7320000000000002</v>
          </cell>
        </row>
        <row r="27">
          <cell r="B27" t="str">
            <v>53P5086</v>
          </cell>
          <cell r="C27" t="str">
            <v>2T606-01</v>
          </cell>
          <cell r="D27" t="str">
            <v>H63988</v>
          </cell>
          <cell r="E27" t="str">
            <v>TRAY,CD ROM</v>
          </cell>
          <cell r="F27">
            <v>0.48399999999999999</v>
          </cell>
          <cell r="G27">
            <v>0.35299999999999998</v>
          </cell>
          <cell r="H27">
            <v>0.83699999999999997</v>
          </cell>
          <cell r="I27">
            <v>0.44</v>
          </cell>
          <cell r="J27">
            <v>0.32100000000000001</v>
          </cell>
          <cell r="K27">
            <v>0.76100000000000001</v>
          </cell>
          <cell r="L27">
            <v>22170</v>
          </cell>
          <cell r="M27">
            <v>22170</v>
          </cell>
          <cell r="N27">
            <v>2</v>
          </cell>
          <cell r="O27">
            <v>2</v>
          </cell>
          <cell r="P27">
            <v>6</v>
          </cell>
          <cell r="Q27">
            <v>19200</v>
          </cell>
          <cell r="R27">
            <v>0.76100000000000001</v>
          </cell>
        </row>
        <row r="28">
          <cell r="B28" t="str">
            <v>97P3096</v>
          </cell>
          <cell r="C28" t="str">
            <v>2T638-01</v>
          </cell>
          <cell r="D28" t="str">
            <v>H63988</v>
          </cell>
          <cell r="E28" t="str">
            <v>GUIDE, GORDON CARD</v>
          </cell>
          <cell r="F28">
            <v>0.126</v>
          </cell>
          <cell r="G28">
            <v>0.16500000000000001</v>
          </cell>
          <cell r="H28">
            <v>0.29100000000000004</v>
          </cell>
          <cell r="I28">
            <v>0</v>
          </cell>
          <cell r="J28">
            <v>0</v>
          </cell>
          <cell r="K28">
            <v>0</v>
          </cell>
          <cell r="L28">
            <v>10920</v>
          </cell>
          <cell r="M28">
            <v>0</v>
          </cell>
          <cell r="N28">
            <v>2</v>
          </cell>
          <cell r="O28">
            <v>0</v>
          </cell>
          <cell r="P28">
            <v>5</v>
          </cell>
          <cell r="Q28">
            <v>21200</v>
          </cell>
          <cell r="R28">
            <v>0.24199999999999999</v>
          </cell>
        </row>
        <row r="29">
          <cell r="B29" t="str">
            <v>97P3267</v>
          </cell>
          <cell r="C29" t="str">
            <v>2T635-01</v>
          </cell>
          <cell r="D29" t="str">
            <v>H64080</v>
          </cell>
          <cell r="E29" t="str">
            <v>LATCH</v>
          </cell>
          <cell r="F29">
            <v>4.4999999999999998E-2</v>
          </cell>
          <cell r="G29">
            <v>0.122</v>
          </cell>
          <cell r="H29">
            <v>0.16699999999999998</v>
          </cell>
          <cell r="I29">
            <v>0</v>
          </cell>
          <cell r="J29">
            <v>0</v>
          </cell>
          <cell r="K29">
            <v>0</v>
          </cell>
          <cell r="L29">
            <v>8570</v>
          </cell>
          <cell r="M29">
            <v>0</v>
          </cell>
          <cell r="N29">
            <v>2</v>
          </cell>
          <cell r="O29">
            <v>0</v>
          </cell>
          <cell r="P29">
            <v>6</v>
          </cell>
          <cell r="Q29">
            <v>23000</v>
          </cell>
          <cell r="R29">
            <v>0.13799999999999998</v>
          </cell>
        </row>
        <row r="30">
          <cell r="B30" t="str">
            <v>97P3268</v>
          </cell>
          <cell r="C30" t="str">
            <v>2T636-01</v>
          </cell>
          <cell r="D30" t="str">
            <v>H64080</v>
          </cell>
          <cell r="E30" t="str">
            <v>LATCH HANDLE</v>
          </cell>
          <cell r="F30">
            <v>0.13400000000000001</v>
          </cell>
          <cell r="G30">
            <v>0.19500000000000001</v>
          </cell>
          <cell r="H30">
            <v>0.32900000000000001</v>
          </cell>
          <cell r="I30">
            <v>0</v>
          </cell>
          <cell r="J30">
            <v>0</v>
          </cell>
          <cell r="K30">
            <v>0</v>
          </cell>
          <cell r="L30">
            <v>12320</v>
          </cell>
          <cell r="M30">
            <v>0</v>
          </cell>
          <cell r="N30">
            <v>2</v>
          </cell>
          <cell r="O30">
            <v>0</v>
          </cell>
          <cell r="P30">
            <v>5</v>
          </cell>
          <cell r="Q30">
            <v>20100</v>
          </cell>
          <cell r="R30">
            <v>0.27400000000000002</v>
          </cell>
        </row>
      </sheetData>
      <sheetData sheetId="4">
        <row r="16">
          <cell r="B16" t="str">
            <v>53P5072</v>
          </cell>
        </row>
      </sheetData>
      <sheetData sheetId="5" refreshError="1">
        <row r="6">
          <cell r="B6" t="str">
            <v>97P3084</v>
          </cell>
          <cell r="C6" t="str">
            <v>H63988</v>
          </cell>
          <cell r="D6" t="str">
            <v>3E001-35</v>
          </cell>
          <cell r="E6" t="str">
            <v>SELF-CLINCHING PIN</v>
          </cell>
          <cell r="F6">
            <v>2</v>
          </cell>
          <cell r="G6" t="str">
            <v>PEM</v>
          </cell>
          <cell r="H6" t="str">
            <v>HW</v>
          </cell>
          <cell r="I6">
            <v>9.2376000000000014E-2</v>
          </cell>
          <cell r="J6">
            <v>1.5396000000000002E-2</v>
          </cell>
          <cell r="K6">
            <v>0.2</v>
          </cell>
          <cell r="L6" t="str">
            <v>from China to Czech</v>
          </cell>
          <cell r="M6">
            <v>7.6980000000000007E-2</v>
          </cell>
        </row>
        <row r="7">
          <cell r="B7" t="str">
            <v>97P3083</v>
          </cell>
          <cell r="C7" t="str">
            <v>H63988</v>
          </cell>
          <cell r="D7" t="str">
            <v>3E777-01</v>
          </cell>
          <cell r="E7" t="str">
            <v>FASTENER</v>
          </cell>
          <cell r="F7">
            <v>1</v>
          </cell>
          <cell r="G7" t="str">
            <v>PEM</v>
          </cell>
          <cell r="H7" t="str">
            <v>HW</v>
          </cell>
          <cell r="I7">
            <v>7.6752000000000001E-2</v>
          </cell>
          <cell r="J7">
            <v>1.2792000000000001E-2</v>
          </cell>
          <cell r="K7">
            <v>0.2</v>
          </cell>
          <cell r="L7" t="str">
            <v>from China to Czech</v>
          </cell>
          <cell r="M7">
            <v>6.3960000000000003E-2</v>
          </cell>
        </row>
        <row r="8">
          <cell r="B8" t="str">
            <v>97P3075</v>
          </cell>
          <cell r="C8" t="str">
            <v>H63988</v>
          </cell>
          <cell r="D8" t="str">
            <v>3E782-01</v>
          </cell>
          <cell r="E8" t="str">
            <v>SELF-CLINCHING STANDOFF</v>
          </cell>
          <cell r="F8">
            <v>3</v>
          </cell>
          <cell r="G8" t="str">
            <v>PEM</v>
          </cell>
          <cell r="H8" t="str">
            <v>HW</v>
          </cell>
          <cell r="I8">
            <v>8.8776000000000008E-2</v>
          </cell>
          <cell r="J8">
            <v>1.4796000000000002E-2</v>
          </cell>
          <cell r="K8">
            <v>0.2</v>
          </cell>
          <cell r="L8" t="str">
            <v>from China to Czech</v>
          </cell>
          <cell r="M8">
            <v>7.3980000000000004E-2</v>
          </cell>
        </row>
        <row r="9">
          <cell r="B9" t="str">
            <v>97P3076</v>
          </cell>
          <cell r="C9" t="str">
            <v>H63988</v>
          </cell>
          <cell r="D9" t="str">
            <v>3E777-02</v>
          </cell>
          <cell r="E9" t="str">
            <v>SELF-CLINCHING PIN</v>
          </cell>
          <cell r="F9">
            <v>1</v>
          </cell>
          <cell r="G9" t="str">
            <v>PEM</v>
          </cell>
          <cell r="H9" t="str">
            <v>HW</v>
          </cell>
          <cell r="I9">
            <v>4.7315999999999997E-2</v>
          </cell>
          <cell r="J9">
            <v>7.8860000000000006E-3</v>
          </cell>
          <cell r="K9">
            <v>0.2</v>
          </cell>
          <cell r="L9" t="str">
            <v>from China to Czech</v>
          </cell>
          <cell r="M9">
            <v>3.943E-2</v>
          </cell>
        </row>
        <row r="10">
          <cell r="B10" t="str">
            <v>97P3250</v>
          </cell>
          <cell r="C10" t="str">
            <v>H64080</v>
          </cell>
          <cell r="D10" t="str">
            <v>3E777-03</v>
          </cell>
          <cell r="E10" t="str">
            <v>PIN</v>
          </cell>
          <cell r="F10">
            <v>6</v>
          </cell>
          <cell r="G10" t="str">
            <v>PEM</v>
          </cell>
          <cell r="H10" t="str">
            <v>HW</v>
          </cell>
          <cell r="I10">
            <v>4.7315999999999997E-2</v>
          </cell>
          <cell r="J10">
            <v>7.8860000000000006E-3</v>
          </cell>
          <cell r="K10">
            <v>0.2</v>
          </cell>
          <cell r="L10" t="str">
            <v>from China to Czech</v>
          </cell>
          <cell r="M10">
            <v>3.943E-2</v>
          </cell>
        </row>
        <row r="11">
          <cell r="B11" t="str">
            <v>97P3252</v>
          </cell>
          <cell r="C11" t="str">
            <v>H64080</v>
          </cell>
          <cell r="D11" t="str">
            <v>3E783-01</v>
          </cell>
          <cell r="E11" t="str">
            <v>THREADED STANDOFF</v>
          </cell>
          <cell r="F11">
            <v>5</v>
          </cell>
          <cell r="G11" t="str">
            <v>PEM</v>
          </cell>
          <cell r="H11" t="str">
            <v>HW</v>
          </cell>
          <cell r="I11">
            <v>0.25407600000000002</v>
          </cell>
          <cell r="J11">
            <v>4.2346000000000002E-2</v>
          </cell>
          <cell r="K11">
            <v>0.2</v>
          </cell>
          <cell r="L11" t="str">
            <v>from China to Czech</v>
          </cell>
          <cell r="M11">
            <v>0.21173</v>
          </cell>
        </row>
        <row r="12">
          <cell r="B12" t="str">
            <v>97P3251</v>
          </cell>
          <cell r="C12" t="str">
            <v>H64080</v>
          </cell>
          <cell r="D12" t="str">
            <v>3E777-04</v>
          </cell>
          <cell r="E12" t="str">
            <v>PILOT PIN STANDOFF</v>
          </cell>
          <cell r="F12">
            <v>2</v>
          </cell>
          <cell r="G12" t="str">
            <v>PEM</v>
          </cell>
          <cell r="H12" t="str">
            <v>HW</v>
          </cell>
          <cell r="I12">
            <v>5.1827999999999999E-2</v>
          </cell>
          <cell r="J12">
            <v>8.6379999999999998E-3</v>
          </cell>
          <cell r="K12">
            <v>0.2</v>
          </cell>
          <cell r="L12" t="str">
            <v>from China to Czech</v>
          </cell>
          <cell r="M12">
            <v>4.3189999999999999E-2</v>
          </cell>
        </row>
        <row r="13">
          <cell r="B13" t="str">
            <v>53P5153</v>
          </cell>
          <cell r="C13" t="str">
            <v>H63988</v>
          </cell>
          <cell r="D13" t="str">
            <v>3E777-05</v>
          </cell>
          <cell r="E13" t="str">
            <v>PIN- 4X12 BRD ALIGN</v>
          </cell>
          <cell r="F13">
            <v>2</v>
          </cell>
          <cell r="G13" t="str">
            <v>PEM</v>
          </cell>
          <cell r="H13" t="str">
            <v>HW</v>
          </cell>
          <cell r="I13">
            <v>5.4047999999999999E-2</v>
          </cell>
          <cell r="J13">
            <v>9.0080000000000004E-3</v>
          </cell>
          <cell r="K13">
            <v>0.2</v>
          </cell>
          <cell r="L13" t="str">
            <v>from China to Czech</v>
          </cell>
          <cell r="M13">
            <v>4.5039999999999997E-2</v>
          </cell>
        </row>
        <row r="14">
          <cell r="B14" t="str">
            <v>53P5153</v>
          </cell>
          <cell r="C14" t="str">
            <v>H63815</v>
          </cell>
          <cell r="D14" t="str">
            <v>3E777-03</v>
          </cell>
          <cell r="E14" t="str">
            <v>PIN- 4X8 STIF ALIGN</v>
          </cell>
          <cell r="F14">
            <v>4</v>
          </cell>
          <cell r="G14" t="str">
            <v>PEM</v>
          </cell>
          <cell r="H14" t="str">
            <v>HW</v>
          </cell>
          <cell r="I14">
            <v>4.3373000000000002E-2</v>
          </cell>
          <cell r="J14">
            <v>3.9430000000000003E-3</v>
          </cell>
          <cell r="K14">
            <v>0.1</v>
          </cell>
          <cell r="L14" t="str">
            <v>CIF HK</v>
          </cell>
          <cell r="M14">
            <v>3.943E-2</v>
          </cell>
        </row>
        <row r="15">
          <cell r="B15" t="str">
            <v>46G0334</v>
          </cell>
          <cell r="C15" t="str">
            <v>896212</v>
          </cell>
          <cell r="D15" t="str">
            <v>3K772-01</v>
          </cell>
          <cell r="E15" t="str">
            <v>SPRING - GROUND CLIP</v>
          </cell>
          <cell r="F15">
            <v>1</v>
          </cell>
          <cell r="G15" t="str">
            <v>華虹</v>
          </cell>
          <cell r="H15" t="str">
            <v>HW</v>
          </cell>
          <cell r="I15">
            <v>0.1116</v>
          </cell>
          <cell r="J15">
            <v>1.8600000000000002E-2</v>
          </cell>
          <cell r="K15">
            <v>0.2</v>
          </cell>
          <cell r="L15" t="str">
            <v>from China to Czech</v>
          </cell>
          <cell r="M15">
            <v>9.2999999999999999E-2</v>
          </cell>
        </row>
        <row r="16">
          <cell r="B16" t="str">
            <v>97P3270</v>
          </cell>
          <cell r="C16" t="str">
            <v>H64080</v>
          </cell>
          <cell r="D16" t="str">
            <v>3E784-01</v>
          </cell>
          <cell r="E16" t="str">
            <v>STANDOFF</v>
          </cell>
          <cell r="F16">
            <v>4</v>
          </cell>
          <cell r="G16" t="str">
            <v>華虹</v>
          </cell>
          <cell r="H16" t="str">
            <v>HW</v>
          </cell>
          <cell r="I16">
            <v>3.8699999999999998E-2</v>
          </cell>
          <cell r="J16">
            <v>6.4500000000000009E-3</v>
          </cell>
          <cell r="K16">
            <v>0.2</v>
          </cell>
          <cell r="L16" t="str">
            <v>from China to Czech</v>
          </cell>
          <cell r="M16">
            <v>3.2250000000000001E-2</v>
          </cell>
        </row>
        <row r="17">
          <cell r="B17" t="str">
            <v>33L3713</v>
          </cell>
          <cell r="C17" t="str">
            <v>E72535H</v>
          </cell>
          <cell r="D17" t="str">
            <v>3M794-01</v>
          </cell>
          <cell r="E17" t="str">
            <v>PUSH FASTENER GROMMET SIDE</v>
          </cell>
          <cell r="F17">
            <v>2</v>
          </cell>
          <cell r="G17" t="str">
            <v>Hartwell</v>
          </cell>
          <cell r="H17" t="str">
            <v>HW</v>
          </cell>
          <cell r="I17">
            <v>9.1999999999999998E-2</v>
          </cell>
          <cell r="J17">
            <v>1.2E-2</v>
          </cell>
          <cell r="K17">
            <v>0.15</v>
          </cell>
          <cell r="L17" t="str">
            <v>from USA to Czech</v>
          </cell>
          <cell r="M17">
            <v>0.08</v>
          </cell>
        </row>
        <row r="18">
          <cell r="B18" t="str">
            <v>33L3718</v>
          </cell>
          <cell r="C18" t="str">
            <v>E72535H</v>
          </cell>
          <cell r="D18" t="str">
            <v>3M796-01</v>
          </cell>
          <cell r="E18" t="str">
            <v>PUSH FASTENER PLUNGER SIDE</v>
          </cell>
          <cell r="F18">
            <v>2</v>
          </cell>
          <cell r="G18" t="str">
            <v>Hartwell</v>
          </cell>
          <cell r="H18" t="str">
            <v>HW</v>
          </cell>
          <cell r="I18">
            <v>0.10349999999999999</v>
          </cell>
          <cell r="J18">
            <v>1.35E-2</v>
          </cell>
          <cell r="K18">
            <v>0.15</v>
          </cell>
          <cell r="L18" t="str">
            <v>from USA to Czech</v>
          </cell>
          <cell r="M18">
            <v>0.09</v>
          </cell>
        </row>
        <row r="19">
          <cell r="B19" t="str">
            <v>53P5123</v>
          </cell>
          <cell r="C19" t="str">
            <v>H63815</v>
          </cell>
          <cell r="D19" t="str">
            <v>3M876-01</v>
          </cell>
          <cell r="E19" t="str">
            <v>GROMMET TERRA COTTA-FASTENER</v>
          </cell>
          <cell r="F19">
            <v>2</v>
          </cell>
          <cell r="G19" t="str">
            <v>Hartwell</v>
          </cell>
          <cell r="H19" t="str">
            <v>HW</v>
          </cell>
          <cell r="I19">
            <v>0.10349999999999999</v>
          </cell>
          <cell r="J19">
            <v>1.35E-2</v>
          </cell>
          <cell r="K19">
            <v>0.15</v>
          </cell>
          <cell r="L19" t="str">
            <v>from USA to Czech</v>
          </cell>
          <cell r="M19">
            <v>0.09</v>
          </cell>
        </row>
        <row r="20">
          <cell r="B20" t="str">
            <v>53P5124</v>
          </cell>
          <cell r="C20" t="str">
            <v>H63988</v>
          </cell>
          <cell r="D20" t="str">
            <v>3M877-01</v>
          </cell>
          <cell r="E20" t="str">
            <v>KNOB PLUNGER-TERRA COTTA</v>
          </cell>
          <cell r="F20">
            <v>2</v>
          </cell>
          <cell r="G20" t="str">
            <v>Hartwell</v>
          </cell>
          <cell r="H20" t="str">
            <v>HW</v>
          </cell>
          <cell r="I20">
            <v>9.1999999999999998E-2</v>
          </cell>
          <cell r="J20">
            <v>1.2E-2</v>
          </cell>
          <cell r="K20">
            <v>0.15</v>
          </cell>
          <cell r="L20" t="str">
            <v>from USA to Czech</v>
          </cell>
          <cell r="M20">
            <v>0.08</v>
          </cell>
        </row>
        <row r="21">
          <cell r="B21" t="str">
            <v>3B703-04</v>
          </cell>
          <cell r="C21" t="str">
            <v>H63988</v>
          </cell>
          <cell r="D21" t="str">
            <v>3B703-04</v>
          </cell>
          <cell r="E21" t="str">
            <v>AVDEL BRIV RIVET</v>
          </cell>
          <cell r="F21">
            <v>16</v>
          </cell>
          <cell r="G21" t="str">
            <v>AVDEL</v>
          </cell>
          <cell r="H21" t="str">
            <v>HW</v>
          </cell>
          <cell r="I21">
            <v>3.5400000000000001E-2</v>
          </cell>
          <cell r="J21">
            <v>5.8999999999999999E-3</v>
          </cell>
          <cell r="K21">
            <v>0.2</v>
          </cell>
          <cell r="L21" t="str">
            <v>from China to Czech</v>
          </cell>
          <cell r="M21">
            <v>2.9499999999999998E-2</v>
          </cell>
        </row>
        <row r="22">
          <cell r="B22" t="str">
            <v>3B703-01</v>
          </cell>
          <cell r="C22" t="str">
            <v>H63988</v>
          </cell>
          <cell r="D22" t="str">
            <v>3B703-01</v>
          </cell>
          <cell r="E22" t="str">
            <v>AVDEL BRIV RIVET</v>
          </cell>
          <cell r="F22">
            <v>2</v>
          </cell>
          <cell r="G22" t="str">
            <v>AVDEL</v>
          </cell>
          <cell r="H22" t="str">
            <v>HW</v>
          </cell>
          <cell r="I22">
            <v>4.0800000000000003E-2</v>
          </cell>
          <cell r="J22">
            <v>6.8000000000000005E-3</v>
          </cell>
          <cell r="K22">
            <v>0.2</v>
          </cell>
          <cell r="L22" t="str">
            <v>from China to Czech</v>
          </cell>
          <cell r="M22">
            <v>3.4000000000000002E-2</v>
          </cell>
        </row>
        <row r="23">
          <cell r="B23" t="str">
            <v>53P5112</v>
          </cell>
          <cell r="C23" t="str">
            <v>H63815</v>
          </cell>
          <cell r="D23" t="str">
            <v>3A838-01</v>
          </cell>
          <cell r="E23" t="str">
            <v>THUMBSCREW M3 LOVELL RETENTION</v>
          </cell>
          <cell r="F23">
            <v>2</v>
          </cell>
          <cell r="G23" t="str">
            <v>Southco</v>
          </cell>
          <cell r="H23" t="str">
            <v>HW</v>
          </cell>
          <cell r="I23">
            <v>0.83159999999999989</v>
          </cell>
          <cell r="J23">
            <v>0.1386</v>
          </cell>
          <cell r="K23">
            <v>0.2</v>
          </cell>
          <cell r="L23" t="str">
            <v>from China to Czech</v>
          </cell>
          <cell r="M23">
            <v>0.69299999999999995</v>
          </cell>
        </row>
        <row r="24">
          <cell r="B24" t="str">
            <v>53P5134</v>
          </cell>
          <cell r="C24" t="str">
            <v>H64080</v>
          </cell>
          <cell r="D24" t="str">
            <v>3B728-01</v>
          </cell>
          <cell r="E24" t="str">
            <v>RIVET L4 CPU LATCH</v>
          </cell>
          <cell r="F24">
            <v>5</v>
          </cell>
          <cell r="G24" t="str">
            <v>華虹</v>
          </cell>
          <cell r="H24" t="str">
            <v>HW</v>
          </cell>
          <cell r="I24">
            <v>4.2749999999999996E-2</v>
          </cell>
          <cell r="J24">
            <v>7.1249999999999994E-3</v>
          </cell>
          <cell r="K24">
            <v>0.2</v>
          </cell>
          <cell r="L24" t="str">
            <v>from China to Czech</v>
          </cell>
          <cell r="M24">
            <v>3.5624999999999997E-2</v>
          </cell>
        </row>
        <row r="25">
          <cell r="B25" t="str">
            <v>53P5162</v>
          </cell>
          <cell r="C25" t="str">
            <v>H63815</v>
          </cell>
          <cell r="D25" t="str">
            <v>3A835-01</v>
          </cell>
          <cell r="E25" t="str">
            <v>THUMBSCREW L4 CPU COVER</v>
          </cell>
          <cell r="F25">
            <v>2</v>
          </cell>
          <cell r="G25" t="str">
            <v>Southco</v>
          </cell>
          <cell r="H25" t="str">
            <v>HW</v>
          </cell>
          <cell r="I25">
            <v>0.83159999999999989</v>
          </cell>
          <cell r="J25">
            <v>0.1386</v>
          </cell>
          <cell r="K25">
            <v>0.2</v>
          </cell>
          <cell r="L25" t="str">
            <v>from China to Czech</v>
          </cell>
          <cell r="M25">
            <v>0.69299999999999995</v>
          </cell>
        </row>
        <row r="26">
          <cell r="B26" t="str">
            <v>53P5085</v>
          </cell>
          <cell r="C26" t="str">
            <v>H63988</v>
          </cell>
          <cell r="D26" t="str">
            <v>3A836-01</v>
          </cell>
          <cell r="E26" t="str">
            <v>SCREW M5 FOR PLASTIC</v>
          </cell>
          <cell r="F26">
            <v>2</v>
          </cell>
          <cell r="G26" t="str">
            <v>立君</v>
          </cell>
          <cell r="H26" t="str">
            <v>HW</v>
          </cell>
          <cell r="I26">
            <v>1.7999999999999999E-2</v>
          </cell>
          <cell r="J26">
            <v>3.0000000000000001E-3</v>
          </cell>
          <cell r="K26">
            <v>0.2</v>
          </cell>
          <cell r="L26" t="str">
            <v>from China to Czech</v>
          </cell>
          <cell r="M26">
            <v>1.4999999999999999E-2</v>
          </cell>
        </row>
        <row r="27">
          <cell r="B27" t="str">
            <v>11P2310</v>
          </cell>
          <cell r="C27" t="str">
            <v>J10247</v>
          </cell>
          <cell r="D27" t="str">
            <v>3A837-01</v>
          </cell>
          <cell r="E27" t="str">
            <v>SCREW, PLASTITE</v>
          </cell>
          <cell r="F27">
            <v>9</v>
          </cell>
          <cell r="G27" t="str">
            <v>Bossard</v>
          </cell>
          <cell r="H27" t="str">
            <v>HW</v>
          </cell>
          <cell r="I27">
            <v>0.13800000000000001</v>
          </cell>
          <cell r="J27">
            <v>2.3000000000000003E-2</v>
          </cell>
          <cell r="K27">
            <v>0.2</v>
          </cell>
          <cell r="L27" t="str">
            <v>from China to Czech</v>
          </cell>
          <cell r="M27">
            <v>0.115</v>
          </cell>
        </row>
        <row r="28">
          <cell r="B28" t="str">
            <v>53P5114-2</v>
          </cell>
          <cell r="C28" t="str">
            <v>H63988</v>
          </cell>
          <cell r="D28" t="str">
            <v>3M878-01</v>
          </cell>
          <cell r="E28" t="str">
            <v>STIFFENER LOVELL BLINDSWAP-ITEM2</v>
          </cell>
          <cell r="F28">
            <v>1</v>
          </cell>
          <cell r="G28" t="str">
            <v>富准</v>
          </cell>
          <cell r="H28" t="str">
            <v>HW</v>
          </cell>
          <cell r="I28">
            <v>3.6750000000000005E-2</v>
          </cell>
          <cell r="J28">
            <v>1.7500000000000003E-3</v>
          </cell>
          <cell r="K28">
            <v>0.05</v>
          </cell>
          <cell r="L28" t="str">
            <v>DDP LH</v>
          </cell>
          <cell r="M28">
            <v>3.5000000000000003E-2</v>
          </cell>
        </row>
        <row r="29">
          <cell r="B29" t="str">
            <v>53P5114-3</v>
          </cell>
          <cell r="C29" t="str">
            <v>H63988</v>
          </cell>
          <cell r="D29" t="str">
            <v>3M879-01</v>
          </cell>
          <cell r="E29" t="str">
            <v>STIFFENER LOVELL BLINDSWAP-ITEM3</v>
          </cell>
          <cell r="F29">
            <v>1</v>
          </cell>
          <cell r="G29" t="str">
            <v>富准</v>
          </cell>
          <cell r="H29" t="str">
            <v>HW</v>
          </cell>
          <cell r="I29">
            <v>3.6159374999999994E-2</v>
          </cell>
          <cell r="J29">
            <v>1.7218749999999999E-3</v>
          </cell>
          <cell r="K29">
            <v>0.05</v>
          </cell>
          <cell r="L29" t="str">
            <v>DDP LH</v>
          </cell>
          <cell r="M29">
            <v>3.4437499999999996E-2</v>
          </cell>
        </row>
        <row r="30">
          <cell r="B30" t="str">
            <v>24L0896</v>
          </cell>
          <cell r="C30" t="str">
            <v>F16619</v>
          </cell>
          <cell r="D30" t="str">
            <v>3M880-01</v>
          </cell>
          <cell r="E30" t="str">
            <v>LIGHTPIPE, DASD</v>
          </cell>
          <cell r="F30">
            <v>8</v>
          </cell>
          <cell r="G30" t="str">
            <v>Pioneer</v>
          </cell>
          <cell r="H30" t="str">
            <v>HW</v>
          </cell>
          <cell r="I30">
            <v>0.50714999999999999</v>
          </cell>
          <cell r="J30">
            <v>6.615E-2</v>
          </cell>
          <cell r="K30">
            <v>0.15</v>
          </cell>
          <cell r="L30" t="str">
            <v>from USA to Czech</v>
          </cell>
          <cell r="M30">
            <v>0.441</v>
          </cell>
        </row>
        <row r="31">
          <cell r="B31" t="str">
            <v>3F723-01</v>
          </cell>
          <cell r="C31" t="str">
            <v>H63988</v>
          </cell>
          <cell r="D31" t="str">
            <v>3F723-01</v>
          </cell>
          <cell r="E31" t="str">
            <v>PEM NUT</v>
          </cell>
          <cell r="F31">
            <v>1</v>
          </cell>
          <cell r="G31" t="str">
            <v>PEM</v>
          </cell>
          <cell r="H31" t="str">
            <v>HW</v>
          </cell>
          <cell r="I31">
            <v>5.4779999999999995E-2</v>
          </cell>
          <cell r="J31">
            <v>4.9800000000000001E-3</v>
          </cell>
          <cell r="K31">
            <v>0.1</v>
          </cell>
          <cell r="L31" t="str">
            <v>CIF HK</v>
          </cell>
          <cell r="M31">
            <v>4.9799999999999997E-2</v>
          </cell>
        </row>
        <row r="32">
          <cell r="B32" t="str">
            <v>11P2310</v>
          </cell>
          <cell r="C32" t="str">
            <v>J10247</v>
          </cell>
          <cell r="D32" t="str">
            <v>3A837-01</v>
          </cell>
          <cell r="E32" t="str">
            <v>SCREW PLASTITE</v>
          </cell>
          <cell r="F32">
            <v>9</v>
          </cell>
          <cell r="G32" t="str">
            <v>Bossard</v>
          </cell>
          <cell r="H32" t="str">
            <v>HW</v>
          </cell>
          <cell r="I32">
            <v>0.1265</v>
          </cell>
          <cell r="J32">
            <v>1.1500000000000002E-2</v>
          </cell>
          <cell r="K32">
            <v>0.1</v>
          </cell>
          <cell r="L32" t="str">
            <v>CIF HK</v>
          </cell>
          <cell r="M32">
            <v>0.115</v>
          </cell>
        </row>
        <row r="33">
          <cell r="B33" t="str">
            <v>53P5094</v>
          </cell>
          <cell r="C33" t="str">
            <v>H64080</v>
          </cell>
          <cell r="D33" t="str">
            <v>3H748-01</v>
          </cell>
          <cell r="E33" t="str">
            <v>SPRING FSP CASSETTE</v>
          </cell>
          <cell r="F33">
            <v>1</v>
          </cell>
          <cell r="G33" t="str">
            <v>天瑞</v>
          </cell>
          <cell r="H33" t="str">
            <v>HW</v>
          </cell>
          <cell r="I33">
            <v>0.19320000000000001</v>
          </cell>
          <cell r="J33">
            <v>3.2199999999999999E-2</v>
          </cell>
          <cell r="K33">
            <v>0.2</v>
          </cell>
          <cell r="L33" t="str">
            <v>from China to Czech</v>
          </cell>
          <cell r="M33">
            <v>0.161</v>
          </cell>
        </row>
        <row r="34">
          <cell r="B34" t="str">
            <v>53P5095</v>
          </cell>
          <cell r="C34" t="str">
            <v>H64080</v>
          </cell>
          <cell r="D34" t="str">
            <v>3H749-01</v>
          </cell>
          <cell r="E34" t="str">
            <v>SPRING EMC</v>
          </cell>
          <cell r="F34">
            <v>1</v>
          </cell>
          <cell r="G34" t="str">
            <v>天瑞</v>
          </cell>
          <cell r="H34" t="str">
            <v>HW</v>
          </cell>
          <cell r="I34">
            <v>0.19320000000000001</v>
          </cell>
          <cell r="J34">
            <v>3.2199999999999999E-2</v>
          </cell>
          <cell r="K34">
            <v>0.2</v>
          </cell>
          <cell r="L34" t="str">
            <v>from China to Czech</v>
          </cell>
          <cell r="M34">
            <v>0.161</v>
          </cell>
        </row>
        <row r="35">
          <cell r="B35" t="str">
            <v>53P5099</v>
          </cell>
          <cell r="C35" t="str">
            <v>H64080</v>
          </cell>
          <cell r="D35" t="str">
            <v>3K773-01</v>
          </cell>
          <cell r="E35" t="str">
            <v>PIN FSP CASSETTE</v>
          </cell>
          <cell r="F35">
            <v>1</v>
          </cell>
          <cell r="G35" t="str">
            <v>華虹</v>
          </cell>
          <cell r="H35" t="str">
            <v>HW</v>
          </cell>
          <cell r="I35">
            <v>0.10125000000000001</v>
          </cell>
          <cell r="J35">
            <v>1.6875000000000001E-2</v>
          </cell>
          <cell r="K35">
            <v>0.2</v>
          </cell>
          <cell r="L35" t="str">
            <v>from China to Czech</v>
          </cell>
          <cell r="M35">
            <v>8.4375000000000006E-2</v>
          </cell>
        </row>
        <row r="36">
          <cell r="B36" t="str">
            <v>53P5102</v>
          </cell>
          <cell r="C36" t="str">
            <v>H64080</v>
          </cell>
          <cell r="D36" t="str">
            <v>3K774-01</v>
          </cell>
          <cell r="E36" t="str">
            <v>PIN FSP CASSETTE</v>
          </cell>
          <cell r="F36">
            <v>1</v>
          </cell>
          <cell r="G36" t="str">
            <v>華虹</v>
          </cell>
          <cell r="H36" t="str">
            <v>HW</v>
          </cell>
          <cell r="I36">
            <v>0.1089</v>
          </cell>
          <cell r="J36">
            <v>1.8149999999999999E-2</v>
          </cell>
          <cell r="K36">
            <v>0.2</v>
          </cell>
          <cell r="L36" t="str">
            <v>from China to Czech</v>
          </cell>
          <cell r="M36">
            <v>9.0749999999999997E-2</v>
          </cell>
        </row>
        <row r="37">
          <cell r="B37" t="str">
            <v>53P5103</v>
          </cell>
          <cell r="C37" t="str">
            <v>H64080</v>
          </cell>
          <cell r="D37" t="str">
            <v>3G709-01</v>
          </cell>
          <cell r="E37" t="str">
            <v>WASHER FSP CASSETTE</v>
          </cell>
          <cell r="F37">
            <v>1</v>
          </cell>
          <cell r="G37" t="str">
            <v>華虹</v>
          </cell>
          <cell r="H37" t="str">
            <v>HW</v>
          </cell>
          <cell r="I37">
            <v>1.125E-2</v>
          </cell>
          <cell r="J37">
            <v>1.8749999999999999E-3</v>
          </cell>
          <cell r="K37">
            <v>0.2</v>
          </cell>
          <cell r="L37" t="str">
            <v>from China to Czech</v>
          </cell>
          <cell r="M37">
            <v>9.3749999999999997E-3</v>
          </cell>
        </row>
        <row r="38">
          <cell r="B38" t="str">
            <v>53P5104</v>
          </cell>
          <cell r="C38" t="str">
            <v>H64080</v>
          </cell>
          <cell r="D38" t="str">
            <v>3K775-01</v>
          </cell>
          <cell r="E38" t="str">
            <v>WASHER FSP CASSETTE</v>
          </cell>
          <cell r="F38">
            <v>1</v>
          </cell>
          <cell r="G38" t="str">
            <v>華虹</v>
          </cell>
          <cell r="H38" t="str">
            <v>HW</v>
          </cell>
          <cell r="I38">
            <v>4.41E-2</v>
          </cell>
          <cell r="J38">
            <v>7.3499999999999998E-3</v>
          </cell>
          <cell r="K38">
            <v>0.2</v>
          </cell>
          <cell r="L38" t="str">
            <v>from China to Czech</v>
          </cell>
          <cell r="M38">
            <v>3.6749999999999998E-2</v>
          </cell>
        </row>
        <row r="39">
          <cell r="B39" t="str">
            <v>53P5105</v>
          </cell>
          <cell r="C39" t="str">
            <v>H64080</v>
          </cell>
          <cell r="D39" t="str">
            <v>3M882-01</v>
          </cell>
          <cell r="E39" t="str">
            <v>GASKET FSP CASSETTE</v>
          </cell>
          <cell r="F39">
            <v>1</v>
          </cell>
          <cell r="G39" t="str">
            <v>Schlegel</v>
          </cell>
          <cell r="H39" t="str">
            <v>HW</v>
          </cell>
          <cell r="I39">
            <v>0.51679999999999993</v>
          </cell>
          <cell r="J39">
            <v>8.613333333333334E-2</v>
          </cell>
          <cell r="K39">
            <v>0.2</v>
          </cell>
          <cell r="L39" t="str">
            <v>from China to Czech</v>
          </cell>
          <cell r="M39">
            <v>0.43066666666666664</v>
          </cell>
        </row>
        <row r="40">
          <cell r="B40" t="str">
            <v>11P2304</v>
          </cell>
          <cell r="C40" t="str">
            <v>H63813</v>
          </cell>
          <cell r="D40" t="str">
            <v>3M883-01</v>
          </cell>
          <cell r="E40" t="str">
            <v>LIGHTPIPE</v>
          </cell>
          <cell r="F40">
            <v>4</v>
          </cell>
          <cell r="G40" t="str">
            <v>Sanmina</v>
          </cell>
          <cell r="H40" t="str">
            <v>PL</v>
          </cell>
          <cell r="I40">
            <v>1.4156500000000001</v>
          </cell>
          <cell r="J40">
            <v>0.18465000000000001</v>
          </cell>
          <cell r="K40">
            <v>0.15</v>
          </cell>
          <cell r="L40" t="str">
            <v>from USA to Czech</v>
          </cell>
          <cell r="M40">
            <v>1.2310000000000001</v>
          </cell>
        </row>
        <row r="41">
          <cell r="B41" t="str">
            <v>11P2310</v>
          </cell>
          <cell r="C41" t="str">
            <v>J10247</v>
          </cell>
          <cell r="D41" t="str">
            <v>3A837-01</v>
          </cell>
          <cell r="E41" t="str">
            <v>SCREW PLASTITE</v>
          </cell>
          <cell r="F41">
            <v>9</v>
          </cell>
          <cell r="G41" t="str">
            <v>Bossard</v>
          </cell>
          <cell r="H41" t="str">
            <v>HW</v>
          </cell>
          <cell r="I41">
            <v>0.1265</v>
          </cell>
          <cell r="J41">
            <v>1.1500000000000002E-2</v>
          </cell>
          <cell r="K41">
            <v>0.1</v>
          </cell>
          <cell r="L41" t="str">
            <v>CIF HK</v>
          </cell>
          <cell r="M41">
            <v>0.115</v>
          </cell>
        </row>
        <row r="42">
          <cell r="B42" t="str">
            <v>11P4135</v>
          </cell>
          <cell r="C42" t="str">
            <v>H63813</v>
          </cell>
          <cell r="D42" t="str">
            <v>3K777-01</v>
          </cell>
          <cell r="E42" t="str">
            <v>RIVET DRIVE</v>
          </cell>
          <cell r="F42">
            <v>1</v>
          </cell>
          <cell r="G42" t="str">
            <v>華虹</v>
          </cell>
          <cell r="H42" t="str">
            <v>HW</v>
          </cell>
          <cell r="I42">
            <v>4.7699999999999999E-2</v>
          </cell>
          <cell r="J42">
            <v>7.9500000000000005E-3</v>
          </cell>
          <cell r="K42">
            <v>0.2</v>
          </cell>
          <cell r="L42" t="str">
            <v>from China to Czech</v>
          </cell>
          <cell r="M42">
            <v>3.9750000000000001E-2</v>
          </cell>
        </row>
        <row r="43">
          <cell r="B43" t="str">
            <v>44P1468</v>
          </cell>
          <cell r="C43" t="str">
            <v>J11395</v>
          </cell>
          <cell r="D43" t="str">
            <v>3M884-01</v>
          </cell>
          <cell r="E43" t="str">
            <v>GRIP</v>
          </cell>
          <cell r="F43">
            <v>1</v>
          </cell>
          <cell r="G43" t="str">
            <v>Sanmina</v>
          </cell>
          <cell r="H43" t="str">
            <v>PL</v>
          </cell>
          <cell r="I43">
            <v>1.3937999999999999</v>
          </cell>
          <cell r="J43">
            <v>0.18179999999999999</v>
          </cell>
          <cell r="K43">
            <v>0.15</v>
          </cell>
          <cell r="L43" t="str">
            <v>from USA to Czech</v>
          </cell>
          <cell r="M43">
            <v>1.212</v>
          </cell>
        </row>
        <row r="44">
          <cell r="B44" t="str">
            <v>53P5106</v>
          </cell>
          <cell r="C44" t="str">
            <v>H64080</v>
          </cell>
          <cell r="D44" t="str">
            <v>3K776-01</v>
          </cell>
          <cell r="E44" t="str">
            <v>COVER RISCWATCH CONNECTOR</v>
          </cell>
          <cell r="F44">
            <v>1</v>
          </cell>
          <cell r="G44" t="str">
            <v>天瑞</v>
          </cell>
          <cell r="H44" t="str">
            <v>SM</v>
          </cell>
          <cell r="I44">
            <v>9.6000000000000002E-2</v>
          </cell>
          <cell r="J44">
            <v>1.6E-2</v>
          </cell>
          <cell r="K44">
            <v>0.2</v>
          </cell>
          <cell r="L44" t="str">
            <v>from China to Czech</v>
          </cell>
          <cell r="M44">
            <v>0.08</v>
          </cell>
        </row>
        <row r="45">
          <cell r="B45" t="str">
            <v>24L0896a</v>
          </cell>
          <cell r="C45" t="str">
            <v>F16619</v>
          </cell>
          <cell r="D45" t="str">
            <v>3M880-01</v>
          </cell>
          <cell r="E45" t="str">
            <v>LIGHTPIPE, DASD</v>
          </cell>
          <cell r="F45">
            <v>8</v>
          </cell>
          <cell r="G45" t="str">
            <v>Pingood</v>
          </cell>
          <cell r="H45" t="str">
            <v>HW</v>
          </cell>
          <cell r="I45">
            <v>0.28079999999999999</v>
          </cell>
          <cell r="J45">
            <v>4.6800000000000001E-2</v>
          </cell>
          <cell r="K45">
            <v>0.2</v>
          </cell>
          <cell r="L45" t="str">
            <v>from China to Czech</v>
          </cell>
          <cell r="M45">
            <v>0.23399999999999999</v>
          </cell>
        </row>
        <row r="46">
          <cell r="B46" t="str">
            <v>11P2304a</v>
          </cell>
          <cell r="C46" t="str">
            <v>H63813</v>
          </cell>
          <cell r="D46" t="str">
            <v>3M883-01</v>
          </cell>
          <cell r="E46" t="str">
            <v>LIGHTPIPE</v>
          </cell>
          <cell r="F46">
            <v>4</v>
          </cell>
          <cell r="G46" t="str">
            <v>Pingood</v>
          </cell>
          <cell r="H46" t="str">
            <v>PL</v>
          </cell>
          <cell r="I46">
            <v>0.14399999999999999</v>
          </cell>
          <cell r="J46">
            <v>2.4E-2</v>
          </cell>
          <cell r="K46">
            <v>0.2</v>
          </cell>
          <cell r="L46" t="str">
            <v>from China to Czech</v>
          </cell>
          <cell r="M46">
            <v>0.12</v>
          </cell>
        </row>
        <row r="47">
          <cell r="B47" t="str">
            <v>44P1468a</v>
          </cell>
          <cell r="C47" t="str">
            <v>J11395</v>
          </cell>
          <cell r="D47" t="str">
            <v>3M884-01</v>
          </cell>
          <cell r="E47" t="str">
            <v>GRIP</v>
          </cell>
          <cell r="F47">
            <v>1</v>
          </cell>
          <cell r="G47" t="str">
            <v>Pingood</v>
          </cell>
          <cell r="H47" t="str">
            <v>PL</v>
          </cell>
          <cell r="I47">
            <v>0.13200000000000001</v>
          </cell>
          <cell r="J47">
            <v>2.2000000000000002E-2</v>
          </cell>
          <cell r="K47">
            <v>0.2</v>
          </cell>
          <cell r="L47" t="str">
            <v>from China to Czech</v>
          </cell>
          <cell r="M47">
            <v>0.11</v>
          </cell>
        </row>
        <row r="48">
          <cell r="B48" t="str">
            <v>53P5084</v>
          </cell>
          <cell r="C48" t="str">
            <v>H63815</v>
          </cell>
          <cell r="D48" t="str">
            <v>5A751-01</v>
          </cell>
          <cell r="E48" t="str">
            <v>BLOWER 94MM</v>
          </cell>
          <cell r="F48">
            <v>2</v>
          </cell>
          <cell r="G48" t="str">
            <v>NMB</v>
          </cell>
          <cell r="H48" t="str">
            <v>FAN</v>
          </cell>
          <cell r="I48">
            <v>6.96</v>
          </cell>
          <cell r="J48">
            <v>1.1599999999999999</v>
          </cell>
          <cell r="K48">
            <v>0.2</v>
          </cell>
          <cell r="L48" t="str">
            <v>from China to Czech</v>
          </cell>
          <cell r="M48">
            <v>5.8</v>
          </cell>
        </row>
        <row r="49">
          <cell r="B49" t="str">
            <v>97P3073</v>
          </cell>
          <cell r="C49" t="str">
            <v>H63988</v>
          </cell>
          <cell r="D49" t="str">
            <v>3M899-01</v>
          </cell>
          <cell r="E49" t="str">
            <v>GASKET - YAWL ACCESS PANEL</v>
          </cell>
          <cell r="F49">
            <v>2</v>
          </cell>
          <cell r="G49" t="str">
            <v>LAIRD</v>
          </cell>
          <cell r="H49" t="str">
            <v>HW</v>
          </cell>
          <cell r="I49">
            <v>0.41579999999999995</v>
          </cell>
          <cell r="J49">
            <v>6.93E-2</v>
          </cell>
          <cell r="K49">
            <v>0.2</v>
          </cell>
          <cell r="L49" t="str">
            <v>from China to Czech</v>
          </cell>
          <cell r="M49">
            <v>0.34649999999999997</v>
          </cell>
        </row>
        <row r="50">
          <cell r="B50" t="str">
            <v>97P3091</v>
          </cell>
          <cell r="C50" t="str">
            <v>H64080</v>
          </cell>
          <cell r="D50" t="str">
            <v>3M900-01</v>
          </cell>
          <cell r="E50" t="str">
            <v>POWER SUPPLY GASKET</v>
          </cell>
          <cell r="F50">
            <v>4</v>
          </cell>
          <cell r="G50" t="str">
            <v>LAIRD</v>
          </cell>
          <cell r="H50" t="str">
            <v>HW</v>
          </cell>
          <cell r="I50">
            <v>0.3906</v>
          </cell>
          <cell r="J50">
            <v>6.5100000000000005E-2</v>
          </cell>
          <cell r="K50">
            <v>0.2</v>
          </cell>
          <cell r="L50" t="str">
            <v>from China to Czech</v>
          </cell>
          <cell r="M50">
            <v>0.32550000000000001</v>
          </cell>
        </row>
        <row r="51">
          <cell r="B51" t="str">
            <v>97P3092</v>
          </cell>
          <cell r="C51" t="str">
            <v>H63988</v>
          </cell>
          <cell r="D51" t="str">
            <v>3M901-01</v>
          </cell>
          <cell r="E51" t="str">
            <v>POWER SUPPLY GASKET</v>
          </cell>
          <cell r="F51">
            <v>2</v>
          </cell>
          <cell r="G51" t="str">
            <v>LAIRD</v>
          </cell>
          <cell r="H51" t="str">
            <v>HW</v>
          </cell>
          <cell r="I51">
            <v>0.315</v>
          </cell>
          <cell r="J51">
            <v>5.2500000000000005E-2</v>
          </cell>
          <cell r="K51">
            <v>0.2</v>
          </cell>
          <cell r="L51" t="str">
            <v>from China to Czech</v>
          </cell>
          <cell r="M51">
            <v>0.26250000000000001</v>
          </cell>
        </row>
        <row r="52">
          <cell r="B52" t="str">
            <v>97P3261</v>
          </cell>
          <cell r="C52" t="str">
            <v>H63988</v>
          </cell>
          <cell r="D52" t="str">
            <v>3M902-01</v>
          </cell>
          <cell r="E52" t="str">
            <v>GASKET</v>
          </cell>
          <cell r="F52">
            <v>1</v>
          </cell>
          <cell r="G52" t="str">
            <v>LAIRD</v>
          </cell>
          <cell r="H52" t="str">
            <v>HW</v>
          </cell>
          <cell r="I52">
            <v>0.4662</v>
          </cell>
          <cell r="J52">
            <v>7.7700000000000005E-2</v>
          </cell>
          <cell r="K52">
            <v>0.2</v>
          </cell>
          <cell r="L52" t="str">
            <v>from China to Czech</v>
          </cell>
          <cell r="M52">
            <v>0.38850000000000001</v>
          </cell>
        </row>
        <row r="53">
          <cell r="B53" t="str">
            <v>97P3263</v>
          </cell>
          <cell r="C53" t="str">
            <v>H63988</v>
          </cell>
          <cell r="D53" t="str">
            <v>3M903-01</v>
          </cell>
          <cell r="E53" t="str">
            <v>CLAMP</v>
          </cell>
          <cell r="F53">
            <v>2</v>
          </cell>
          <cell r="G53" t="str">
            <v>RICHCO</v>
          </cell>
          <cell r="H53" t="str">
            <v>HW</v>
          </cell>
          <cell r="I53">
            <v>0.12189999999999999</v>
          </cell>
          <cell r="J53">
            <v>1.5899999999999997E-2</v>
          </cell>
          <cell r="K53">
            <v>0.15</v>
          </cell>
          <cell r="L53" t="str">
            <v>from SING to Czech</v>
          </cell>
          <cell r="M53">
            <v>0.106</v>
          </cell>
        </row>
        <row r="54">
          <cell r="B54" t="str">
            <v>53P5152</v>
          </cell>
          <cell r="C54" t="str">
            <v>H63988</v>
          </cell>
          <cell r="D54" t="str">
            <v>3M904-01</v>
          </cell>
          <cell r="E54" t="str">
            <v>GASKET - LOVELL STIFFENER</v>
          </cell>
          <cell r="F54">
            <v>1</v>
          </cell>
          <cell r="G54" t="str">
            <v>SCHLEGEL</v>
          </cell>
          <cell r="H54" t="str">
            <v>HW</v>
          </cell>
          <cell r="I54">
            <v>1.3103999999999998</v>
          </cell>
          <cell r="J54">
            <v>0.21839999999999998</v>
          </cell>
          <cell r="K54">
            <v>0.2</v>
          </cell>
          <cell r="L54" t="str">
            <v>from China to Czech</v>
          </cell>
          <cell r="M54">
            <v>1.0919999999999999</v>
          </cell>
        </row>
        <row r="55">
          <cell r="B55" t="str">
            <v>37L6615</v>
          </cell>
          <cell r="C55" t="str">
            <v>H14882A</v>
          </cell>
          <cell r="D55" t="str">
            <v>2FK53-01</v>
          </cell>
          <cell r="E55" t="str">
            <v>SPRING, LEVER LATCH</v>
          </cell>
          <cell r="F55">
            <v>2</v>
          </cell>
          <cell r="G55" t="str">
            <v>FLEXTRONICS</v>
          </cell>
          <cell r="H55" t="str">
            <v>HW</v>
          </cell>
          <cell r="I55">
            <v>0.34499999999999997</v>
          </cell>
          <cell r="J55">
            <v>4.4999999999999998E-2</v>
          </cell>
          <cell r="K55">
            <v>0.15</v>
          </cell>
          <cell r="L55" t="str">
            <v>from THAI to Czech</v>
          </cell>
          <cell r="M55">
            <v>0.3</v>
          </cell>
        </row>
        <row r="56">
          <cell r="B56" t="str">
            <v>37L6616</v>
          </cell>
          <cell r="C56" t="str">
            <v>H14882A</v>
          </cell>
          <cell r="D56" t="str">
            <v>3E776-01</v>
          </cell>
          <cell r="E56" t="str">
            <v>PIN, SPLT ROLL</v>
          </cell>
          <cell r="F56">
            <v>2</v>
          </cell>
          <cell r="G56" t="str">
            <v>FLEXTRONICS</v>
          </cell>
          <cell r="H56" t="str">
            <v>HW</v>
          </cell>
          <cell r="I56">
            <v>0.26680000000000004</v>
          </cell>
          <cell r="J56">
            <v>3.4799999999999998E-2</v>
          </cell>
          <cell r="K56">
            <v>0.15</v>
          </cell>
          <cell r="L56" t="str">
            <v>from THAI to Czech</v>
          </cell>
          <cell r="M56">
            <v>0.23200000000000001</v>
          </cell>
        </row>
        <row r="57">
          <cell r="B57" t="str">
            <v>49P2650</v>
          </cell>
          <cell r="C57" t="str">
            <v>H14882A</v>
          </cell>
          <cell r="D57" t="str">
            <v>2T582-01</v>
          </cell>
          <cell r="E57" t="str">
            <v>LATCH, 1B LEVER BOTTOM</v>
          </cell>
          <cell r="F57">
            <v>1</v>
          </cell>
          <cell r="G57" t="str">
            <v>FLEXTRONICS</v>
          </cell>
          <cell r="H57" t="str">
            <v>PL</v>
          </cell>
          <cell r="I57">
            <v>0.36914999999999998</v>
          </cell>
          <cell r="J57">
            <v>4.8149999999999998E-2</v>
          </cell>
          <cell r="K57">
            <v>0.15</v>
          </cell>
          <cell r="L57" t="str">
            <v>from THAI to Czech</v>
          </cell>
          <cell r="M57">
            <v>0.32100000000000001</v>
          </cell>
        </row>
        <row r="58">
          <cell r="B58" t="str">
            <v>37L6619</v>
          </cell>
          <cell r="C58" t="str">
            <v>H14882R</v>
          </cell>
          <cell r="D58" t="str">
            <v>2T581-01</v>
          </cell>
          <cell r="E58" t="str">
            <v>LATCH, 1B LEVER TOP</v>
          </cell>
          <cell r="F58">
            <v>1</v>
          </cell>
          <cell r="G58" t="str">
            <v>FLEXTRONICS</v>
          </cell>
          <cell r="H58" t="str">
            <v>PL</v>
          </cell>
          <cell r="I58">
            <v>0.36914999999999998</v>
          </cell>
          <cell r="J58">
            <v>4.8149999999999998E-2</v>
          </cell>
          <cell r="K58">
            <v>0.15</v>
          </cell>
          <cell r="L58" t="str">
            <v>from THAI to Czech</v>
          </cell>
          <cell r="M58">
            <v>0.32100000000000001</v>
          </cell>
        </row>
        <row r="59">
          <cell r="B59" t="str">
            <v>97P3069</v>
          </cell>
          <cell r="C59" t="str">
            <v>H63988</v>
          </cell>
          <cell r="D59" t="str">
            <v>3M878-01</v>
          </cell>
          <cell r="E59" t="str">
            <v>INSULATOR LOVELL STINFFENER</v>
          </cell>
          <cell r="F59">
            <v>1</v>
          </cell>
          <cell r="G59" t="str">
            <v>FUZHUN</v>
          </cell>
          <cell r="H59" t="str">
            <v>HW</v>
          </cell>
          <cell r="I59">
            <v>5.8050000000000004E-2</v>
          </cell>
          <cell r="J59">
            <v>9.6750000000000013E-3</v>
          </cell>
          <cell r="K59">
            <v>0.2</v>
          </cell>
          <cell r="L59" t="str">
            <v>from China to Czech</v>
          </cell>
          <cell r="M59">
            <v>4.8375000000000001E-2</v>
          </cell>
        </row>
        <row r="60">
          <cell r="B60" t="str">
            <v>97P3070</v>
          </cell>
          <cell r="C60" t="str">
            <v>H63988</v>
          </cell>
          <cell r="D60" t="str">
            <v>3M879-01</v>
          </cell>
          <cell r="E60" t="str">
            <v>INSULATOR BLINDSWAP STIFFENER</v>
          </cell>
          <cell r="F60">
            <v>1</v>
          </cell>
          <cell r="G60" t="str">
            <v>FUZHUN</v>
          </cell>
          <cell r="H60" t="str">
            <v>HW</v>
          </cell>
          <cell r="I60">
            <v>2.6099999999999998E-2</v>
          </cell>
          <cell r="J60">
            <v>4.3499999999999997E-3</v>
          </cell>
          <cell r="K60">
            <v>0.2</v>
          </cell>
          <cell r="L60" t="str">
            <v>from China to Czech</v>
          </cell>
          <cell r="M60">
            <v>2.1749999999999999E-2</v>
          </cell>
        </row>
        <row r="61">
          <cell r="B61" t="str">
            <v>05J7885</v>
          </cell>
          <cell r="C61" t="str">
            <v>E31656</v>
          </cell>
          <cell r="D61" t="str">
            <v>2T637-01</v>
          </cell>
          <cell r="E61" t="str">
            <v>RAIL</v>
          </cell>
          <cell r="F61">
            <v>12</v>
          </cell>
          <cell r="G61" t="str">
            <v>LAMPIA</v>
          </cell>
          <cell r="H61" t="str">
            <v>PL</v>
          </cell>
          <cell r="I61">
            <v>6.8999999999999992E-2</v>
          </cell>
          <cell r="J61">
            <v>8.9999999999999993E-3</v>
          </cell>
          <cell r="K61">
            <v>0.15</v>
          </cell>
          <cell r="L61" t="str">
            <v>from USA to Czech</v>
          </cell>
          <cell r="M61">
            <v>0.06</v>
          </cell>
        </row>
        <row r="62">
          <cell r="B62" t="str">
            <v>97P3256</v>
          </cell>
          <cell r="C62" t="str">
            <v>H63988</v>
          </cell>
          <cell r="D62" t="str">
            <v>3M905-01</v>
          </cell>
          <cell r="E62" t="str">
            <v>GASKET BUZZ TAILSTOCK</v>
          </cell>
          <cell r="F62">
            <v>2</v>
          </cell>
          <cell r="G62" t="str">
            <v>SCHLEGEL</v>
          </cell>
          <cell r="H62" t="str">
            <v>HW</v>
          </cell>
          <cell r="I62">
            <v>0.08</v>
          </cell>
          <cell r="J62">
            <v>1.3333333333333334E-2</v>
          </cell>
          <cell r="K62">
            <v>0.2</v>
          </cell>
          <cell r="L62" t="str">
            <v>from China to Czech</v>
          </cell>
          <cell r="M62">
            <v>6.6666666666666666E-2</v>
          </cell>
        </row>
        <row r="63">
          <cell r="B63" t="str">
            <v>97P3257</v>
          </cell>
          <cell r="C63" t="str">
            <v>H63988</v>
          </cell>
          <cell r="D63" t="str">
            <v>3M906-01</v>
          </cell>
          <cell r="E63" t="str">
            <v>GASKET BUZZ TAILSTOCK</v>
          </cell>
          <cell r="F63">
            <v>1</v>
          </cell>
          <cell r="G63" t="str">
            <v>LAIRD</v>
          </cell>
          <cell r="H63" t="str">
            <v>HW</v>
          </cell>
          <cell r="I63">
            <v>0.3276</v>
          </cell>
          <cell r="J63">
            <v>5.460000000000001E-2</v>
          </cell>
          <cell r="K63">
            <v>0.2</v>
          </cell>
          <cell r="L63" t="str">
            <v>from China to Czech</v>
          </cell>
          <cell r="M63">
            <v>0.27300000000000002</v>
          </cell>
        </row>
        <row r="64">
          <cell r="B64" t="str">
            <v>97P3258</v>
          </cell>
          <cell r="C64" t="str">
            <v>H63988</v>
          </cell>
          <cell r="D64" t="str">
            <v>3M895-01</v>
          </cell>
          <cell r="E64" t="str">
            <v>GASKET BUZZ TAILSTOCK</v>
          </cell>
          <cell r="F64">
            <v>1</v>
          </cell>
          <cell r="G64" t="str">
            <v>LAIRD</v>
          </cell>
          <cell r="H64" t="str">
            <v>HW</v>
          </cell>
          <cell r="I64">
            <v>0.76919999999999999</v>
          </cell>
          <cell r="J64">
            <v>0.12820000000000001</v>
          </cell>
          <cell r="K64">
            <v>0.2</v>
          </cell>
          <cell r="L64" t="str">
            <v>from China to Czech</v>
          </cell>
          <cell r="M64">
            <v>0.64100000000000001</v>
          </cell>
        </row>
        <row r="65">
          <cell r="B65" t="str">
            <v>97P3283</v>
          </cell>
          <cell r="C65" t="str">
            <v>H64080</v>
          </cell>
          <cell r="D65" t="str">
            <v>3M896-01</v>
          </cell>
          <cell r="E65" t="str">
            <v>GASKET</v>
          </cell>
          <cell r="F65">
            <v>1</v>
          </cell>
          <cell r="G65" t="str">
            <v>SCHLEGEL</v>
          </cell>
          <cell r="H65" t="str">
            <v>HW</v>
          </cell>
          <cell r="I65">
            <v>8.7999999999999995E-2</v>
          </cell>
          <cell r="J65">
            <v>1.4666666666666668E-2</v>
          </cell>
          <cell r="K65">
            <v>0.2</v>
          </cell>
          <cell r="L65" t="str">
            <v>from China to Czech</v>
          </cell>
          <cell r="M65">
            <v>7.3333333333333334E-2</v>
          </cell>
        </row>
        <row r="66">
          <cell r="B66" t="str">
            <v>97P3284</v>
          </cell>
          <cell r="C66" t="str">
            <v>H64080</v>
          </cell>
          <cell r="D66" t="str">
            <v>3M897-01</v>
          </cell>
          <cell r="E66" t="str">
            <v>GASKET</v>
          </cell>
          <cell r="F66">
            <v>1</v>
          </cell>
          <cell r="G66" t="str">
            <v>LAIRD</v>
          </cell>
          <cell r="H66" t="str">
            <v>HW</v>
          </cell>
          <cell r="I66">
            <v>0.46679999999999999</v>
          </cell>
          <cell r="J66">
            <v>7.7800000000000008E-2</v>
          </cell>
          <cell r="K66">
            <v>0.2</v>
          </cell>
          <cell r="L66" t="str">
            <v>from China to Czech</v>
          </cell>
          <cell r="M66">
            <v>0.38900000000000001</v>
          </cell>
        </row>
        <row r="67">
          <cell r="B67" t="str">
            <v>97P3262</v>
          </cell>
          <cell r="C67" t="str">
            <v>H64080</v>
          </cell>
          <cell r="D67" t="str">
            <v>3M898-01</v>
          </cell>
          <cell r="E67" t="str">
            <v>GASKET</v>
          </cell>
          <cell r="F67">
            <v>1</v>
          </cell>
          <cell r="G67" t="str">
            <v>LAIRD</v>
          </cell>
          <cell r="H67" t="str">
            <v>HW</v>
          </cell>
          <cell r="I67">
            <v>0.29759999999999998</v>
          </cell>
          <cell r="J67">
            <v>4.9600000000000005E-2</v>
          </cell>
          <cell r="K67">
            <v>0.2</v>
          </cell>
          <cell r="L67" t="str">
            <v>from China to Czech</v>
          </cell>
          <cell r="M67">
            <v>0.248</v>
          </cell>
        </row>
        <row r="68">
          <cell r="B68" t="str">
            <v>97P3280</v>
          </cell>
          <cell r="C68" t="str">
            <v>H64080</v>
          </cell>
          <cell r="D68" t="str">
            <v>3K779-01</v>
          </cell>
          <cell r="E68" t="str">
            <v>RIVET</v>
          </cell>
          <cell r="F68">
            <v>2</v>
          </cell>
          <cell r="G68" t="str">
            <v>HUA-HON</v>
          </cell>
          <cell r="H68" t="str">
            <v>HW</v>
          </cell>
          <cell r="I68">
            <v>3.5999999999999997E-2</v>
          </cell>
          <cell r="J68">
            <v>6.0000000000000001E-3</v>
          </cell>
          <cell r="K68">
            <v>0.2</v>
          </cell>
          <cell r="L68" t="str">
            <v>from China to Czech</v>
          </cell>
          <cell r="M68">
            <v>0.03</v>
          </cell>
        </row>
        <row r="69">
          <cell r="B69" t="str">
            <v>97P3286</v>
          </cell>
          <cell r="C69" t="str">
            <v>H64080</v>
          </cell>
          <cell r="D69" t="str">
            <v>3E778-01</v>
          </cell>
          <cell r="E69" t="str">
            <v>STANDOFF</v>
          </cell>
          <cell r="F69">
            <v>2</v>
          </cell>
          <cell r="G69" t="str">
            <v>HUA-HON</v>
          </cell>
          <cell r="H69" t="str">
            <v>HW</v>
          </cell>
          <cell r="I69">
            <v>3.15E-2</v>
          </cell>
          <cell r="J69">
            <v>5.2500000000000003E-3</v>
          </cell>
          <cell r="K69">
            <v>0.2</v>
          </cell>
          <cell r="L69" t="str">
            <v>from China to Czech</v>
          </cell>
          <cell r="M69">
            <v>2.6249999999999999E-2</v>
          </cell>
        </row>
        <row r="70">
          <cell r="B70" t="str">
            <v>97P3090</v>
          </cell>
          <cell r="C70" t="str">
            <v>H63988</v>
          </cell>
          <cell r="D70" t="str">
            <v>BRACKET TAILSTOCK</v>
          </cell>
          <cell r="E70" t="str">
            <v>INSULATOR-SHRIVER</v>
          </cell>
          <cell r="F70">
            <v>1</v>
          </cell>
          <cell r="G70" t="str">
            <v>Fuzhun</v>
          </cell>
          <cell r="H70" t="str">
            <v>HW</v>
          </cell>
          <cell r="I70">
            <v>0.5625</v>
          </cell>
          <cell r="J70">
            <v>9.375E-2</v>
          </cell>
          <cell r="K70">
            <v>0.2</v>
          </cell>
          <cell r="L70" t="str">
            <v>from China to Czech</v>
          </cell>
          <cell r="M70">
            <v>0.46875</v>
          </cell>
        </row>
        <row r="71">
          <cell r="B71" t="str">
            <v>97P2538</v>
          </cell>
          <cell r="C71" t="str">
            <v>H63810</v>
          </cell>
          <cell r="D71" t="str">
            <v>4N846-01</v>
          </cell>
          <cell r="E71" t="str">
            <v>CABLE OP PANEL</v>
          </cell>
          <cell r="F71">
            <v>1</v>
          </cell>
          <cell r="G71" t="str">
            <v>MOLEX</v>
          </cell>
          <cell r="H71" t="str">
            <v>CBL</v>
          </cell>
          <cell r="I71">
            <v>0</v>
          </cell>
          <cell r="J71">
            <v>0</v>
          </cell>
          <cell r="K71">
            <v>0.05</v>
          </cell>
          <cell r="L71" t="str">
            <v>N/A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#REF!"/>
      <sheetName val="MS60 PVT-ME-BOM"/>
      <sheetName val="ME-Partlist"/>
      <sheetName val="清冊"/>
      <sheetName val="&quot;SMT半_成品檢查&quot;____(2)"/>
      <sheetName val="插件一_(2)"/>
      <sheetName val="插件二_(2)"/>
      <sheetName val="裝防焊治具與插件檢查_(2)"/>
      <sheetName val="波峰焊(噴霧)_(2)"/>
      <sheetName val="MS60_PVT-ME-BOM"/>
      <sheetName val="PARTS"/>
      <sheetName val="9906"/>
      <sheetName val="Bom(P1)"/>
      <sheetName val="MTL1"/>
      <sheetName val="SKAT"/>
      <sheetName val="表紙"/>
      <sheetName val="非機種"/>
      <sheetName val="DBM"/>
      <sheetName val="96BP"/>
      <sheetName val="A"/>
      <sheetName val="2000"/>
      <sheetName val="Cntmrs"/>
      <sheetName val="List"/>
      <sheetName val="Bridge Chart B"/>
      <sheetName val="FA_LISTING"/>
      <sheetName val="DATA"/>
      <sheetName val="McKinsey (upload instructions)"/>
      <sheetName val="Purpose"/>
      <sheetName val="Validate data"/>
      <sheetName val="import - Lookup-cards"/>
      <sheetName val="import - Lookup-attributes"/>
      <sheetName val="import - Lookup-attributeValues"/>
      <sheetName val="import - Time"/>
      <sheetName val="McKinsey-Validation"/>
      <sheetName val="User Map"/>
      <sheetName val="LookUp"/>
      <sheetName val="Development backlog"/>
      <sheetName val="+initiative"/>
      <sheetName val="+impact"/>
      <sheetName val="+KPI"/>
      <sheetName val="+milestone"/>
      <sheetName val="+workstream action"/>
      <sheetName val="+document"/>
      <sheetName val="wsp 01-07"/>
      <sheetName val="FA Definitions"/>
      <sheetName val="總表"/>
      <sheetName val="sal"/>
      <sheetName val="G8ZFR"/>
      <sheetName val="UC10"/>
      <sheetName val="Cntmrs-Recruit"/>
      <sheetName val="NRE"/>
      <sheetName val="FCT August"/>
      <sheetName val="測算表(KRMB)"/>
      <sheetName val="匯率"/>
      <sheetName val="Sheet2"/>
      <sheetName val="PLcost"/>
      <sheetName val="pu-Part"/>
      <sheetName val="sm_Pcost"/>
      <sheetName val="Workings"/>
      <sheetName val="大陸厂主任提案"/>
      <sheetName val="AWA-MHP-014-D(2)"/>
      <sheetName val="1"/>
      <sheetName val="Price_MFM"/>
      <sheetName val="FA-LISTING"/>
      <sheetName val="2004"/>
      <sheetName val="工單未及時結案基本資料"/>
      <sheetName val="部級--TFT Center &amp; 其他"/>
      <sheetName val="75EX"/>
      <sheetName val="72HY"/>
      <sheetName val="72HX"/>
      <sheetName val="75EY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90 MVA &amp; HPL"/>
      <sheetName val="90 MVA"/>
      <sheetName val="90 Logistic"/>
      <sheetName val="90 PL"/>
      <sheetName val="ME-Partlist"/>
      <sheetName val="清冊"/>
      <sheetName val="Workings"/>
      <sheetName val="MS90_MVA_&amp;_HPL"/>
      <sheetName val="90_MVA"/>
      <sheetName val="90_Logistic"/>
      <sheetName val="90_PL"/>
      <sheetName val="MS60 PVT-ME-BOM"/>
      <sheetName val="表紙"/>
      <sheetName val="PARTS"/>
      <sheetName val="9906"/>
      <sheetName val="Cntmrs-Recruit"/>
      <sheetName val="2000"/>
      <sheetName val="bq SlsOIWW"/>
      <sheetName val="Bridge Chart B"/>
      <sheetName val="A"/>
      <sheetName val="sal"/>
      <sheetName val="UC10"/>
      <sheetName val="Bom(P1)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&quot;SMT半 成品檢查&quot;    (2)"/>
      <sheetName val="插件一 (2)"/>
      <sheetName val="插件二 (2)"/>
      <sheetName val="裝防焊治具與插件檢查 (2)"/>
      <sheetName val="波峰焊(噴霧) (2)"/>
      <sheetName val="清冊"/>
      <sheetName val="ME-Partlist"/>
      <sheetName val="&quot;SMT半_成品檢查&quot;____(2)"/>
      <sheetName val="插件一_(2)"/>
      <sheetName val="插件二_(2)"/>
      <sheetName val="裝防焊治具與插件檢查_(2)"/>
      <sheetName val="波峰焊(噴霧)_(2)"/>
      <sheetName val="8月ABL出貨明細"/>
      <sheetName val="A"/>
      <sheetName val="UC10"/>
      <sheetName val="DATA"/>
      <sheetName val="bq SlsOIWW"/>
      <sheetName val="sal"/>
      <sheetName val="Bridge Chart B"/>
      <sheetName val="Price Volume Char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605ML91"/>
      <sheetName val="Sheet2"/>
      <sheetName val="Issues List"/>
      <sheetName val="02"/>
      <sheetName val="03"/>
      <sheetName val="04"/>
      <sheetName val="09"/>
      <sheetName val="10"/>
      <sheetName val="11"/>
      <sheetName val="12"/>
      <sheetName val="13"/>
      <sheetName val="19"/>
      <sheetName val="21"/>
      <sheetName val="22"/>
      <sheetName val="25"/>
      <sheetName val="11-1"/>
      <sheetName val="A3"/>
      <sheetName val="Ã«ÀûÂÊ·ÖÎö±í"/>
      <sheetName val="8月ABL出貨明細"/>
      <sheetName val="9909ML95"/>
      <sheetName val="130.0201 IS(NTD) "/>
      <sheetName val="工時基本表格"/>
      <sheetName val="CN,NJ QRA 安全庫存0416"/>
      <sheetName val="模組工程安全庫存0411"/>
      <sheetName val="A"/>
      <sheetName val="DATA"/>
      <sheetName val="AOP Summary-2"/>
      <sheetName val="ME-Partlist"/>
      <sheetName val="MS60 PVT-ME-BOM"/>
      <sheetName val="9906"/>
      <sheetName val="sal"/>
      <sheetName val="UC10"/>
      <sheetName val="bq SlsOIWW"/>
      <sheetName val="Issues_List"/>
      <sheetName val="130_0201_IS(NTD)_"/>
      <sheetName val="CN,NJ_QRA_安全庫存0416"/>
      <sheetName val="AOP_Summary-2"/>
      <sheetName val="Issues_List1"/>
      <sheetName val="130_0201_IS(NTD)_1"/>
      <sheetName val="CN,NJ_QRA_安全庫存04161"/>
      <sheetName val="AOP_Summary-21"/>
      <sheetName val="Cntmrs-Recruit"/>
      <sheetName val="清冊"/>
      <sheetName val="Debug check list"/>
      <sheetName val="Data(FY21)"/>
      <sheetName val="分摊因子"/>
      <sheetName val="移动通讯费计划表"/>
      <sheetName val="Dept_Func"/>
      <sheetName val="工时&amp;产量"/>
      <sheetName val="全製程出貨資料"/>
      <sheetName val="2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D897-6FD4-4ED4-A7B6-2878A4CAAB52}">
  <sheetPr>
    <tabColor rgb="FF92D050"/>
  </sheetPr>
  <dimension ref="A1:AX217"/>
  <sheetViews>
    <sheetView zoomScale="85" zoomScaleNormal="85" workbookViewId="0">
      <pane xSplit="14" ySplit="4" topLeftCell="O199" activePane="bottomRight" state="frozen"/>
      <selection pane="topRight" activeCell="H5" sqref="H5:H28"/>
      <selection pane="bottomLeft" activeCell="H5" sqref="H5:H28"/>
      <selection pane="bottomRight" activeCell="J145" sqref="J145"/>
    </sheetView>
  </sheetViews>
  <sheetFormatPr defaultColWidth="9" defaultRowHeight="14.25"/>
  <cols>
    <col min="1" max="1" width="4.625" style="2" customWidth="1" collapsed="1"/>
    <col min="2" max="2" width="7.125" style="2" customWidth="1" collapsed="1"/>
    <col min="3" max="3" width="8.375" style="2" customWidth="1" collapsed="1"/>
    <col min="4" max="7" width="7.125" style="2" customWidth="1" collapsed="1"/>
    <col min="8" max="8" width="12.625" style="2" customWidth="1" collapsed="1"/>
    <col min="9" max="9" width="6.125" style="2" customWidth="1" collapsed="1"/>
    <col min="10" max="10" width="25" style="2" customWidth="1" collapsed="1"/>
    <col min="11" max="11" width="10.875" style="2" customWidth="1" collapsed="1"/>
    <col min="12" max="12" width="17.375" style="2" customWidth="1" collapsed="1"/>
    <col min="13" max="13" width="14.625" style="2" customWidth="1" collapsed="1"/>
    <col min="14" max="14" width="7.75" style="2" customWidth="1" collapsed="1"/>
    <col min="15" max="16" width="4.125" style="2" customWidth="1" collapsed="1"/>
    <col min="17" max="17" width="4.125" style="4" customWidth="1" collapsed="1"/>
    <col min="18" max="23" width="3.375" style="5" customWidth="1" collapsed="1"/>
    <col min="24" max="24" width="6" style="5" customWidth="1" collapsed="1"/>
    <col min="25" max="25" width="6.25" style="5" customWidth="1" collapsed="1"/>
    <col min="26" max="26" width="6.125" style="5" customWidth="1" collapsed="1"/>
    <col min="27" max="27" width="6.875" style="5" customWidth="1" collapsed="1"/>
    <col min="28" max="28" width="6.625" style="5" customWidth="1" collapsed="1"/>
    <col min="29" max="30" width="6.375" style="5" customWidth="1" collapsed="1"/>
    <col min="31" max="31" width="6.875" style="5" customWidth="1" collapsed="1"/>
    <col min="32" max="32" width="6.125" style="5" customWidth="1" collapsed="1"/>
    <col min="33" max="41" width="3.375" style="5" customWidth="1" collapsed="1"/>
    <col min="42" max="50" width="5.375" style="5" bestFit="1" customWidth="1" collapsed="1"/>
    <col min="51" max="16384" width="9" style="2" collapsed="1"/>
  </cols>
  <sheetData>
    <row r="1" spans="1:50">
      <c r="P1" s="3"/>
    </row>
    <row r="2" spans="1:50" s="1" customFormat="1" ht="26.25" customHeight="1">
      <c r="A2" s="91" t="s">
        <v>0</v>
      </c>
      <c r="B2" s="84" t="s">
        <v>1</v>
      </c>
      <c r="C2" s="84"/>
      <c r="D2" s="84"/>
      <c r="E2" s="84"/>
      <c r="F2" s="84"/>
      <c r="G2" s="84"/>
      <c r="H2" s="85" t="s">
        <v>2</v>
      </c>
      <c r="I2" s="85"/>
      <c r="J2" s="85"/>
      <c r="K2" s="85" t="s">
        <v>3</v>
      </c>
      <c r="L2" s="86" t="s">
        <v>4</v>
      </c>
      <c r="M2" s="87"/>
      <c r="N2" s="92" t="s">
        <v>5</v>
      </c>
      <c r="O2" s="102" t="s">
        <v>6</v>
      </c>
      <c r="P2" s="103"/>
      <c r="Q2" s="103"/>
      <c r="R2" s="103"/>
      <c r="S2" s="103"/>
      <c r="T2" s="103"/>
      <c r="U2" s="103"/>
      <c r="V2" s="103"/>
      <c r="W2" s="103"/>
      <c r="X2" s="82" t="s">
        <v>7</v>
      </c>
      <c r="Y2" s="83"/>
      <c r="Z2" s="83"/>
      <c r="AA2" s="83"/>
      <c r="AB2" s="83"/>
      <c r="AC2" s="83"/>
      <c r="AD2" s="83"/>
      <c r="AE2" s="83"/>
      <c r="AF2" s="83"/>
      <c r="AG2" s="82" t="s">
        <v>8</v>
      </c>
      <c r="AH2" s="83"/>
      <c r="AI2" s="83"/>
      <c r="AJ2" s="83"/>
      <c r="AK2" s="83"/>
      <c r="AL2" s="83"/>
      <c r="AM2" s="83"/>
      <c r="AN2" s="83"/>
      <c r="AO2" s="83"/>
      <c r="AP2" s="82" t="s">
        <v>9</v>
      </c>
      <c r="AQ2" s="83"/>
      <c r="AR2" s="83"/>
      <c r="AS2" s="83"/>
      <c r="AT2" s="83"/>
      <c r="AU2" s="83"/>
      <c r="AV2" s="83"/>
      <c r="AW2" s="83"/>
      <c r="AX2" s="83"/>
    </row>
    <row r="3" spans="1:50" s="1" customFormat="1">
      <c r="A3" s="91"/>
      <c r="B3" s="84" t="s">
        <v>10</v>
      </c>
      <c r="C3" s="84"/>
      <c r="D3" s="84"/>
      <c r="E3" s="84"/>
      <c r="F3" s="84"/>
      <c r="G3" s="84"/>
      <c r="H3" s="85" t="s">
        <v>11</v>
      </c>
      <c r="I3" s="85" t="s">
        <v>12</v>
      </c>
      <c r="J3" s="85" t="s">
        <v>13</v>
      </c>
      <c r="K3" s="85"/>
      <c r="L3" s="86" t="s">
        <v>14</v>
      </c>
      <c r="M3" s="87"/>
      <c r="N3" s="92"/>
      <c r="O3" s="88" t="s">
        <v>15</v>
      </c>
      <c r="P3" s="89"/>
      <c r="Q3" s="89"/>
      <c r="R3" s="89"/>
      <c r="S3" s="89"/>
      <c r="T3" s="89"/>
      <c r="U3" s="89"/>
      <c r="V3" s="89"/>
      <c r="W3" s="90"/>
      <c r="X3" s="93" t="s">
        <v>15</v>
      </c>
      <c r="Y3" s="94"/>
      <c r="Z3" s="94"/>
      <c r="AA3" s="94"/>
      <c r="AB3" s="94"/>
      <c r="AC3" s="94"/>
      <c r="AD3" s="94"/>
      <c r="AE3" s="94"/>
      <c r="AF3" s="95"/>
      <c r="AG3" s="93" t="s">
        <v>15</v>
      </c>
      <c r="AH3" s="94"/>
      <c r="AI3" s="94"/>
      <c r="AJ3" s="94"/>
      <c r="AK3" s="94"/>
      <c r="AL3" s="94"/>
      <c r="AM3" s="94"/>
      <c r="AN3" s="94"/>
      <c r="AO3" s="95"/>
      <c r="AP3" s="93" t="s">
        <v>15</v>
      </c>
      <c r="AQ3" s="94"/>
      <c r="AR3" s="94"/>
      <c r="AS3" s="94"/>
      <c r="AT3" s="94"/>
      <c r="AU3" s="94"/>
      <c r="AV3" s="94"/>
      <c r="AW3" s="94"/>
      <c r="AX3" s="95"/>
    </row>
    <row r="4" spans="1:50" s="1" customFormat="1" ht="42.75">
      <c r="A4" s="91"/>
      <c r="B4" s="7" t="s">
        <v>16</v>
      </c>
      <c r="C4" s="7" t="s">
        <v>17</v>
      </c>
      <c r="D4" s="8" t="s">
        <v>18</v>
      </c>
      <c r="E4" s="7" t="s">
        <v>19</v>
      </c>
      <c r="F4" s="7" t="s">
        <v>20</v>
      </c>
      <c r="G4" s="8" t="s">
        <v>21</v>
      </c>
      <c r="H4" s="85"/>
      <c r="I4" s="85"/>
      <c r="J4" s="85"/>
      <c r="K4" s="85"/>
      <c r="L4" s="6" t="s">
        <v>22</v>
      </c>
      <c r="M4" s="6" t="s">
        <v>23</v>
      </c>
      <c r="N4" s="92"/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31</v>
      </c>
      <c r="W4" s="9" t="s">
        <v>32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24</v>
      </c>
      <c r="AH4" s="10" t="s">
        <v>25</v>
      </c>
      <c r="AI4" s="10" t="s">
        <v>26</v>
      </c>
      <c r="AJ4" s="10" t="s">
        <v>27</v>
      </c>
      <c r="AK4" s="10" t="s">
        <v>28</v>
      </c>
      <c r="AL4" s="10" t="s">
        <v>29</v>
      </c>
      <c r="AM4" s="10" t="s">
        <v>30</v>
      </c>
      <c r="AN4" s="10" t="s">
        <v>31</v>
      </c>
      <c r="AO4" s="10" t="s">
        <v>32</v>
      </c>
      <c r="AP4" s="10" t="s">
        <v>24</v>
      </c>
      <c r="AQ4" s="10" t="s">
        <v>25</v>
      </c>
      <c r="AR4" s="10" t="s">
        <v>26</v>
      </c>
      <c r="AS4" s="10" t="s">
        <v>27</v>
      </c>
      <c r="AT4" s="10" t="s">
        <v>28</v>
      </c>
      <c r="AU4" s="10" t="s">
        <v>29</v>
      </c>
      <c r="AV4" s="10" t="s">
        <v>30</v>
      </c>
      <c r="AW4" s="10" t="s">
        <v>31</v>
      </c>
      <c r="AX4" s="10" t="s">
        <v>32</v>
      </c>
    </row>
    <row r="5" spans="1:50" s="14" customFormat="1">
      <c r="A5" s="96">
        <v>1</v>
      </c>
      <c r="B5" s="96" t="s">
        <v>33</v>
      </c>
      <c r="C5" s="96" t="s">
        <v>33</v>
      </c>
      <c r="D5" s="99" t="s">
        <v>33</v>
      </c>
      <c r="E5" s="96" t="s">
        <v>33</v>
      </c>
      <c r="F5" s="96" t="s">
        <v>34</v>
      </c>
      <c r="G5" s="99" t="s">
        <v>33</v>
      </c>
      <c r="H5" s="96" t="s">
        <v>34</v>
      </c>
      <c r="I5" s="104" t="s">
        <v>34</v>
      </c>
      <c r="J5" s="96" t="s">
        <v>33</v>
      </c>
      <c r="K5" s="96" t="s">
        <v>35</v>
      </c>
      <c r="L5" s="107" t="s">
        <v>36</v>
      </c>
      <c r="M5" s="107" t="s">
        <v>37</v>
      </c>
      <c r="N5" s="11" t="s">
        <v>38</v>
      </c>
      <c r="O5" s="11">
        <v>0</v>
      </c>
      <c r="P5" s="11">
        <v>16</v>
      </c>
      <c r="Q5" s="12">
        <v>8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3">
        <f>O5*AG5-X5</f>
        <v>0</v>
      </c>
      <c r="AQ5" s="13">
        <f t="shared" ref="AQ5:AX20" si="0">P5*AH5-Y5</f>
        <v>0</v>
      </c>
      <c r="AR5" s="13">
        <f t="shared" si="0"/>
        <v>0</v>
      </c>
      <c r="AS5" s="13">
        <f t="shared" si="0"/>
        <v>0</v>
      </c>
      <c r="AT5" s="13">
        <f t="shared" si="0"/>
        <v>0</v>
      </c>
      <c r="AU5" s="13">
        <f t="shared" si="0"/>
        <v>0</v>
      </c>
      <c r="AV5" s="13">
        <f t="shared" si="0"/>
        <v>0</v>
      </c>
      <c r="AW5" s="13">
        <f t="shared" si="0"/>
        <v>0</v>
      </c>
      <c r="AX5" s="13">
        <f t="shared" si="0"/>
        <v>0</v>
      </c>
    </row>
    <row r="6" spans="1:50" s="14" customFormat="1">
      <c r="A6" s="97"/>
      <c r="B6" s="97"/>
      <c r="C6" s="97"/>
      <c r="D6" s="100"/>
      <c r="E6" s="97"/>
      <c r="F6" s="97"/>
      <c r="G6" s="100"/>
      <c r="H6" s="97"/>
      <c r="I6" s="105"/>
      <c r="J6" s="97"/>
      <c r="K6" s="97"/>
      <c r="L6" s="108"/>
      <c r="M6" s="108"/>
      <c r="N6" s="11" t="s">
        <v>39</v>
      </c>
      <c r="O6" s="11">
        <v>0</v>
      </c>
      <c r="P6" s="11">
        <v>16</v>
      </c>
      <c r="Q6" s="12">
        <v>8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3">
        <f t="shared" ref="AP6:AX47" si="1">O6*AG6-X6</f>
        <v>0</v>
      </c>
      <c r="AQ6" s="13">
        <f t="shared" si="0"/>
        <v>0</v>
      </c>
      <c r="AR6" s="13">
        <f t="shared" si="0"/>
        <v>0</v>
      </c>
      <c r="AS6" s="13">
        <f t="shared" si="0"/>
        <v>0</v>
      </c>
      <c r="AT6" s="13">
        <f t="shared" si="0"/>
        <v>0</v>
      </c>
      <c r="AU6" s="13">
        <f t="shared" si="0"/>
        <v>0</v>
      </c>
      <c r="AV6" s="13">
        <f t="shared" si="0"/>
        <v>0</v>
      </c>
      <c r="AW6" s="13">
        <f t="shared" si="0"/>
        <v>0</v>
      </c>
      <c r="AX6" s="13">
        <f t="shared" si="0"/>
        <v>0</v>
      </c>
    </row>
    <row r="7" spans="1:50" s="14" customFormat="1">
      <c r="A7" s="97"/>
      <c r="B7" s="97"/>
      <c r="C7" s="97"/>
      <c r="D7" s="100"/>
      <c r="E7" s="97"/>
      <c r="F7" s="97"/>
      <c r="G7" s="100"/>
      <c r="H7" s="97"/>
      <c r="I7" s="105"/>
      <c r="J7" s="97"/>
      <c r="K7" s="97"/>
      <c r="L7" s="108"/>
      <c r="M7" s="108"/>
      <c r="N7" s="11" t="s">
        <v>40</v>
      </c>
      <c r="O7" s="11">
        <v>0</v>
      </c>
      <c r="P7" s="12">
        <v>0</v>
      </c>
      <c r="Q7" s="12">
        <v>0</v>
      </c>
      <c r="R7" s="12">
        <v>0</v>
      </c>
      <c r="S7" s="12">
        <v>0</v>
      </c>
      <c r="T7" s="12">
        <v>16</v>
      </c>
      <c r="U7" s="12">
        <v>0</v>
      </c>
      <c r="V7" s="12">
        <v>0</v>
      </c>
      <c r="W7" s="12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3">
        <f t="shared" si="1"/>
        <v>0</v>
      </c>
      <c r="AQ7" s="13">
        <f t="shared" si="0"/>
        <v>0</v>
      </c>
      <c r="AR7" s="13">
        <f t="shared" si="0"/>
        <v>0</v>
      </c>
      <c r="AS7" s="13">
        <f t="shared" si="0"/>
        <v>0</v>
      </c>
      <c r="AT7" s="13">
        <f t="shared" si="0"/>
        <v>0</v>
      </c>
      <c r="AU7" s="13">
        <f t="shared" si="0"/>
        <v>0</v>
      </c>
      <c r="AV7" s="13">
        <f t="shared" si="0"/>
        <v>0</v>
      </c>
      <c r="AW7" s="13">
        <f t="shared" si="0"/>
        <v>0</v>
      </c>
      <c r="AX7" s="13">
        <f t="shared" si="0"/>
        <v>0</v>
      </c>
    </row>
    <row r="8" spans="1:50" s="14" customFormat="1">
      <c r="A8" s="97"/>
      <c r="B8" s="97"/>
      <c r="C8" s="97"/>
      <c r="D8" s="100"/>
      <c r="E8" s="97"/>
      <c r="F8" s="97"/>
      <c r="G8" s="100"/>
      <c r="H8" s="97"/>
      <c r="I8" s="105"/>
      <c r="J8" s="97"/>
      <c r="K8" s="97"/>
      <c r="L8" s="108"/>
      <c r="M8" s="108"/>
      <c r="N8" s="11" t="s">
        <v>41</v>
      </c>
      <c r="O8" s="11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16</v>
      </c>
      <c r="V8" s="12">
        <v>0</v>
      </c>
      <c r="W8" s="12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3">
        <f t="shared" si="1"/>
        <v>0</v>
      </c>
      <c r="AQ8" s="13">
        <f t="shared" si="0"/>
        <v>0</v>
      </c>
      <c r="AR8" s="13">
        <f t="shared" si="0"/>
        <v>0</v>
      </c>
      <c r="AS8" s="13">
        <f t="shared" si="0"/>
        <v>0</v>
      </c>
      <c r="AT8" s="13">
        <f t="shared" si="0"/>
        <v>0</v>
      </c>
      <c r="AU8" s="13">
        <f t="shared" si="0"/>
        <v>0</v>
      </c>
      <c r="AV8" s="13">
        <f t="shared" si="0"/>
        <v>0</v>
      </c>
      <c r="AW8" s="13">
        <f t="shared" si="0"/>
        <v>0</v>
      </c>
      <c r="AX8" s="13">
        <f t="shared" si="0"/>
        <v>0</v>
      </c>
    </row>
    <row r="9" spans="1:50" s="14" customFormat="1">
      <c r="A9" s="97"/>
      <c r="B9" s="97"/>
      <c r="C9" s="97"/>
      <c r="D9" s="100"/>
      <c r="E9" s="97"/>
      <c r="F9" s="97"/>
      <c r="G9" s="100"/>
      <c r="H9" s="97"/>
      <c r="I9" s="105"/>
      <c r="J9" s="97"/>
      <c r="K9" s="97"/>
      <c r="L9" s="108"/>
      <c r="M9" s="108"/>
      <c r="N9" s="11" t="s">
        <v>42</v>
      </c>
      <c r="O9" s="11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3">
        <f t="shared" si="1"/>
        <v>0</v>
      </c>
      <c r="AQ9" s="13">
        <f t="shared" si="0"/>
        <v>0</v>
      </c>
      <c r="AR9" s="13">
        <f t="shared" si="0"/>
        <v>0</v>
      </c>
      <c r="AS9" s="13">
        <f t="shared" si="0"/>
        <v>0</v>
      </c>
      <c r="AT9" s="13">
        <f t="shared" si="0"/>
        <v>0</v>
      </c>
      <c r="AU9" s="13">
        <f t="shared" si="0"/>
        <v>0</v>
      </c>
      <c r="AV9" s="13">
        <f t="shared" si="0"/>
        <v>0</v>
      </c>
      <c r="AW9" s="13">
        <f t="shared" si="0"/>
        <v>0</v>
      </c>
      <c r="AX9" s="13">
        <f t="shared" si="0"/>
        <v>0</v>
      </c>
    </row>
    <row r="10" spans="1:50" s="14" customFormat="1">
      <c r="A10" s="97"/>
      <c r="B10" s="97"/>
      <c r="C10" s="97"/>
      <c r="D10" s="100"/>
      <c r="E10" s="97"/>
      <c r="F10" s="97"/>
      <c r="G10" s="100"/>
      <c r="H10" s="97"/>
      <c r="I10" s="105"/>
      <c r="J10" s="97"/>
      <c r="K10" s="97"/>
      <c r="L10" s="108"/>
      <c r="M10" s="108"/>
      <c r="N10" s="11" t="s">
        <v>43</v>
      </c>
      <c r="O10" s="11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3">
        <f t="shared" si="1"/>
        <v>0</v>
      </c>
      <c r="AQ10" s="13">
        <f t="shared" si="0"/>
        <v>0</v>
      </c>
      <c r="AR10" s="13">
        <f t="shared" si="0"/>
        <v>0</v>
      </c>
      <c r="AS10" s="13">
        <f t="shared" si="0"/>
        <v>0</v>
      </c>
      <c r="AT10" s="13">
        <f t="shared" si="0"/>
        <v>0</v>
      </c>
      <c r="AU10" s="13">
        <f t="shared" si="0"/>
        <v>0</v>
      </c>
      <c r="AV10" s="13">
        <f t="shared" si="0"/>
        <v>0</v>
      </c>
      <c r="AW10" s="13">
        <f t="shared" si="0"/>
        <v>0</v>
      </c>
      <c r="AX10" s="13">
        <f t="shared" si="0"/>
        <v>0</v>
      </c>
    </row>
    <row r="11" spans="1:50" s="14" customFormat="1">
      <c r="A11" s="98"/>
      <c r="B11" s="98"/>
      <c r="C11" s="98"/>
      <c r="D11" s="101"/>
      <c r="E11" s="98"/>
      <c r="F11" s="98"/>
      <c r="G11" s="101"/>
      <c r="H11" s="98"/>
      <c r="I11" s="106"/>
      <c r="J11" s="98"/>
      <c r="K11" s="98"/>
      <c r="L11" s="109"/>
      <c r="M11" s="109"/>
      <c r="N11" s="11" t="s">
        <v>44</v>
      </c>
      <c r="O11" s="11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3">
        <f t="shared" si="1"/>
        <v>0</v>
      </c>
      <c r="AQ11" s="13">
        <f t="shared" si="0"/>
        <v>0</v>
      </c>
      <c r="AR11" s="13">
        <f t="shared" si="0"/>
        <v>0</v>
      </c>
      <c r="AS11" s="13">
        <f t="shared" si="0"/>
        <v>0</v>
      </c>
      <c r="AT11" s="13">
        <f t="shared" si="0"/>
        <v>0</v>
      </c>
      <c r="AU11" s="13">
        <f t="shared" si="0"/>
        <v>0</v>
      </c>
      <c r="AV11" s="13">
        <f t="shared" si="0"/>
        <v>0</v>
      </c>
      <c r="AW11" s="13">
        <f t="shared" si="0"/>
        <v>0</v>
      </c>
      <c r="AX11" s="13">
        <f t="shared" si="0"/>
        <v>0</v>
      </c>
    </row>
    <row r="12" spans="1:50" s="14" customFormat="1">
      <c r="A12" s="96">
        <v>2</v>
      </c>
      <c r="B12" s="96" t="s">
        <v>33</v>
      </c>
      <c r="C12" s="96" t="s">
        <v>33</v>
      </c>
      <c r="D12" s="99" t="s">
        <v>33</v>
      </c>
      <c r="E12" s="96" t="s">
        <v>34</v>
      </c>
      <c r="F12" s="96" t="s">
        <v>33</v>
      </c>
      <c r="G12" s="99" t="s">
        <v>33</v>
      </c>
      <c r="H12" s="110" t="s">
        <v>34</v>
      </c>
      <c r="I12" s="113" t="s">
        <v>34</v>
      </c>
      <c r="J12" s="110" t="s">
        <v>34</v>
      </c>
      <c r="K12" s="110" t="s">
        <v>35</v>
      </c>
      <c r="L12" s="110" t="s">
        <v>45</v>
      </c>
      <c r="M12" s="110" t="s">
        <v>46</v>
      </c>
      <c r="N12" s="11" t="s">
        <v>38</v>
      </c>
      <c r="O12" s="11">
        <v>0</v>
      </c>
      <c r="P12" s="12">
        <v>8</v>
      </c>
      <c r="Q12" s="12">
        <v>0</v>
      </c>
      <c r="R12" s="12">
        <v>0</v>
      </c>
      <c r="S12" s="12">
        <v>4</v>
      </c>
      <c r="T12" s="12">
        <v>0</v>
      </c>
      <c r="U12" s="12">
        <v>0</v>
      </c>
      <c r="V12" s="12">
        <v>0</v>
      </c>
      <c r="W12" s="12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3">
        <f t="shared" si="1"/>
        <v>0</v>
      </c>
      <c r="AQ12" s="13">
        <f t="shared" si="0"/>
        <v>0</v>
      </c>
      <c r="AR12" s="13">
        <f t="shared" si="0"/>
        <v>0</v>
      </c>
      <c r="AS12" s="13">
        <f t="shared" si="0"/>
        <v>0</v>
      </c>
      <c r="AT12" s="13">
        <f t="shared" si="0"/>
        <v>0</v>
      </c>
      <c r="AU12" s="13">
        <f t="shared" si="0"/>
        <v>0</v>
      </c>
      <c r="AV12" s="13">
        <f t="shared" si="0"/>
        <v>0</v>
      </c>
      <c r="AW12" s="13">
        <f t="shared" si="0"/>
        <v>0</v>
      </c>
      <c r="AX12" s="13">
        <f t="shared" si="0"/>
        <v>0</v>
      </c>
    </row>
    <row r="13" spans="1:50" s="14" customFormat="1">
      <c r="A13" s="97"/>
      <c r="B13" s="97"/>
      <c r="C13" s="97"/>
      <c r="D13" s="100"/>
      <c r="E13" s="97"/>
      <c r="F13" s="97"/>
      <c r="G13" s="100"/>
      <c r="H13" s="111"/>
      <c r="I13" s="114"/>
      <c r="J13" s="111"/>
      <c r="K13" s="111"/>
      <c r="L13" s="111"/>
      <c r="M13" s="111"/>
      <c r="N13" s="11" t="s">
        <v>39</v>
      </c>
      <c r="O13" s="11">
        <v>0</v>
      </c>
      <c r="P13" s="12">
        <v>16</v>
      </c>
      <c r="Q13" s="12">
        <v>0</v>
      </c>
      <c r="R13" s="12">
        <v>0</v>
      </c>
      <c r="S13" s="12">
        <v>8</v>
      </c>
      <c r="T13" s="12">
        <v>0</v>
      </c>
      <c r="U13" s="12">
        <v>0</v>
      </c>
      <c r="V13" s="12">
        <v>0</v>
      </c>
      <c r="W13" s="12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3">
        <f t="shared" si="1"/>
        <v>0</v>
      </c>
      <c r="AQ13" s="13">
        <f t="shared" si="0"/>
        <v>0</v>
      </c>
      <c r="AR13" s="13">
        <f t="shared" si="0"/>
        <v>0</v>
      </c>
      <c r="AS13" s="13">
        <f t="shared" si="0"/>
        <v>0</v>
      </c>
      <c r="AT13" s="13">
        <f t="shared" si="0"/>
        <v>0</v>
      </c>
      <c r="AU13" s="13">
        <f t="shared" si="0"/>
        <v>0</v>
      </c>
      <c r="AV13" s="13">
        <f t="shared" si="0"/>
        <v>0</v>
      </c>
      <c r="AW13" s="13">
        <f t="shared" si="0"/>
        <v>0</v>
      </c>
      <c r="AX13" s="13">
        <f t="shared" si="0"/>
        <v>0</v>
      </c>
    </row>
    <row r="14" spans="1:50" s="14" customFormat="1">
      <c r="A14" s="97"/>
      <c r="B14" s="97"/>
      <c r="C14" s="97"/>
      <c r="D14" s="100"/>
      <c r="E14" s="97"/>
      <c r="F14" s="97"/>
      <c r="G14" s="100"/>
      <c r="H14" s="111"/>
      <c r="I14" s="114"/>
      <c r="J14" s="111"/>
      <c r="K14" s="111"/>
      <c r="L14" s="111"/>
      <c r="M14" s="111"/>
      <c r="N14" s="11" t="s">
        <v>40</v>
      </c>
      <c r="O14" s="11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3">
        <f t="shared" si="1"/>
        <v>0</v>
      </c>
      <c r="AQ14" s="13">
        <f t="shared" si="0"/>
        <v>0</v>
      </c>
      <c r="AR14" s="13">
        <f t="shared" si="0"/>
        <v>0</v>
      </c>
      <c r="AS14" s="13">
        <f t="shared" si="0"/>
        <v>0</v>
      </c>
      <c r="AT14" s="13">
        <f t="shared" si="0"/>
        <v>0</v>
      </c>
      <c r="AU14" s="13">
        <f t="shared" si="0"/>
        <v>0</v>
      </c>
      <c r="AV14" s="13">
        <f t="shared" si="0"/>
        <v>0</v>
      </c>
      <c r="AW14" s="13">
        <f t="shared" si="0"/>
        <v>0</v>
      </c>
      <c r="AX14" s="13">
        <f t="shared" si="0"/>
        <v>0</v>
      </c>
    </row>
    <row r="15" spans="1:50" s="14" customFormat="1">
      <c r="A15" s="97"/>
      <c r="B15" s="97"/>
      <c r="C15" s="97"/>
      <c r="D15" s="100"/>
      <c r="E15" s="97"/>
      <c r="F15" s="97"/>
      <c r="G15" s="100"/>
      <c r="H15" s="111"/>
      <c r="I15" s="114"/>
      <c r="J15" s="111"/>
      <c r="K15" s="111"/>
      <c r="L15" s="111"/>
      <c r="M15" s="111"/>
      <c r="N15" s="11" t="s">
        <v>41</v>
      </c>
      <c r="O15" s="11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3">
        <f t="shared" si="1"/>
        <v>0</v>
      </c>
      <c r="AQ15" s="13">
        <f t="shared" si="0"/>
        <v>0</v>
      </c>
      <c r="AR15" s="13">
        <f t="shared" si="0"/>
        <v>0</v>
      </c>
      <c r="AS15" s="13">
        <f t="shared" si="0"/>
        <v>0</v>
      </c>
      <c r="AT15" s="13">
        <f t="shared" si="0"/>
        <v>0</v>
      </c>
      <c r="AU15" s="13">
        <f t="shared" si="0"/>
        <v>0</v>
      </c>
      <c r="AV15" s="13">
        <f t="shared" si="0"/>
        <v>0</v>
      </c>
      <c r="AW15" s="13">
        <f t="shared" si="0"/>
        <v>0</v>
      </c>
      <c r="AX15" s="13">
        <f t="shared" si="0"/>
        <v>0</v>
      </c>
    </row>
    <row r="16" spans="1:50" s="14" customFormat="1">
      <c r="A16" s="97"/>
      <c r="B16" s="97"/>
      <c r="C16" s="97"/>
      <c r="D16" s="100"/>
      <c r="E16" s="97"/>
      <c r="F16" s="97"/>
      <c r="G16" s="100"/>
      <c r="H16" s="111"/>
      <c r="I16" s="114"/>
      <c r="J16" s="111"/>
      <c r="K16" s="111"/>
      <c r="L16" s="111"/>
      <c r="M16" s="111"/>
      <c r="N16" s="11" t="s">
        <v>42</v>
      </c>
      <c r="O16" s="11">
        <v>0</v>
      </c>
      <c r="P16" s="12">
        <v>0</v>
      </c>
      <c r="Q16" s="12">
        <v>0</v>
      </c>
      <c r="R16" s="12">
        <v>0</v>
      </c>
      <c r="S16" s="12">
        <v>0</v>
      </c>
      <c r="T16" s="12">
        <v>4</v>
      </c>
      <c r="U16" s="12">
        <v>0</v>
      </c>
      <c r="V16" s="12">
        <v>0</v>
      </c>
      <c r="W16" s="12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3">
        <f t="shared" si="1"/>
        <v>0</v>
      </c>
      <c r="AQ16" s="13">
        <f t="shared" si="0"/>
        <v>0</v>
      </c>
      <c r="AR16" s="13">
        <f t="shared" si="0"/>
        <v>0</v>
      </c>
      <c r="AS16" s="13">
        <f t="shared" si="0"/>
        <v>0</v>
      </c>
      <c r="AT16" s="13">
        <f t="shared" si="0"/>
        <v>0</v>
      </c>
      <c r="AU16" s="13">
        <f t="shared" si="0"/>
        <v>0</v>
      </c>
      <c r="AV16" s="13">
        <f t="shared" si="0"/>
        <v>0</v>
      </c>
      <c r="AW16" s="13">
        <f t="shared" si="0"/>
        <v>0</v>
      </c>
      <c r="AX16" s="13">
        <f t="shared" si="0"/>
        <v>0</v>
      </c>
    </row>
    <row r="17" spans="1:50" s="14" customFormat="1">
      <c r="A17" s="97"/>
      <c r="B17" s="97"/>
      <c r="C17" s="97"/>
      <c r="D17" s="100"/>
      <c r="E17" s="97"/>
      <c r="F17" s="97"/>
      <c r="G17" s="100"/>
      <c r="H17" s="111"/>
      <c r="I17" s="114"/>
      <c r="J17" s="111"/>
      <c r="K17" s="111"/>
      <c r="L17" s="111"/>
      <c r="M17" s="111"/>
      <c r="N17" s="11" t="s">
        <v>43</v>
      </c>
      <c r="O17" s="11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3">
        <f t="shared" si="1"/>
        <v>0</v>
      </c>
      <c r="AQ17" s="13">
        <f t="shared" si="0"/>
        <v>0</v>
      </c>
      <c r="AR17" s="13">
        <f t="shared" si="0"/>
        <v>0</v>
      </c>
      <c r="AS17" s="13">
        <f t="shared" si="0"/>
        <v>0</v>
      </c>
      <c r="AT17" s="13">
        <f t="shared" si="0"/>
        <v>0</v>
      </c>
      <c r="AU17" s="13">
        <f t="shared" si="0"/>
        <v>0</v>
      </c>
      <c r="AV17" s="13">
        <f t="shared" si="0"/>
        <v>0</v>
      </c>
      <c r="AW17" s="13">
        <f t="shared" si="0"/>
        <v>0</v>
      </c>
      <c r="AX17" s="13">
        <f t="shared" si="0"/>
        <v>0</v>
      </c>
    </row>
    <row r="18" spans="1:50" s="14" customFormat="1">
      <c r="A18" s="98"/>
      <c r="B18" s="98"/>
      <c r="C18" s="98"/>
      <c r="D18" s="101"/>
      <c r="E18" s="98"/>
      <c r="F18" s="98"/>
      <c r="G18" s="101"/>
      <c r="H18" s="112"/>
      <c r="I18" s="115"/>
      <c r="J18" s="112"/>
      <c r="K18" s="112"/>
      <c r="L18" s="112"/>
      <c r="M18" s="112"/>
      <c r="N18" s="11" t="s">
        <v>44</v>
      </c>
      <c r="O18" s="11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4</v>
      </c>
      <c r="W18" s="12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3">
        <f t="shared" si="1"/>
        <v>0</v>
      </c>
      <c r="AQ18" s="13">
        <f t="shared" si="0"/>
        <v>0</v>
      </c>
      <c r="AR18" s="13">
        <f t="shared" si="0"/>
        <v>0</v>
      </c>
      <c r="AS18" s="13">
        <f t="shared" si="0"/>
        <v>0</v>
      </c>
      <c r="AT18" s="13">
        <f t="shared" si="0"/>
        <v>0</v>
      </c>
      <c r="AU18" s="13">
        <f t="shared" si="0"/>
        <v>0</v>
      </c>
      <c r="AV18" s="13">
        <f t="shared" si="0"/>
        <v>0</v>
      </c>
      <c r="AW18" s="13">
        <f t="shared" si="0"/>
        <v>0</v>
      </c>
      <c r="AX18" s="13">
        <f t="shared" si="0"/>
        <v>0</v>
      </c>
    </row>
    <row r="19" spans="1:50" s="14" customFormat="1">
      <c r="A19" s="96">
        <v>3</v>
      </c>
      <c r="B19" s="96" t="s">
        <v>33</v>
      </c>
      <c r="C19" s="96" t="s">
        <v>33</v>
      </c>
      <c r="D19" s="99" t="s">
        <v>33</v>
      </c>
      <c r="E19" s="96" t="s">
        <v>34</v>
      </c>
      <c r="F19" s="96" t="s">
        <v>33</v>
      </c>
      <c r="G19" s="99" t="s">
        <v>33</v>
      </c>
      <c r="H19" s="110" t="s">
        <v>34</v>
      </c>
      <c r="I19" s="113" t="s">
        <v>34</v>
      </c>
      <c r="J19" s="110" t="s">
        <v>34</v>
      </c>
      <c r="K19" s="110" t="s">
        <v>35</v>
      </c>
      <c r="L19" s="110" t="s">
        <v>47</v>
      </c>
      <c r="M19" s="110" t="s">
        <v>48</v>
      </c>
      <c r="N19" s="11" t="s">
        <v>38</v>
      </c>
      <c r="O19" s="11">
        <v>0</v>
      </c>
      <c r="P19" s="12">
        <v>0</v>
      </c>
      <c r="Q19" s="12">
        <v>16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3">
        <f t="shared" si="1"/>
        <v>0</v>
      </c>
      <c r="AQ19" s="13">
        <f t="shared" si="0"/>
        <v>0</v>
      </c>
      <c r="AR19" s="13">
        <f t="shared" si="0"/>
        <v>0</v>
      </c>
      <c r="AS19" s="13">
        <f t="shared" si="0"/>
        <v>0</v>
      </c>
      <c r="AT19" s="13">
        <f t="shared" si="0"/>
        <v>0</v>
      </c>
      <c r="AU19" s="13">
        <f t="shared" si="0"/>
        <v>0</v>
      </c>
      <c r="AV19" s="13">
        <f t="shared" si="0"/>
        <v>0</v>
      </c>
      <c r="AW19" s="13">
        <f t="shared" si="0"/>
        <v>0</v>
      </c>
      <c r="AX19" s="13">
        <f t="shared" si="0"/>
        <v>0</v>
      </c>
    </row>
    <row r="20" spans="1:50" s="14" customFormat="1">
      <c r="A20" s="97"/>
      <c r="B20" s="97"/>
      <c r="C20" s="97"/>
      <c r="D20" s="100"/>
      <c r="E20" s="97"/>
      <c r="F20" s="97"/>
      <c r="G20" s="100"/>
      <c r="H20" s="111"/>
      <c r="I20" s="114"/>
      <c r="J20" s="111"/>
      <c r="K20" s="111"/>
      <c r="L20" s="111"/>
      <c r="M20" s="111"/>
      <c r="N20" s="11" t="s">
        <v>39</v>
      </c>
      <c r="O20" s="11">
        <v>0</v>
      </c>
      <c r="P20" s="12">
        <v>0</v>
      </c>
      <c r="Q20" s="12">
        <v>16</v>
      </c>
      <c r="R20" s="12">
        <v>0</v>
      </c>
      <c r="S20" s="12">
        <v>8</v>
      </c>
      <c r="T20" s="12">
        <v>0</v>
      </c>
      <c r="U20" s="12">
        <v>8</v>
      </c>
      <c r="V20" s="12">
        <v>0</v>
      </c>
      <c r="W20" s="12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3">
        <f t="shared" si="1"/>
        <v>0</v>
      </c>
      <c r="AQ20" s="13">
        <f t="shared" si="0"/>
        <v>0</v>
      </c>
      <c r="AR20" s="13">
        <f t="shared" si="0"/>
        <v>0</v>
      </c>
      <c r="AS20" s="13">
        <f t="shared" si="0"/>
        <v>0</v>
      </c>
      <c r="AT20" s="13">
        <f t="shared" si="0"/>
        <v>0</v>
      </c>
      <c r="AU20" s="13">
        <f t="shared" si="0"/>
        <v>0</v>
      </c>
      <c r="AV20" s="13">
        <f t="shared" si="0"/>
        <v>0</v>
      </c>
      <c r="AW20" s="13">
        <f t="shared" si="0"/>
        <v>0</v>
      </c>
      <c r="AX20" s="13">
        <f t="shared" si="0"/>
        <v>0</v>
      </c>
    </row>
    <row r="21" spans="1:50" s="14" customFormat="1">
      <c r="A21" s="97"/>
      <c r="B21" s="97"/>
      <c r="C21" s="97"/>
      <c r="D21" s="100"/>
      <c r="E21" s="97"/>
      <c r="F21" s="97"/>
      <c r="G21" s="100"/>
      <c r="H21" s="111"/>
      <c r="I21" s="114"/>
      <c r="J21" s="111"/>
      <c r="K21" s="111"/>
      <c r="L21" s="111"/>
      <c r="M21" s="111"/>
      <c r="N21" s="11" t="s">
        <v>40</v>
      </c>
      <c r="O21" s="11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3">
        <f t="shared" si="1"/>
        <v>0</v>
      </c>
      <c r="AQ21" s="13">
        <f t="shared" si="1"/>
        <v>0</v>
      </c>
      <c r="AR21" s="13">
        <f t="shared" si="1"/>
        <v>0</v>
      </c>
      <c r="AS21" s="13">
        <f t="shared" si="1"/>
        <v>0</v>
      </c>
      <c r="AT21" s="13">
        <f t="shared" si="1"/>
        <v>0</v>
      </c>
      <c r="AU21" s="13">
        <f t="shared" si="1"/>
        <v>0</v>
      </c>
      <c r="AV21" s="13">
        <f t="shared" si="1"/>
        <v>0</v>
      </c>
      <c r="AW21" s="13">
        <f t="shared" si="1"/>
        <v>0</v>
      </c>
      <c r="AX21" s="13">
        <f t="shared" si="1"/>
        <v>0</v>
      </c>
    </row>
    <row r="22" spans="1:50" s="14" customFormat="1">
      <c r="A22" s="97"/>
      <c r="B22" s="97"/>
      <c r="C22" s="97"/>
      <c r="D22" s="100"/>
      <c r="E22" s="97"/>
      <c r="F22" s="97"/>
      <c r="G22" s="100"/>
      <c r="H22" s="111"/>
      <c r="I22" s="114"/>
      <c r="J22" s="111"/>
      <c r="K22" s="111"/>
      <c r="L22" s="111"/>
      <c r="M22" s="111"/>
      <c r="N22" s="11" t="s">
        <v>41</v>
      </c>
      <c r="O22" s="11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3">
        <f t="shared" si="1"/>
        <v>0</v>
      </c>
      <c r="AQ22" s="13">
        <f t="shared" si="1"/>
        <v>0</v>
      </c>
      <c r="AR22" s="13">
        <f t="shared" si="1"/>
        <v>0</v>
      </c>
      <c r="AS22" s="13">
        <f t="shared" si="1"/>
        <v>0</v>
      </c>
      <c r="AT22" s="13">
        <f t="shared" si="1"/>
        <v>0</v>
      </c>
      <c r="AU22" s="13">
        <f t="shared" si="1"/>
        <v>0</v>
      </c>
      <c r="AV22" s="13">
        <f t="shared" si="1"/>
        <v>0</v>
      </c>
      <c r="AW22" s="13">
        <f t="shared" si="1"/>
        <v>0</v>
      </c>
      <c r="AX22" s="13">
        <f t="shared" si="1"/>
        <v>0</v>
      </c>
    </row>
    <row r="23" spans="1:50" s="14" customFormat="1">
      <c r="A23" s="97"/>
      <c r="B23" s="97"/>
      <c r="C23" s="97"/>
      <c r="D23" s="100"/>
      <c r="E23" s="97"/>
      <c r="F23" s="97"/>
      <c r="G23" s="100"/>
      <c r="H23" s="111"/>
      <c r="I23" s="114"/>
      <c r="J23" s="111"/>
      <c r="K23" s="111"/>
      <c r="L23" s="111"/>
      <c r="M23" s="111"/>
      <c r="N23" s="11" t="s">
        <v>42</v>
      </c>
      <c r="O23" s="11">
        <v>0</v>
      </c>
      <c r="P23" s="12">
        <v>0</v>
      </c>
      <c r="Q23" s="12">
        <v>0</v>
      </c>
      <c r="R23" s="12">
        <v>0</v>
      </c>
      <c r="S23" s="12">
        <v>0</v>
      </c>
      <c r="T23" s="12">
        <v>4</v>
      </c>
      <c r="U23" s="12">
        <v>0</v>
      </c>
      <c r="V23" s="12">
        <v>0</v>
      </c>
      <c r="W23" s="12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3">
        <f t="shared" si="1"/>
        <v>0</v>
      </c>
      <c r="AQ23" s="13">
        <f t="shared" si="1"/>
        <v>0</v>
      </c>
      <c r="AR23" s="13">
        <f t="shared" si="1"/>
        <v>0</v>
      </c>
      <c r="AS23" s="13">
        <f t="shared" si="1"/>
        <v>0</v>
      </c>
      <c r="AT23" s="13">
        <f t="shared" si="1"/>
        <v>0</v>
      </c>
      <c r="AU23" s="13">
        <f t="shared" si="1"/>
        <v>0</v>
      </c>
      <c r="AV23" s="13">
        <f t="shared" si="1"/>
        <v>0</v>
      </c>
      <c r="AW23" s="13">
        <f t="shared" si="1"/>
        <v>0</v>
      </c>
      <c r="AX23" s="13">
        <f t="shared" si="1"/>
        <v>0</v>
      </c>
    </row>
    <row r="24" spans="1:50" s="14" customFormat="1">
      <c r="A24" s="97"/>
      <c r="B24" s="97"/>
      <c r="C24" s="97"/>
      <c r="D24" s="100"/>
      <c r="E24" s="97"/>
      <c r="F24" s="97"/>
      <c r="G24" s="100"/>
      <c r="H24" s="111"/>
      <c r="I24" s="114"/>
      <c r="J24" s="111"/>
      <c r="K24" s="111"/>
      <c r="L24" s="111"/>
      <c r="M24" s="111"/>
      <c r="N24" s="11" t="s">
        <v>43</v>
      </c>
      <c r="O24" s="11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3">
        <f t="shared" si="1"/>
        <v>0</v>
      </c>
      <c r="AQ24" s="13">
        <f t="shared" si="1"/>
        <v>0</v>
      </c>
      <c r="AR24" s="13">
        <f t="shared" si="1"/>
        <v>0</v>
      </c>
      <c r="AS24" s="13">
        <f t="shared" si="1"/>
        <v>0</v>
      </c>
      <c r="AT24" s="13">
        <f t="shared" si="1"/>
        <v>0</v>
      </c>
      <c r="AU24" s="13">
        <f t="shared" si="1"/>
        <v>0</v>
      </c>
      <c r="AV24" s="13">
        <f t="shared" si="1"/>
        <v>0</v>
      </c>
      <c r="AW24" s="13">
        <f t="shared" si="1"/>
        <v>0</v>
      </c>
      <c r="AX24" s="13">
        <f t="shared" si="1"/>
        <v>0</v>
      </c>
    </row>
    <row r="25" spans="1:50" s="14" customFormat="1">
      <c r="A25" s="98"/>
      <c r="B25" s="98"/>
      <c r="C25" s="98"/>
      <c r="D25" s="101"/>
      <c r="E25" s="98"/>
      <c r="F25" s="98"/>
      <c r="G25" s="101"/>
      <c r="H25" s="112"/>
      <c r="I25" s="115"/>
      <c r="J25" s="112"/>
      <c r="K25" s="112"/>
      <c r="L25" s="112"/>
      <c r="M25" s="112"/>
      <c r="N25" s="11" t="s">
        <v>44</v>
      </c>
      <c r="O25" s="11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4</v>
      </c>
      <c r="W25" s="12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3">
        <f t="shared" si="1"/>
        <v>0</v>
      </c>
      <c r="AQ25" s="13">
        <f t="shared" si="1"/>
        <v>0</v>
      </c>
      <c r="AR25" s="13">
        <f t="shared" si="1"/>
        <v>0</v>
      </c>
      <c r="AS25" s="13">
        <f t="shared" si="1"/>
        <v>0</v>
      </c>
      <c r="AT25" s="13">
        <f t="shared" si="1"/>
        <v>0</v>
      </c>
      <c r="AU25" s="13">
        <f t="shared" si="1"/>
        <v>0</v>
      </c>
      <c r="AV25" s="13">
        <f t="shared" si="1"/>
        <v>0</v>
      </c>
      <c r="AW25" s="13">
        <f t="shared" si="1"/>
        <v>0</v>
      </c>
      <c r="AX25" s="13">
        <f t="shared" si="1"/>
        <v>0</v>
      </c>
    </row>
    <row r="26" spans="1:50" s="14" customFormat="1">
      <c r="A26" s="96">
        <v>4</v>
      </c>
      <c r="B26" s="96" t="s">
        <v>33</v>
      </c>
      <c r="C26" s="96" t="s">
        <v>33</v>
      </c>
      <c r="D26" s="99" t="s">
        <v>33</v>
      </c>
      <c r="E26" s="96" t="s">
        <v>33</v>
      </c>
      <c r="F26" s="96" t="s">
        <v>34</v>
      </c>
      <c r="G26" s="99" t="s">
        <v>33</v>
      </c>
      <c r="H26" s="110" t="s">
        <v>33</v>
      </c>
      <c r="I26" s="113" t="s">
        <v>34</v>
      </c>
      <c r="J26" s="110" t="s">
        <v>34</v>
      </c>
      <c r="K26" s="110" t="s">
        <v>49</v>
      </c>
      <c r="L26" s="110" t="s">
        <v>50</v>
      </c>
      <c r="M26" s="110" t="s">
        <v>51</v>
      </c>
      <c r="N26" s="11" t="s">
        <v>38</v>
      </c>
      <c r="O26" s="11">
        <v>0</v>
      </c>
      <c r="P26" s="12">
        <v>0</v>
      </c>
      <c r="Q26" s="12">
        <v>1.6</v>
      </c>
      <c r="R26" s="12">
        <v>1.6</v>
      </c>
      <c r="S26" s="12">
        <v>1.6</v>
      </c>
      <c r="T26" s="12">
        <v>0</v>
      </c>
      <c r="U26" s="12">
        <v>0</v>
      </c>
      <c r="V26" s="12">
        <v>0</v>
      </c>
      <c r="W26" s="12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3">
        <f t="shared" si="1"/>
        <v>0</v>
      </c>
      <c r="AQ26" s="13">
        <f t="shared" si="1"/>
        <v>0</v>
      </c>
      <c r="AR26" s="13">
        <f t="shared" si="1"/>
        <v>0</v>
      </c>
      <c r="AS26" s="13">
        <f t="shared" si="1"/>
        <v>0</v>
      </c>
      <c r="AT26" s="13">
        <f t="shared" si="1"/>
        <v>0</v>
      </c>
      <c r="AU26" s="13">
        <f t="shared" si="1"/>
        <v>0</v>
      </c>
      <c r="AV26" s="13">
        <f t="shared" si="1"/>
        <v>0</v>
      </c>
      <c r="AW26" s="13">
        <f t="shared" si="1"/>
        <v>0</v>
      </c>
      <c r="AX26" s="13">
        <f t="shared" si="1"/>
        <v>0</v>
      </c>
    </row>
    <row r="27" spans="1:50" s="14" customFormat="1">
      <c r="A27" s="97"/>
      <c r="B27" s="97"/>
      <c r="C27" s="97"/>
      <c r="D27" s="100"/>
      <c r="E27" s="97"/>
      <c r="F27" s="97"/>
      <c r="G27" s="100"/>
      <c r="H27" s="111"/>
      <c r="I27" s="114"/>
      <c r="J27" s="111"/>
      <c r="K27" s="111"/>
      <c r="L27" s="111"/>
      <c r="M27" s="111"/>
      <c r="N27" s="11" t="s">
        <v>39</v>
      </c>
      <c r="O27" s="11">
        <v>0</v>
      </c>
      <c r="P27" s="12">
        <v>0</v>
      </c>
      <c r="Q27" s="12">
        <v>1.6</v>
      </c>
      <c r="R27" s="12">
        <v>1.6</v>
      </c>
      <c r="S27" s="12">
        <v>1.6</v>
      </c>
      <c r="T27" s="12">
        <v>1.6</v>
      </c>
      <c r="U27" s="12">
        <v>0</v>
      </c>
      <c r="V27" s="12">
        <v>0</v>
      </c>
      <c r="W27" s="12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3">
        <f t="shared" si="1"/>
        <v>0</v>
      </c>
      <c r="AQ27" s="13">
        <f t="shared" si="1"/>
        <v>0</v>
      </c>
      <c r="AR27" s="13">
        <f t="shared" si="1"/>
        <v>0</v>
      </c>
      <c r="AS27" s="13">
        <f t="shared" si="1"/>
        <v>0</v>
      </c>
      <c r="AT27" s="13">
        <f t="shared" si="1"/>
        <v>0</v>
      </c>
      <c r="AU27" s="13">
        <f t="shared" si="1"/>
        <v>0</v>
      </c>
      <c r="AV27" s="13">
        <f t="shared" si="1"/>
        <v>0</v>
      </c>
      <c r="AW27" s="13">
        <f t="shared" si="1"/>
        <v>0</v>
      </c>
      <c r="AX27" s="13">
        <f t="shared" si="1"/>
        <v>0</v>
      </c>
    </row>
    <row r="28" spans="1:50" s="14" customFormat="1">
      <c r="A28" s="97"/>
      <c r="B28" s="97"/>
      <c r="C28" s="97"/>
      <c r="D28" s="100"/>
      <c r="E28" s="97"/>
      <c r="F28" s="97"/>
      <c r="G28" s="100"/>
      <c r="H28" s="111"/>
      <c r="I28" s="114"/>
      <c r="J28" s="111"/>
      <c r="K28" s="111"/>
      <c r="L28" s="111"/>
      <c r="M28" s="111"/>
      <c r="N28" s="11" t="s">
        <v>40</v>
      </c>
      <c r="O28" s="11">
        <v>0</v>
      </c>
      <c r="P28" s="12">
        <v>0</v>
      </c>
      <c r="Q28" s="12">
        <v>1.6</v>
      </c>
      <c r="R28" s="12">
        <v>1.6</v>
      </c>
      <c r="S28" s="12">
        <v>1.6</v>
      </c>
      <c r="T28" s="12">
        <v>1.6</v>
      </c>
      <c r="U28" s="12">
        <v>0</v>
      </c>
      <c r="V28" s="12">
        <v>0</v>
      </c>
      <c r="W28" s="12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3">
        <f t="shared" si="1"/>
        <v>0</v>
      </c>
      <c r="AQ28" s="13">
        <f t="shared" si="1"/>
        <v>0</v>
      </c>
      <c r="AR28" s="13">
        <f t="shared" si="1"/>
        <v>0</v>
      </c>
      <c r="AS28" s="13">
        <f t="shared" si="1"/>
        <v>0</v>
      </c>
      <c r="AT28" s="13">
        <f t="shared" si="1"/>
        <v>0</v>
      </c>
      <c r="AU28" s="13">
        <f t="shared" si="1"/>
        <v>0</v>
      </c>
      <c r="AV28" s="13">
        <f t="shared" si="1"/>
        <v>0</v>
      </c>
      <c r="AW28" s="13">
        <f t="shared" si="1"/>
        <v>0</v>
      </c>
      <c r="AX28" s="13">
        <f t="shared" si="1"/>
        <v>0</v>
      </c>
    </row>
    <row r="29" spans="1:50" s="14" customFormat="1">
      <c r="A29" s="97"/>
      <c r="B29" s="97"/>
      <c r="C29" s="97"/>
      <c r="D29" s="100"/>
      <c r="E29" s="97"/>
      <c r="F29" s="97"/>
      <c r="G29" s="100"/>
      <c r="H29" s="111"/>
      <c r="I29" s="114"/>
      <c r="J29" s="111"/>
      <c r="K29" s="111"/>
      <c r="L29" s="111"/>
      <c r="M29" s="111"/>
      <c r="N29" s="11" t="s">
        <v>41</v>
      </c>
      <c r="O29" s="11">
        <v>0</v>
      </c>
      <c r="P29" s="12">
        <v>0</v>
      </c>
      <c r="Q29" s="12">
        <v>1.6</v>
      </c>
      <c r="R29" s="12">
        <v>1.6</v>
      </c>
      <c r="S29" s="12">
        <v>1.6</v>
      </c>
      <c r="T29" s="12">
        <v>1.6</v>
      </c>
      <c r="U29" s="12">
        <v>0</v>
      </c>
      <c r="V29" s="12">
        <v>0</v>
      </c>
      <c r="W29" s="12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3">
        <f t="shared" si="1"/>
        <v>0</v>
      </c>
      <c r="AQ29" s="13">
        <f t="shared" si="1"/>
        <v>0</v>
      </c>
      <c r="AR29" s="13">
        <f t="shared" si="1"/>
        <v>0</v>
      </c>
      <c r="AS29" s="13">
        <f t="shared" si="1"/>
        <v>0</v>
      </c>
      <c r="AT29" s="13">
        <f t="shared" si="1"/>
        <v>0</v>
      </c>
      <c r="AU29" s="13">
        <f t="shared" si="1"/>
        <v>0</v>
      </c>
      <c r="AV29" s="13">
        <f t="shared" si="1"/>
        <v>0</v>
      </c>
      <c r="AW29" s="13">
        <f t="shared" si="1"/>
        <v>0</v>
      </c>
      <c r="AX29" s="13">
        <f t="shared" si="1"/>
        <v>0</v>
      </c>
    </row>
    <row r="30" spans="1:50" s="14" customFormat="1">
      <c r="A30" s="97"/>
      <c r="B30" s="97"/>
      <c r="C30" s="97"/>
      <c r="D30" s="100"/>
      <c r="E30" s="97"/>
      <c r="F30" s="97"/>
      <c r="G30" s="100"/>
      <c r="H30" s="111"/>
      <c r="I30" s="114"/>
      <c r="J30" s="111"/>
      <c r="K30" s="111"/>
      <c r="L30" s="111"/>
      <c r="M30" s="111"/>
      <c r="N30" s="11" t="s">
        <v>42</v>
      </c>
      <c r="O30" s="11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3">
        <f t="shared" si="1"/>
        <v>0</v>
      </c>
      <c r="AQ30" s="13">
        <f t="shared" si="1"/>
        <v>0</v>
      </c>
      <c r="AR30" s="13">
        <f t="shared" si="1"/>
        <v>0</v>
      </c>
      <c r="AS30" s="13">
        <f t="shared" si="1"/>
        <v>0</v>
      </c>
      <c r="AT30" s="13">
        <f t="shared" si="1"/>
        <v>0</v>
      </c>
      <c r="AU30" s="13">
        <f t="shared" si="1"/>
        <v>0</v>
      </c>
      <c r="AV30" s="13">
        <f t="shared" si="1"/>
        <v>0</v>
      </c>
      <c r="AW30" s="13">
        <f t="shared" si="1"/>
        <v>0</v>
      </c>
      <c r="AX30" s="13">
        <f t="shared" si="1"/>
        <v>0</v>
      </c>
    </row>
    <row r="31" spans="1:50" s="14" customFormat="1">
      <c r="A31" s="97"/>
      <c r="B31" s="97"/>
      <c r="C31" s="97"/>
      <c r="D31" s="100"/>
      <c r="E31" s="97"/>
      <c r="F31" s="97"/>
      <c r="G31" s="100"/>
      <c r="H31" s="111"/>
      <c r="I31" s="114"/>
      <c r="J31" s="111"/>
      <c r="K31" s="111"/>
      <c r="L31" s="111"/>
      <c r="M31" s="111"/>
      <c r="N31" s="11" t="s">
        <v>43</v>
      </c>
      <c r="O31" s="11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3">
        <f t="shared" si="1"/>
        <v>0</v>
      </c>
      <c r="AQ31" s="13">
        <f t="shared" si="1"/>
        <v>0</v>
      </c>
      <c r="AR31" s="13">
        <f t="shared" si="1"/>
        <v>0</v>
      </c>
      <c r="AS31" s="13">
        <f t="shared" si="1"/>
        <v>0</v>
      </c>
      <c r="AT31" s="13">
        <f t="shared" si="1"/>
        <v>0</v>
      </c>
      <c r="AU31" s="13">
        <f t="shared" si="1"/>
        <v>0</v>
      </c>
      <c r="AV31" s="13">
        <f t="shared" si="1"/>
        <v>0</v>
      </c>
      <c r="AW31" s="13">
        <f t="shared" si="1"/>
        <v>0</v>
      </c>
      <c r="AX31" s="13">
        <f t="shared" si="1"/>
        <v>0</v>
      </c>
    </row>
    <row r="32" spans="1:50" s="14" customFormat="1">
      <c r="A32" s="98"/>
      <c r="B32" s="98"/>
      <c r="C32" s="98"/>
      <c r="D32" s="101"/>
      <c r="E32" s="98"/>
      <c r="F32" s="98"/>
      <c r="G32" s="101"/>
      <c r="H32" s="112"/>
      <c r="I32" s="115"/>
      <c r="J32" s="112"/>
      <c r="K32" s="112"/>
      <c r="L32" s="112"/>
      <c r="M32" s="112"/>
      <c r="N32" s="11" t="s">
        <v>44</v>
      </c>
      <c r="O32" s="11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3">
        <f t="shared" si="1"/>
        <v>0</v>
      </c>
      <c r="AQ32" s="13">
        <f t="shared" si="1"/>
        <v>0</v>
      </c>
      <c r="AR32" s="13">
        <f t="shared" si="1"/>
        <v>0</v>
      </c>
      <c r="AS32" s="13">
        <f t="shared" si="1"/>
        <v>0</v>
      </c>
      <c r="AT32" s="13">
        <f t="shared" si="1"/>
        <v>0</v>
      </c>
      <c r="AU32" s="13">
        <f t="shared" si="1"/>
        <v>0</v>
      </c>
      <c r="AV32" s="13">
        <f t="shared" si="1"/>
        <v>0</v>
      </c>
      <c r="AW32" s="13">
        <f t="shared" si="1"/>
        <v>0</v>
      </c>
      <c r="AX32" s="13">
        <f t="shared" si="1"/>
        <v>0</v>
      </c>
    </row>
    <row r="33" spans="1:50" s="14" customFormat="1">
      <c r="A33" s="96">
        <v>5</v>
      </c>
      <c r="B33" s="96" t="s">
        <v>33</v>
      </c>
      <c r="C33" s="96" t="s">
        <v>33</v>
      </c>
      <c r="D33" s="99" t="s">
        <v>33</v>
      </c>
      <c r="E33" s="96" t="s">
        <v>33</v>
      </c>
      <c r="F33" s="96" t="s">
        <v>34</v>
      </c>
      <c r="G33" s="99" t="s">
        <v>33</v>
      </c>
      <c r="H33" s="110" t="s">
        <v>33</v>
      </c>
      <c r="I33" s="113" t="s">
        <v>34</v>
      </c>
      <c r="J33" s="110" t="s">
        <v>34</v>
      </c>
      <c r="K33" s="110" t="s">
        <v>52</v>
      </c>
      <c r="L33" s="110" t="s">
        <v>53</v>
      </c>
      <c r="M33" s="110" t="s">
        <v>54</v>
      </c>
      <c r="N33" s="11" t="s">
        <v>38</v>
      </c>
      <c r="O33" s="11">
        <v>0</v>
      </c>
      <c r="P33" s="12">
        <v>0</v>
      </c>
      <c r="Q33" s="12">
        <v>6</v>
      </c>
      <c r="R33" s="12">
        <v>6</v>
      </c>
      <c r="S33" s="12">
        <v>6</v>
      </c>
      <c r="T33" s="12">
        <v>0</v>
      </c>
      <c r="U33" s="12">
        <v>0</v>
      </c>
      <c r="V33" s="12">
        <v>0</v>
      </c>
      <c r="W33" s="12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3">
        <f t="shared" si="1"/>
        <v>0</v>
      </c>
      <c r="AQ33" s="13">
        <f t="shared" si="1"/>
        <v>0</v>
      </c>
      <c r="AR33" s="13">
        <f t="shared" si="1"/>
        <v>0</v>
      </c>
      <c r="AS33" s="13">
        <f t="shared" si="1"/>
        <v>0</v>
      </c>
      <c r="AT33" s="13">
        <f t="shared" si="1"/>
        <v>0</v>
      </c>
      <c r="AU33" s="13">
        <f t="shared" si="1"/>
        <v>0</v>
      </c>
      <c r="AV33" s="13">
        <f t="shared" si="1"/>
        <v>0</v>
      </c>
      <c r="AW33" s="13">
        <f t="shared" si="1"/>
        <v>0</v>
      </c>
      <c r="AX33" s="13">
        <f t="shared" si="1"/>
        <v>0</v>
      </c>
    </row>
    <row r="34" spans="1:50" s="14" customFormat="1">
      <c r="A34" s="97"/>
      <c r="B34" s="97"/>
      <c r="C34" s="97"/>
      <c r="D34" s="100"/>
      <c r="E34" s="97"/>
      <c r="F34" s="97"/>
      <c r="G34" s="100"/>
      <c r="H34" s="111"/>
      <c r="I34" s="114"/>
      <c r="J34" s="111"/>
      <c r="K34" s="111"/>
      <c r="L34" s="111"/>
      <c r="M34" s="111"/>
      <c r="N34" s="11" t="s">
        <v>39</v>
      </c>
      <c r="O34" s="11">
        <v>0</v>
      </c>
      <c r="P34" s="12">
        <v>0</v>
      </c>
      <c r="Q34" s="12">
        <v>6</v>
      </c>
      <c r="R34" s="12">
        <v>6</v>
      </c>
      <c r="S34" s="12">
        <v>6</v>
      </c>
      <c r="T34" s="12">
        <v>1</v>
      </c>
      <c r="U34" s="12">
        <v>0</v>
      </c>
      <c r="V34" s="12">
        <v>0</v>
      </c>
      <c r="W34" s="12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3">
        <f t="shared" si="1"/>
        <v>0</v>
      </c>
      <c r="AQ34" s="13">
        <f t="shared" si="1"/>
        <v>0</v>
      </c>
      <c r="AR34" s="13">
        <f t="shared" si="1"/>
        <v>0</v>
      </c>
      <c r="AS34" s="13">
        <f t="shared" si="1"/>
        <v>0</v>
      </c>
      <c r="AT34" s="13">
        <f t="shared" si="1"/>
        <v>0</v>
      </c>
      <c r="AU34" s="13">
        <f t="shared" si="1"/>
        <v>0</v>
      </c>
      <c r="AV34" s="13">
        <f t="shared" si="1"/>
        <v>0</v>
      </c>
      <c r="AW34" s="13">
        <f t="shared" si="1"/>
        <v>0</v>
      </c>
      <c r="AX34" s="13">
        <f t="shared" si="1"/>
        <v>0</v>
      </c>
    </row>
    <row r="35" spans="1:50" s="14" customFormat="1">
      <c r="A35" s="97"/>
      <c r="B35" s="97"/>
      <c r="C35" s="97"/>
      <c r="D35" s="100"/>
      <c r="E35" s="97"/>
      <c r="F35" s="97"/>
      <c r="G35" s="100"/>
      <c r="H35" s="111"/>
      <c r="I35" s="114"/>
      <c r="J35" s="111"/>
      <c r="K35" s="111"/>
      <c r="L35" s="111"/>
      <c r="M35" s="111"/>
      <c r="N35" s="11" t="s">
        <v>40</v>
      </c>
      <c r="O35" s="11">
        <v>0</v>
      </c>
      <c r="P35" s="12">
        <v>0</v>
      </c>
      <c r="Q35" s="12">
        <v>3</v>
      </c>
      <c r="R35" s="12">
        <v>3</v>
      </c>
      <c r="S35" s="12">
        <v>3</v>
      </c>
      <c r="T35" s="12">
        <v>0.6</v>
      </c>
      <c r="U35" s="12">
        <v>0</v>
      </c>
      <c r="V35" s="12">
        <v>0</v>
      </c>
      <c r="W35" s="12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3">
        <f t="shared" si="1"/>
        <v>0</v>
      </c>
      <c r="AQ35" s="13">
        <f t="shared" si="1"/>
        <v>0</v>
      </c>
      <c r="AR35" s="13">
        <f t="shared" si="1"/>
        <v>0</v>
      </c>
      <c r="AS35" s="13">
        <f t="shared" si="1"/>
        <v>0</v>
      </c>
      <c r="AT35" s="13">
        <f t="shared" si="1"/>
        <v>0</v>
      </c>
      <c r="AU35" s="13">
        <f t="shared" si="1"/>
        <v>0</v>
      </c>
      <c r="AV35" s="13">
        <f t="shared" si="1"/>
        <v>0</v>
      </c>
      <c r="AW35" s="13">
        <f t="shared" si="1"/>
        <v>0</v>
      </c>
      <c r="AX35" s="13">
        <f t="shared" si="1"/>
        <v>0</v>
      </c>
    </row>
    <row r="36" spans="1:50" s="14" customFormat="1">
      <c r="A36" s="97"/>
      <c r="B36" s="97"/>
      <c r="C36" s="97"/>
      <c r="D36" s="100"/>
      <c r="E36" s="97"/>
      <c r="F36" s="97"/>
      <c r="G36" s="100"/>
      <c r="H36" s="111"/>
      <c r="I36" s="114"/>
      <c r="J36" s="111"/>
      <c r="K36" s="111"/>
      <c r="L36" s="111"/>
      <c r="M36" s="111"/>
      <c r="N36" s="11" t="s">
        <v>41</v>
      </c>
      <c r="O36" s="11">
        <v>0</v>
      </c>
      <c r="P36" s="12">
        <v>0</v>
      </c>
      <c r="Q36" s="12">
        <v>1.5</v>
      </c>
      <c r="R36" s="12">
        <v>1.5</v>
      </c>
      <c r="S36" s="12">
        <v>1.5</v>
      </c>
      <c r="T36" s="12">
        <v>0.3</v>
      </c>
      <c r="U36" s="12">
        <v>0</v>
      </c>
      <c r="V36" s="12">
        <v>0</v>
      </c>
      <c r="W36" s="12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3">
        <f t="shared" si="1"/>
        <v>0</v>
      </c>
      <c r="AQ36" s="13">
        <f t="shared" si="1"/>
        <v>0</v>
      </c>
      <c r="AR36" s="13">
        <f t="shared" si="1"/>
        <v>0</v>
      </c>
      <c r="AS36" s="13">
        <f t="shared" si="1"/>
        <v>0</v>
      </c>
      <c r="AT36" s="13">
        <f t="shared" si="1"/>
        <v>0</v>
      </c>
      <c r="AU36" s="13">
        <f t="shared" si="1"/>
        <v>0</v>
      </c>
      <c r="AV36" s="13">
        <f t="shared" si="1"/>
        <v>0</v>
      </c>
      <c r="AW36" s="13">
        <f t="shared" si="1"/>
        <v>0</v>
      </c>
      <c r="AX36" s="13">
        <f t="shared" si="1"/>
        <v>0</v>
      </c>
    </row>
    <row r="37" spans="1:50" s="14" customFormat="1">
      <c r="A37" s="97"/>
      <c r="B37" s="97"/>
      <c r="C37" s="97"/>
      <c r="D37" s="100"/>
      <c r="E37" s="97"/>
      <c r="F37" s="97"/>
      <c r="G37" s="100"/>
      <c r="H37" s="111"/>
      <c r="I37" s="114"/>
      <c r="J37" s="111"/>
      <c r="K37" s="111"/>
      <c r="L37" s="111"/>
      <c r="M37" s="111"/>
      <c r="N37" s="11" t="s">
        <v>42</v>
      </c>
      <c r="O37" s="11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3">
        <f t="shared" si="1"/>
        <v>0</v>
      </c>
      <c r="AQ37" s="13">
        <f t="shared" si="1"/>
        <v>0</v>
      </c>
      <c r="AR37" s="13">
        <f t="shared" si="1"/>
        <v>0</v>
      </c>
      <c r="AS37" s="13">
        <f t="shared" si="1"/>
        <v>0</v>
      </c>
      <c r="AT37" s="13">
        <f t="shared" si="1"/>
        <v>0</v>
      </c>
      <c r="AU37" s="13">
        <f t="shared" si="1"/>
        <v>0</v>
      </c>
      <c r="AV37" s="13">
        <f t="shared" si="1"/>
        <v>0</v>
      </c>
      <c r="AW37" s="13">
        <f t="shared" si="1"/>
        <v>0</v>
      </c>
      <c r="AX37" s="13">
        <f t="shared" si="1"/>
        <v>0</v>
      </c>
    </row>
    <row r="38" spans="1:50" s="14" customFormat="1">
      <c r="A38" s="97"/>
      <c r="B38" s="97"/>
      <c r="C38" s="97"/>
      <c r="D38" s="100"/>
      <c r="E38" s="97"/>
      <c r="F38" s="97"/>
      <c r="G38" s="100"/>
      <c r="H38" s="111"/>
      <c r="I38" s="114"/>
      <c r="J38" s="111"/>
      <c r="K38" s="111"/>
      <c r="L38" s="111"/>
      <c r="M38" s="111"/>
      <c r="N38" s="11" t="s">
        <v>43</v>
      </c>
      <c r="O38" s="11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3">
        <f t="shared" si="1"/>
        <v>0</v>
      </c>
      <c r="AQ38" s="13">
        <f t="shared" si="1"/>
        <v>0</v>
      </c>
      <c r="AR38" s="13">
        <f t="shared" si="1"/>
        <v>0</v>
      </c>
      <c r="AS38" s="13">
        <f t="shared" si="1"/>
        <v>0</v>
      </c>
      <c r="AT38" s="13">
        <f t="shared" si="1"/>
        <v>0</v>
      </c>
      <c r="AU38" s="13">
        <f t="shared" si="1"/>
        <v>0</v>
      </c>
      <c r="AV38" s="13">
        <f t="shared" si="1"/>
        <v>0</v>
      </c>
      <c r="AW38" s="13">
        <f t="shared" si="1"/>
        <v>0</v>
      </c>
      <c r="AX38" s="13">
        <f t="shared" si="1"/>
        <v>0</v>
      </c>
    </row>
    <row r="39" spans="1:50" s="14" customFormat="1">
      <c r="A39" s="98"/>
      <c r="B39" s="98"/>
      <c r="C39" s="98"/>
      <c r="D39" s="101"/>
      <c r="E39" s="98"/>
      <c r="F39" s="98"/>
      <c r="G39" s="101"/>
      <c r="H39" s="112"/>
      <c r="I39" s="115"/>
      <c r="J39" s="112"/>
      <c r="K39" s="112"/>
      <c r="L39" s="112"/>
      <c r="M39" s="112"/>
      <c r="N39" s="11" t="s">
        <v>44</v>
      </c>
      <c r="O39" s="11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3">
        <f t="shared" si="1"/>
        <v>0</v>
      </c>
      <c r="AQ39" s="13">
        <f t="shared" si="1"/>
        <v>0</v>
      </c>
      <c r="AR39" s="13">
        <f t="shared" si="1"/>
        <v>0</v>
      </c>
      <c r="AS39" s="13">
        <f t="shared" si="1"/>
        <v>0</v>
      </c>
      <c r="AT39" s="13">
        <f t="shared" si="1"/>
        <v>0</v>
      </c>
      <c r="AU39" s="13">
        <f t="shared" si="1"/>
        <v>0</v>
      </c>
      <c r="AV39" s="13">
        <f t="shared" si="1"/>
        <v>0</v>
      </c>
      <c r="AW39" s="13">
        <f t="shared" si="1"/>
        <v>0</v>
      </c>
      <c r="AX39" s="13">
        <f t="shared" si="1"/>
        <v>0</v>
      </c>
    </row>
    <row r="40" spans="1:50" s="14" customFormat="1">
      <c r="A40" s="96">
        <v>6</v>
      </c>
      <c r="B40" s="96" t="s">
        <v>33</v>
      </c>
      <c r="C40" s="96" t="s">
        <v>33</v>
      </c>
      <c r="D40" s="99" t="s">
        <v>33</v>
      </c>
      <c r="E40" s="96" t="s">
        <v>33</v>
      </c>
      <c r="F40" s="96" t="s">
        <v>34</v>
      </c>
      <c r="G40" s="99" t="s">
        <v>33</v>
      </c>
      <c r="H40" s="110" t="s">
        <v>34</v>
      </c>
      <c r="I40" s="113" t="s">
        <v>34</v>
      </c>
      <c r="J40" s="110" t="s">
        <v>33</v>
      </c>
      <c r="K40" s="110" t="s">
        <v>49</v>
      </c>
      <c r="L40" s="110" t="s">
        <v>55</v>
      </c>
      <c r="M40" s="110" t="s">
        <v>56</v>
      </c>
      <c r="N40" s="11" t="s">
        <v>38</v>
      </c>
      <c r="O40" s="11">
        <v>0</v>
      </c>
      <c r="P40" s="12">
        <v>0</v>
      </c>
      <c r="Q40" s="12">
        <v>5.5</v>
      </c>
      <c r="R40" s="12">
        <v>5.5</v>
      </c>
      <c r="S40" s="12">
        <v>5.5</v>
      </c>
      <c r="T40" s="12">
        <v>0</v>
      </c>
      <c r="U40" s="12">
        <v>0</v>
      </c>
      <c r="V40" s="12">
        <v>0</v>
      </c>
      <c r="W40" s="12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3">
        <f t="shared" si="1"/>
        <v>0</v>
      </c>
      <c r="AQ40" s="13">
        <f t="shared" si="1"/>
        <v>0</v>
      </c>
      <c r="AR40" s="13">
        <f t="shared" si="1"/>
        <v>0</v>
      </c>
      <c r="AS40" s="13">
        <f t="shared" si="1"/>
        <v>0</v>
      </c>
      <c r="AT40" s="13">
        <f t="shared" si="1"/>
        <v>0</v>
      </c>
      <c r="AU40" s="13">
        <f t="shared" si="1"/>
        <v>0</v>
      </c>
      <c r="AV40" s="13">
        <f t="shared" si="1"/>
        <v>0</v>
      </c>
      <c r="AW40" s="13">
        <f t="shared" si="1"/>
        <v>0</v>
      </c>
      <c r="AX40" s="13">
        <f t="shared" si="1"/>
        <v>0</v>
      </c>
    </row>
    <row r="41" spans="1:50" s="14" customFormat="1">
      <c r="A41" s="97"/>
      <c r="B41" s="97"/>
      <c r="C41" s="97"/>
      <c r="D41" s="100"/>
      <c r="E41" s="97"/>
      <c r="F41" s="97"/>
      <c r="G41" s="100"/>
      <c r="H41" s="111"/>
      <c r="I41" s="114"/>
      <c r="J41" s="111"/>
      <c r="K41" s="111"/>
      <c r="L41" s="111"/>
      <c r="M41" s="111"/>
      <c r="N41" s="11" t="s">
        <v>39</v>
      </c>
      <c r="O41" s="11">
        <v>0</v>
      </c>
      <c r="P41" s="12">
        <v>0</v>
      </c>
      <c r="Q41" s="12">
        <v>7.5</v>
      </c>
      <c r="R41" s="12">
        <v>7.5</v>
      </c>
      <c r="S41" s="12">
        <v>7.5</v>
      </c>
      <c r="T41" s="12">
        <v>3.5</v>
      </c>
      <c r="U41" s="12">
        <v>0</v>
      </c>
      <c r="V41" s="12">
        <v>0</v>
      </c>
      <c r="W41" s="12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3">
        <f t="shared" si="1"/>
        <v>0</v>
      </c>
      <c r="AQ41" s="13">
        <f t="shared" si="1"/>
        <v>0</v>
      </c>
      <c r="AR41" s="13">
        <f t="shared" si="1"/>
        <v>0</v>
      </c>
      <c r="AS41" s="13">
        <f t="shared" si="1"/>
        <v>0</v>
      </c>
      <c r="AT41" s="13">
        <f t="shared" si="1"/>
        <v>0</v>
      </c>
      <c r="AU41" s="13">
        <f t="shared" si="1"/>
        <v>0</v>
      </c>
      <c r="AV41" s="13">
        <f t="shared" si="1"/>
        <v>0</v>
      </c>
      <c r="AW41" s="13">
        <f t="shared" si="1"/>
        <v>0</v>
      </c>
      <c r="AX41" s="13">
        <f t="shared" si="1"/>
        <v>0</v>
      </c>
    </row>
    <row r="42" spans="1:50" s="14" customFormat="1">
      <c r="A42" s="97"/>
      <c r="B42" s="97"/>
      <c r="C42" s="97"/>
      <c r="D42" s="100"/>
      <c r="E42" s="97"/>
      <c r="F42" s="97"/>
      <c r="G42" s="100"/>
      <c r="H42" s="111"/>
      <c r="I42" s="114"/>
      <c r="J42" s="111"/>
      <c r="K42" s="111"/>
      <c r="L42" s="111"/>
      <c r="M42" s="111"/>
      <c r="N42" s="11" t="s">
        <v>40</v>
      </c>
      <c r="O42" s="11">
        <v>0</v>
      </c>
      <c r="P42" s="12">
        <v>0</v>
      </c>
      <c r="Q42" s="12">
        <v>5.5</v>
      </c>
      <c r="R42" s="12">
        <v>5.5</v>
      </c>
      <c r="S42" s="12">
        <v>5.5</v>
      </c>
      <c r="T42" s="12">
        <v>1.5</v>
      </c>
      <c r="U42" s="12">
        <v>0</v>
      </c>
      <c r="V42" s="12">
        <v>0</v>
      </c>
      <c r="W42" s="12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3">
        <f t="shared" si="1"/>
        <v>0</v>
      </c>
      <c r="AQ42" s="13">
        <f t="shared" si="1"/>
        <v>0</v>
      </c>
      <c r="AR42" s="13">
        <f t="shared" si="1"/>
        <v>0</v>
      </c>
      <c r="AS42" s="13">
        <f t="shared" si="1"/>
        <v>0</v>
      </c>
      <c r="AT42" s="13">
        <f t="shared" si="1"/>
        <v>0</v>
      </c>
      <c r="AU42" s="13">
        <f t="shared" si="1"/>
        <v>0</v>
      </c>
      <c r="AV42" s="13">
        <f t="shared" si="1"/>
        <v>0</v>
      </c>
      <c r="AW42" s="13">
        <f t="shared" si="1"/>
        <v>0</v>
      </c>
      <c r="AX42" s="13">
        <f t="shared" si="1"/>
        <v>0</v>
      </c>
    </row>
    <row r="43" spans="1:50" s="14" customFormat="1">
      <c r="A43" s="97"/>
      <c r="B43" s="97"/>
      <c r="C43" s="97"/>
      <c r="D43" s="100"/>
      <c r="E43" s="97"/>
      <c r="F43" s="97"/>
      <c r="G43" s="100"/>
      <c r="H43" s="111"/>
      <c r="I43" s="114"/>
      <c r="J43" s="111"/>
      <c r="K43" s="111"/>
      <c r="L43" s="111"/>
      <c r="M43" s="111"/>
      <c r="N43" s="11" t="s">
        <v>41</v>
      </c>
      <c r="O43" s="11">
        <v>0</v>
      </c>
      <c r="P43" s="12">
        <v>0</v>
      </c>
      <c r="Q43" s="12">
        <v>2.5</v>
      </c>
      <c r="R43" s="12">
        <v>2.5</v>
      </c>
      <c r="S43" s="12">
        <v>2.5</v>
      </c>
      <c r="T43" s="12">
        <v>1</v>
      </c>
      <c r="U43" s="12">
        <v>0</v>
      </c>
      <c r="V43" s="12">
        <v>0</v>
      </c>
      <c r="W43" s="12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3">
        <f t="shared" si="1"/>
        <v>0</v>
      </c>
      <c r="AQ43" s="13">
        <f t="shared" si="1"/>
        <v>0</v>
      </c>
      <c r="AR43" s="13">
        <f t="shared" si="1"/>
        <v>0</v>
      </c>
      <c r="AS43" s="13">
        <f t="shared" si="1"/>
        <v>0</v>
      </c>
      <c r="AT43" s="13">
        <f t="shared" si="1"/>
        <v>0</v>
      </c>
      <c r="AU43" s="13">
        <f t="shared" si="1"/>
        <v>0</v>
      </c>
      <c r="AV43" s="13">
        <f t="shared" si="1"/>
        <v>0</v>
      </c>
      <c r="AW43" s="13">
        <f t="shared" si="1"/>
        <v>0</v>
      </c>
      <c r="AX43" s="13">
        <f t="shared" si="1"/>
        <v>0</v>
      </c>
    </row>
    <row r="44" spans="1:50" s="14" customFormat="1">
      <c r="A44" s="97"/>
      <c r="B44" s="97"/>
      <c r="C44" s="97"/>
      <c r="D44" s="100"/>
      <c r="E44" s="97"/>
      <c r="F44" s="97"/>
      <c r="G44" s="100"/>
      <c r="H44" s="111"/>
      <c r="I44" s="114"/>
      <c r="J44" s="111"/>
      <c r="K44" s="111"/>
      <c r="L44" s="111"/>
      <c r="M44" s="111"/>
      <c r="N44" s="11" t="s">
        <v>42</v>
      </c>
      <c r="O44" s="11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3">
        <f t="shared" si="1"/>
        <v>0</v>
      </c>
      <c r="AQ44" s="13">
        <f t="shared" si="1"/>
        <v>0</v>
      </c>
      <c r="AR44" s="13">
        <f t="shared" si="1"/>
        <v>0</v>
      </c>
      <c r="AS44" s="13">
        <f t="shared" si="1"/>
        <v>0</v>
      </c>
      <c r="AT44" s="13">
        <f t="shared" si="1"/>
        <v>0</v>
      </c>
      <c r="AU44" s="13">
        <f t="shared" si="1"/>
        <v>0</v>
      </c>
      <c r="AV44" s="13">
        <f t="shared" si="1"/>
        <v>0</v>
      </c>
      <c r="AW44" s="13">
        <f t="shared" si="1"/>
        <v>0</v>
      </c>
      <c r="AX44" s="13">
        <f t="shared" si="1"/>
        <v>0</v>
      </c>
    </row>
    <row r="45" spans="1:50" s="14" customFormat="1">
      <c r="A45" s="97"/>
      <c r="B45" s="97"/>
      <c r="C45" s="97"/>
      <c r="D45" s="100"/>
      <c r="E45" s="97"/>
      <c r="F45" s="97"/>
      <c r="G45" s="100"/>
      <c r="H45" s="111"/>
      <c r="I45" s="114"/>
      <c r="J45" s="111"/>
      <c r="K45" s="111"/>
      <c r="L45" s="111"/>
      <c r="M45" s="111"/>
      <c r="N45" s="11" t="s">
        <v>43</v>
      </c>
      <c r="O45" s="11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3">
        <f t="shared" si="1"/>
        <v>0</v>
      </c>
      <c r="AQ45" s="13">
        <f t="shared" si="1"/>
        <v>0</v>
      </c>
      <c r="AR45" s="13">
        <f t="shared" si="1"/>
        <v>0</v>
      </c>
      <c r="AS45" s="13">
        <f t="shared" si="1"/>
        <v>0</v>
      </c>
      <c r="AT45" s="13">
        <f t="shared" si="1"/>
        <v>0</v>
      </c>
      <c r="AU45" s="13">
        <f t="shared" si="1"/>
        <v>0</v>
      </c>
      <c r="AV45" s="13">
        <f t="shared" si="1"/>
        <v>0</v>
      </c>
      <c r="AW45" s="13">
        <f t="shared" si="1"/>
        <v>0</v>
      </c>
      <c r="AX45" s="13">
        <f t="shared" si="1"/>
        <v>0</v>
      </c>
    </row>
    <row r="46" spans="1:50" s="14" customFormat="1">
      <c r="A46" s="98"/>
      <c r="B46" s="98"/>
      <c r="C46" s="98"/>
      <c r="D46" s="101"/>
      <c r="E46" s="98"/>
      <c r="F46" s="98"/>
      <c r="G46" s="101"/>
      <c r="H46" s="112"/>
      <c r="I46" s="115"/>
      <c r="J46" s="112"/>
      <c r="K46" s="112"/>
      <c r="L46" s="112"/>
      <c r="M46" s="112"/>
      <c r="N46" s="11" t="s">
        <v>44</v>
      </c>
      <c r="O46" s="11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3">
        <f t="shared" si="1"/>
        <v>0</v>
      </c>
      <c r="AQ46" s="13">
        <f t="shared" si="1"/>
        <v>0</v>
      </c>
      <c r="AR46" s="13">
        <f t="shared" si="1"/>
        <v>0</v>
      </c>
      <c r="AS46" s="13">
        <f t="shared" si="1"/>
        <v>0</v>
      </c>
      <c r="AT46" s="13">
        <f t="shared" si="1"/>
        <v>0</v>
      </c>
      <c r="AU46" s="13">
        <f t="shared" si="1"/>
        <v>0</v>
      </c>
      <c r="AV46" s="13">
        <f t="shared" si="1"/>
        <v>0</v>
      </c>
      <c r="AW46" s="13">
        <f t="shared" si="1"/>
        <v>0</v>
      </c>
      <c r="AX46" s="13">
        <f t="shared" si="1"/>
        <v>0</v>
      </c>
    </row>
    <row r="47" spans="1:50" s="14" customFormat="1">
      <c r="A47" s="96">
        <v>7</v>
      </c>
      <c r="B47" s="96" t="s">
        <v>33</v>
      </c>
      <c r="C47" s="96" t="s">
        <v>33</v>
      </c>
      <c r="D47" s="99" t="s">
        <v>33</v>
      </c>
      <c r="E47" s="96" t="s">
        <v>33</v>
      </c>
      <c r="F47" s="96" t="s">
        <v>34</v>
      </c>
      <c r="G47" s="99" t="s">
        <v>33</v>
      </c>
      <c r="H47" s="110" t="s">
        <v>33</v>
      </c>
      <c r="I47" s="113" t="s">
        <v>34</v>
      </c>
      <c r="J47" s="110" t="s">
        <v>34</v>
      </c>
      <c r="K47" s="110" t="s">
        <v>49</v>
      </c>
      <c r="L47" s="110" t="s">
        <v>57</v>
      </c>
      <c r="M47" s="110" t="s">
        <v>58</v>
      </c>
      <c r="N47" s="11" t="s">
        <v>38</v>
      </c>
      <c r="O47" s="11">
        <v>0</v>
      </c>
      <c r="P47" s="12">
        <v>0</v>
      </c>
      <c r="Q47" s="12">
        <v>5.5</v>
      </c>
      <c r="R47" s="12">
        <v>5.5</v>
      </c>
      <c r="S47" s="12">
        <v>5.5</v>
      </c>
      <c r="T47" s="12">
        <v>0</v>
      </c>
      <c r="U47" s="12">
        <v>0</v>
      </c>
      <c r="V47" s="12">
        <v>0</v>
      </c>
      <c r="W47" s="12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3">
        <f t="shared" si="1"/>
        <v>0</v>
      </c>
      <c r="AQ47" s="13">
        <f t="shared" si="1"/>
        <v>0</v>
      </c>
      <c r="AR47" s="13">
        <f t="shared" si="1"/>
        <v>0</v>
      </c>
      <c r="AS47" s="13">
        <f t="shared" si="1"/>
        <v>0</v>
      </c>
      <c r="AT47" s="13">
        <f t="shared" si="1"/>
        <v>0</v>
      </c>
      <c r="AU47" s="13">
        <f t="shared" si="1"/>
        <v>0</v>
      </c>
      <c r="AV47" s="13">
        <f t="shared" ref="AV47:AX110" si="2">U47*AM47-AD47</f>
        <v>0</v>
      </c>
      <c r="AW47" s="13">
        <f t="shared" si="2"/>
        <v>0</v>
      </c>
      <c r="AX47" s="13">
        <f t="shared" si="2"/>
        <v>0</v>
      </c>
    </row>
    <row r="48" spans="1:50" s="14" customFormat="1">
      <c r="A48" s="97"/>
      <c r="B48" s="97"/>
      <c r="C48" s="97"/>
      <c r="D48" s="100"/>
      <c r="E48" s="97"/>
      <c r="F48" s="97"/>
      <c r="G48" s="100"/>
      <c r="H48" s="111"/>
      <c r="I48" s="114"/>
      <c r="J48" s="111"/>
      <c r="K48" s="111"/>
      <c r="L48" s="111"/>
      <c r="M48" s="111"/>
      <c r="N48" s="11" t="s">
        <v>39</v>
      </c>
      <c r="O48" s="11">
        <v>0</v>
      </c>
      <c r="P48" s="12">
        <v>0</v>
      </c>
      <c r="Q48" s="12">
        <v>7.5</v>
      </c>
      <c r="R48" s="12">
        <v>7.5</v>
      </c>
      <c r="S48" s="12">
        <v>7.5</v>
      </c>
      <c r="T48" s="12">
        <v>3.5</v>
      </c>
      <c r="U48" s="12">
        <v>0</v>
      </c>
      <c r="V48" s="12">
        <v>0</v>
      </c>
      <c r="W48" s="12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3">
        <f t="shared" ref="AP48:AU90" si="3">O48*AG48-X48</f>
        <v>0</v>
      </c>
      <c r="AQ48" s="13">
        <f t="shared" si="3"/>
        <v>0</v>
      </c>
      <c r="AR48" s="13">
        <f t="shared" si="3"/>
        <v>0</v>
      </c>
      <c r="AS48" s="13">
        <f t="shared" si="3"/>
        <v>0</v>
      </c>
      <c r="AT48" s="13">
        <f t="shared" si="3"/>
        <v>0</v>
      </c>
      <c r="AU48" s="13">
        <f t="shared" si="3"/>
        <v>0</v>
      </c>
      <c r="AV48" s="13">
        <f t="shared" si="2"/>
        <v>0</v>
      </c>
      <c r="AW48" s="13">
        <f t="shared" si="2"/>
        <v>0</v>
      </c>
      <c r="AX48" s="13">
        <f t="shared" si="2"/>
        <v>0</v>
      </c>
    </row>
    <row r="49" spans="1:50" s="14" customFormat="1">
      <c r="A49" s="97"/>
      <c r="B49" s="97"/>
      <c r="C49" s="97"/>
      <c r="D49" s="100"/>
      <c r="E49" s="97"/>
      <c r="F49" s="97"/>
      <c r="G49" s="100"/>
      <c r="H49" s="111"/>
      <c r="I49" s="114"/>
      <c r="J49" s="111"/>
      <c r="K49" s="111"/>
      <c r="L49" s="111"/>
      <c r="M49" s="111"/>
      <c r="N49" s="11" t="s">
        <v>40</v>
      </c>
      <c r="O49" s="11">
        <v>0</v>
      </c>
      <c r="P49" s="12">
        <v>0</v>
      </c>
      <c r="Q49" s="12">
        <v>5.5</v>
      </c>
      <c r="R49" s="12">
        <v>5.5</v>
      </c>
      <c r="S49" s="12">
        <v>5.5</v>
      </c>
      <c r="T49" s="12">
        <v>1.5</v>
      </c>
      <c r="U49" s="12">
        <v>0</v>
      </c>
      <c r="V49" s="12">
        <v>0</v>
      </c>
      <c r="W49" s="12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3">
        <f t="shared" si="3"/>
        <v>0</v>
      </c>
      <c r="AQ49" s="13">
        <f t="shared" si="3"/>
        <v>0</v>
      </c>
      <c r="AR49" s="13">
        <f t="shared" si="3"/>
        <v>0</v>
      </c>
      <c r="AS49" s="13">
        <f t="shared" si="3"/>
        <v>0</v>
      </c>
      <c r="AT49" s="13">
        <f t="shared" si="3"/>
        <v>0</v>
      </c>
      <c r="AU49" s="13">
        <f t="shared" si="3"/>
        <v>0</v>
      </c>
      <c r="AV49" s="13">
        <f t="shared" si="2"/>
        <v>0</v>
      </c>
      <c r="AW49" s="13">
        <f t="shared" si="2"/>
        <v>0</v>
      </c>
      <c r="AX49" s="13">
        <f t="shared" si="2"/>
        <v>0</v>
      </c>
    </row>
    <row r="50" spans="1:50" s="14" customFormat="1">
      <c r="A50" s="97"/>
      <c r="B50" s="97"/>
      <c r="C50" s="97"/>
      <c r="D50" s="100"/>
      <c r="E50" s="97"/>
      <c r="F50" s="97"/>
      <c r="G50" s="100"/>
      <c r="H50" s="111"/>
      <c r="I50" s="114"/>
      <c r="J50" s="111"/>
      <c r="K50" s="111"/>
      <c r="L50" s="111"/>
      <c r="M50" s="111"/>
      <c r="N50" s="11" t="s">
        <v>41</v>
      </c>
      <c r="O50" s="11">
        <v>0</v>
      </c>
      <c r="P50" s="12">
        <v>0</v>
      </c>
      <c r="Q50" s="12">
        <v>2.5</v>
      </c>
      <c r="R50" s="12">
        <v>2.5</v>
      </c>
      <c r="S50" s="12">
        <v>2.5</v>
      </c>
      <c r="T50" s="12">
        <v>1</v>
      </c>
      <c r="U50" s="12">
        <v>0</v>
      </c>
      <c r="V50" s="12">
        <v>0</v>
      </c>
      <c r="W50" s="12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3">
        <f t="shared" si="3"/>
        <v>0</v>
      </c>
      <c r="AQ50" s="13">
        <f t="shared" si="3"/>
        <v>0</v>
      </c>
      <c r="AR50" s="13">
        <f t="shared" si="3"/>
        <v>0</v>
      </c>
      <c r="AS50" s="13">
        <f t="shared" si="3"/>
        <v>0</v>
      </c>
      <c r="AT50" s="13">
        <f t="shared" si="3"/>
        <v>0</v>
      </c>
      <c r="AU50" s="13">
        <f t="shared" si="3"/>
        <v>0</v>
      </c>
      <c r="AV50" s="13">
        <f t="shared" si="2"/>
        <v>0</v>
      </c>
      <c r="AW50" s="13">
        <f t="shared" si="2"/>
        <v>0</v>
      </c>
      <c r="AX50" s="13">
        <f t="shared" si="2"/>
        <v>0</v>
      </c>
    </row>
    <row r="51" spans="1:50" s="14" customFormat="1">
      <c r="A51" s="97"/>
      <c r="B51" s="97"/>
      <c r="C51" s="97"/>
      <c r="D51" s="100"/>
      <c r="E51" s="97"/>
      <c r="F51" s="97"/>
      <c r="G51" s="100"/>
      <c r="H51" s="111"/>
      <c r="I51" s="114"/>
      <c r="J51" s="111"/>
      <c r="K51" s="111"/>
      <c r="L51" s="111"/>
      <c r="M51" s="111"/>
      <c r="N51" s="11" t="s">
        <v>42</v>
      </c>
      <c r="O51" s="11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3">
        <f t="shared" si="3"/>
        <v>0</v>
      </c>
      <c r="AQ51" s="13">
        <f t="shared" si="3"/>
        <v>0</v>
      </c>
      <c r="AR51" s="13">
        <f t="shared" si="3"/>
        <v>0</v>
      </c>
      <c r="AS51" s="13">
        <f t="shared" si="3"/>
        <v>0</v>
      </c>
      <c r="AT51" s="13">
        <f t="shared" si="3"/>
        <v>0</v>
      </c>
      <c r="AU51" s="13">
        <f t="shared" si="3"/>
        <v>0</v>
      </c>
      <c r="AV51" s="13">
        <f t="shared" si="2"/>
        <v>0</v>
      </c>
      <c r="AW51" s="13">
        <f t="shared" si="2"/>
        <v>0</v>
      </c>
      <c r="AX51" s="13">
        <f t="shared" si="2"/>
        <v>0</v>
      </c>
    </row>
    <row r="52" spans="1:50" s="14" customFormat="1">
      <c r="A52" s="97"/>
      <c r="B52" s="97"/>
      <c r="C52" s="97"/>
      <c r="D52" s="100"/>
      <c r="E52" s="97"/>
      <c r="F52" s="97"/>
      <c r="G52" s="100"/>
      <c r="H52" s="111"/>
      <c r="I52" s="114"/>
      <c r="J52" s="111"/>
      <c r="K52" s="111"/>
      <c r="L52" s="111"/>
      <c r="M52" s="111"/>
      <c r="N52" s="11" t="s">
        <v>43</v>
      </c>
      <c r="O52" s="11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3">
        <f t="shared" si="3"/>
        <v>0</v>
      </c>
      <c r="AQ52" s="13">
        <f t="shared" si="3"/>
        <v>0</v>
      </c>
      <c r="AR52" s="13">
        <f t="shared" si="3"/>
        <v>0</v>
      </c>
      <c r="AS52" s="13">
        <f t="shared" si="3"/>
        <v>0</v>
      </c>
      <c r="AT52" s="13">
        <f t="shared" si="3"/>
        <v>0</v>
      </c>
      <c r="AU52" s="13">
        <f t="shared" si="3"/>
        <v>0</v>
      </c>
      <c r="AV52" s="13">
        <f t="shared" si="2"/>
        <v>0</v>
      </c>
      <c r="AW52" s="13">
        <f t="shared" si="2"/>
        <v>0</v>
      </c>
      <c r="AX52" s="13">
        <f t="shared" si="2"/>
        <v>0</v>
      </c>
    </row>
    <row r="53" spans="1:50" s="14" customFormat="1">
      <c r="A53" s="98"/>
      <c r="B53" s="98"/>
      <c r="C53" s="98"/>
      <c r="D53" s="101"/>
      <c r="E53" s="98"/>
      <c r="F53" s="98"/>
      <c r="G53" s="101"/>
      <c r="H53" s="112"/>
      <c r="I53" s="115"/>
      <c r="J53" s="112"/>
      <c r="K53" s="112"/>
      <c r="L53" s="112"/>
      <c r="M53" s="112"/>
      <c r="N53" s="11" t="s">
        <v>44</v>
      </c>
      <c r="O53" s="11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3">
        <f t="shared" si="3"/>
        <v>0</v>
      </c>
      <c r="AQ53" s="13">
        <f t="shared" si="3"/>
        <v>0</v>
      </c>
      <c r="AR53" s="13">
        <f t="shared" si="3"/>
        <v>0</v>
      </c>
      <c r="AS53" s="13">
        <f t="shared" si="3"/>
        <v>0</v>
      </c>
      <c r="AT53" s="13">
        <f t="shared" si="3"/>
        <v>0</v>
      </c>
      <c r="AU53" s="13">
        <f t="shared" si="3"/>
        <v>0</v>
      </c>
      <c r="AV53" s="13">
        <f t="shared" si="2"/>
        <v>0</v>
      </c>
      <c r="AW53" s="13">
        <f t="shared" si="2"/>
        <v>0</v>
      </c>
      <c r="AX53" s="13">
        <f t="shared" si="2"/>
        <v>0</v>
      </c>
    </row>
    <row r="54" spans="1:50" s="14" customFormat="1">
      <c r="A54" s="96">
        <v>8</v>
      </c>
      <c r="B54" s="96" t="s">
        <v>33</v>
      </c>
      <c r="C54" s="96" t="s">
        <v>33</v>
      </c>
      <c r="D54" s="99" t="s">
        <v>33</v>
      </c>
      <c r="E54" s="96" t="s">
        <v>33</v>
      </c>
      <c r="F54" s="96" t="s">
        <v>34</v>
      </c>
      <c r="G54" s="99" t="s">
        <v>33</v>
      </c>
      <c r="H54" s="110" t="s">
        <v>33</v>
      </c>
      <c r="I54" s="113" t="s">
        <v>34</v>
      </c>
      <c r="J54" s="110" t="s">
        <v>34</v>
      </c>
      <c r="K54" s="110" t="s">
        <v>59</v>
      </c>
      <c r="L54" s="110" t="s">
        <v>60</v>
      </c>
      <c r="M54" s="110" t="s">
        <v>61</v>
      </c>
      <c r="N54" s="11" t="s">
        <v>38</v>
      </c>
      <c r="O54" s="11">
        <v>0</v>
      </c>
      <c r="P54" s="12">
        <v>0</v>
      </c>
      <c r="Q54" s="12">
        <v>1.5</v>
      </c>
      <c r="R54" s="12">
        <v>1.5</v>
      </c>
      <c r="S54" s="12">
        <v>1.5</v>
      </c>
      <c r="T54" s="12">
        <v>0</v>
      </c>
      <c r="U54" s="12">
        <v>0</v>
      </c>
      <c r="V54" s="12">
        <v>0</v>
      </c>
      <c r="W54" s="12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3">
        <f t="shared" si="3"/>
        <v>0</v>
      </c>
      <c r="AQ54" s="13">
        <f t="shared" si="3"/>
        <v>0</v>
      </c>
      <c r="AR54" s="13">
        <f t="shared" si="3"/>
        <v>0</v>
      </c>
      <c r="AS54" s="13">
        <f t="shared" si="3"/>
        <v>0</v>
      </c>
      <c r="AT54" s="13">
        <f t="shared" si="3"/>
        <v>0</v>
      </c>
      <c r="AU54" s="13">
        <f t="shared" si="3"/>
        <v>0</v>
      </c>
      <c r="AV54" s="13">
        <f t="shared" si="2"/>
        <v>0</v>
      </c>
      <c r="AW54" s="13">
        <f t="shared" si="2"/>
        <v>0</v>
      </c>
      <c r="AX54" s="13">
        <f t="shared" si="2"/>
        <v>0</v>
      </c>
    </row>
    <row r="55" spans="1:50" s="14" customFormat="1">
      <c r="A55" s="97"/>
      <c r="B55" s="97"/>
      <c r="C55" s="97"/>
      <c r="D55" s="100"/>
      <c r="E55" s="97"/>
      <c r="F55" s="97"/>
      <c r="G55" s="100"/>
      <c r="H55" s="111"/>
      <c r="I55" s="114"/>
      <c r="J55" s="111"/>
      <c r="K55" s="111"/>
      <c r="L55" s="111"/>
      <c r="M55" s="111"/>
      <c r="N55" s="11" t="s">
        <v>39</v>
      </c>
      <c r="O55" s="11">
        <v>0</v>
      </c>
      <c r="P55" s="12">
        <v>0</v>
      </c>
      <c r="Q55" s="12">
        <v>2</v>
      </c>
      <c r="R55" s="12">
        <v>2</v>
      </c>
      <c r="S55" s="12">
        <v>1.5</v>
      </c>
      <c r="T55" s="12">
        <v>1.5</v>
      </c>
      <c r="U55" s="12">
        <v>0</v>
      </c>
      <c r="V55" s="12">
        <v>0</v>
      </c>
      <c r="W55" s="12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3">
        <f t="shared" si="3"/>
        <v>0</v>
      </c>
      <c r="AQ55" s="13">
        <f t="shared" si="3"/>
        <v>0</v>
      </c>
      <c r="AR55" s="13">
        <f t="shared" si="3"/>
        <v>0</v>
      </c>
      <c r="AS55" s="13">
        <f t="shared" si="3"/>
        <v>0</v>
      </c>
      <c r="AT55" s="13">
        <f t="shared" si="3"/>
        <v>0</v>
      </c>
      <c r="AU55" s="13">
        <f t="shared" si="3"/>
        <v>0</v>
      </c>
      <c r="AV55" s="13">
        <f t="shared" si="2"/>
        <v>0</v>
      </c>
      <c r="AW55" s="13">
        <f t="shared" si="2"/>
        <v>0</v>
      </c>
      <c r="AX55" s="13">
        <f t="shared" si="2"/>
        <v>0</v>
      </c>
    </row>
    <row r="56" spans="1:50" s="14" customFormat="1">
      <c r="A56" s="97"/>
      <c r="B56" s="97"/>
      <c r="C56" s="97"/>
      <c r="D56" s="100"/>
      <c r="E56" s="97"/>
      <c r="F56" s="97"/>
      <c r="G56" s="100"/>
      <c r="H56" s="111"/>
      <c r="I56" s="114"/>
      <c r="J56" s="111"/>
      <c r="K56" s="111"/>
      <c r="L56" s="111"/>
      <c r="M56" s="111"/>
      <c r="N56" s="11" t="s">
        <v>40</v>
      </c>
      <c r="O56" s="11">
        <v>0</v>
      </c>
      <c r="P56" s="12">
        <v>0</v>
      </c>
      <c r="Q56" s="12">
        <v>1.5</v>
      </c>
      <c r="R56" s="12">
        <v>1.5</v>
      </c>
      <c r="S56" s="12">
        <v>1.5</v>
      </c>
      <c r="T56" s="12">
        <v>1</v>
      </c>
      <c r="U56" s="12">
        <v>0</v>
      </c>
      <c r="V56" s="12">
        <v>0</v>
      </c>
      <c r="W56" s="12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3">
        <f t="shared" si="3"/>
        <v>0</v>
      </c>
      <c r="AQ56" s="13">
        <f t="shared" si="3"/>
        <v>0</v>
      </c>
      <c r="AR56" s="13">
        <f t="shared" si="3"/>
        <v>0</v>
      </c>
      <c r="AS56" s="13">
        <f t="shared" si="3"/>
        <v>0</v>
      </c>
      <c r="AT56" s="13">
        <f t="shared" si="3"/>
        <v>0</v>
      </c>
      <c r="AU56" s="13">
        <f t="shared" si="3"/>
        <v>0</v>
      </c>
      <c r="AV56" s="13">
        <f t="shared" si="2"/>
        <v>0</v>
      </c>
      <c r="AW56" s="13">
        <f t="shared" si="2"/>
        <v>0</v>
      </c>
      <c r="AX56" s="13">
        <f t="shared" si="2"/>
        <v>0</v>
      </c>
    </row>
    <row r="57" spans="1:50" s="14" customFormat="1">
      <c r="A57" s="97"/>
      <c r="B57" s="97"/>
      <c r="C57" s="97"/>
      <c r="D57" s="100"/>
      <c r="E57" s="97"/>
      <c r="F57" s="97"/>
      <c r="G57" s="100"/>
      <c r="H57" s="111"/>
      <c r="I57" s="114"/>
      <c r="J57" s="111"/>
      <c r="K57" s="111"/>
      <c r="L57" s="111"/>
      <c r="M57" s="111"/>
      <c r="N57" s="11" t="s">
        <v>41</v>
      </c>
      <c r="O57" s="11">
        <v>0</v>
      </c>
      <c r="P57" s="12">
        <v>0</v>
      </c>
      <c r="Q57" s="12">
        <v>1</v>
      </c>
      <c r="R57" s="12">
        <v>1</v>
      </c>
      <c r="S57" s="12">
        <v>1</v>
      </c>
      <c r="T57" s="12">
        <v>0.5</v>
      </c>
      <c r="U57" s="12">
        <v>0</v>
      </c>
      <c r="V57" s="12">
        <v>0</v>
      </c>
      <c r="W57" s="12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3">
        <f t="shared" si="3"/>
        <v>0</v>
      </c>
      <c r="AQ57" s="13">
        <f t="shared" si="3"/>
        <v>0</v>
      </c>
      <c r="AR57" s="13">
        <f t="shared" si="3"/>
        <v>0</v>
      </c>
      <c r="AS57" s="13">
        <f t="shared" si="3"/>
        <v>0</v>
      </c>
      <c r="AT57" s="13">
        <f t="shared" si="3"/>
        <v>0</v>
      </c>
      <c r="AU57" s="13">
        <f t="shared" si="3"/>
        <v>0</v>
      </c>
      <c r="AV57" s="13">
        <f t="shared" si="2"/>
        <v>0</v>
      </c>
      <c r="AW57" s="13">
        <f t="shared" si="2"/>
        <v>0</v>
      </c>
      <c r="AX57" s="13">
        <f t="shared" si="2"/>
        <v>0</v>
      </c>
    </row>
    <row r="58" spans="1:50" s="14" customFormat="1">
      <c r="A58" s="97"/>
      <c r="B58" s="97"/>
      <c r="C58" s="97"/>
      <c r="D58" s="100"/>
      <c r="E58" s="97"/>
      <c r="F58" s="97"/>
      <c r="G58" s="100"/>
      <c r="H58" s="111"/>
      <c r="I58" s="114"/>
      <c r="J58" s="111"/>
      <c r="K58" s="111"/>
      <c r="L58" s="111"/>
      <c r="M58" s="111"/>
      <c r="N58" s="11" t="s">
        <v>42</v>
      </c>
      <c r="O58" s="11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3">
        <f t="shared" si="3"/>
        <v>0</v>
      </c>
      <c r="AQ58" s="13">
        <f t="shared" si="3"/>
        <v>0</v>
      </c>
      <c r="AR58" s="13">
        <f t="shared" si="3"/>
        <v>0</v>
      </c>
      <c r="AS58" s="13">
        <f t="shared" si="3"/>
        <v>0</v>
      </c>
      <c r="AT58" s="13">
        <f t="shared" si="3"/>
        <v>0</v>
      </c>
      <c r="AU58" s="13">
        <f t="shared" si="3"/>
        <v>0</v>
      </c>
      <c r="AV58" s="13">
        <f t="shared" si="2"/>
        <v>0</v>
      </c>
      <c r="AW58" s="13">
        <f t="shared" si="2"/>
        <v>0</v>
      </c>
      <c r="AX58" s="13">
        <f t="shared" si="2"/>
        <v>0</v>
      </c>
    </row>
    <row r="59" spans="1:50" s="14" customFormat="1">
      <c r="A59" s="97"/>
      <c r="B59" s="97"/>
      <c r="C59" s="97"/>
      <c r="D59" s="100"/>
      <c r="E59" s="97"/>
      <c r="F59" s="97"/>
      <c r="G59" s="100"/>
      <c r="H59" s="111"/>
      <c r="I59" s="114"/>
      <c r="J59" s="111"/>
      <c r="K59" s="111"/>
      <c r="L59" s="111"/>
      <c r="M59" s="111"/>
      <c r="N59" s="11" t="s">
        <v>43</v>
      </c>
      <c r="O59" s="11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3">
        <f t="shared" si="3"/>
        <v>0</v>
      </c>
      <c r="AQ59" s="13">
        <f t="shared" si="3"/>
        <v>0</v>
      </c>
      <c r="AR59" s="13">
        <f t="shared" si="3"/>
        <v>0</v>
      </c>
      <c r="AS59" s="13">
        <f t="shared" si="3"/>
        <v>0</v>
      </c>
      <c r="AT59" s="13">
        <f t="shared" si="3"/>
        <v>0</v>
      </c>
      <c r="AU59" s="13">
        <f t="shared" si="3"/>
        <v>0</v>
      </c>
      <c r="AV59" s="13">
        <f t="shared" si="2"/>
        <v>0</v>
      </c>
      <c r="AW59" s="13">
        <f t="shared" si="2"/>
        <v>0</v>
      </c>
      <c r="AX59" s="13">
        <f t="shared" si="2"/>
        <v>0</v>
      </c>
    </row>
    <row r="60" spans="1:50" s="14" customFormat="1">
      <c r="A60" s="98"/>
      <c r="B60" s="98"/>
      <c r="C60" s="98"/>
      <c r="D60" s="101"/>
      <c r="E60" s="98"/>
      <c r="F60" s="98"/>
      <c r="G60" s="101"/>
      <c r="H60" s="112"/>
      <c r="I60" s="115"/>
      <c r="J60" s="112"/>
      <c r="K60" s="112"/>
      <c r="L60" s="112"/>
      <c r="M60" s="112"/>
      <c r="N60" s="11" t="s">
        <v>44</v>
      </c>
      <c r="O60" s="11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3">
        <f t="shared" si="3"/>
        <v>0</v>
      </c>
      <c r="AQ60" s="13">
        <f t="shared" si="3"/>
        <v>0</v>
      </c>
      <c r="AR60" s="13">
        <f t="shared" si="3"/>
        <v>0</v>
      </c>
      <c r="AS60" s="13">
        <f t="shared" si="3"/>
        <v>0</v>
      </c>
      <c r="AT60" s="13">
        <f t="shared" si="3"/>
        <v>0</v>
      </c>
      <c r="AU60" s="13">
        <f t="shared" si="3"/>
        <v>0</v>
      </c>
      <c r="AV60" s="13">
        <f t="shared" si="2"/>
        <v>0</v>
      </c>
      <c r="AW60" s="13">
        <f t="shared" si="2"/>
        <v>0</v>
      </c>
      <c r="AX60" s="13">
        <f t="shared" si="2"/>
        <v>0</v>
      </c>
    </row>
    <row r="61" spans="1:50" s="14" customFormat="1">
      <c r="A61" s="96">
        <v>9</v>
      </c>
      <c r="B61" s="96" t="s">
        <v>33</v>
      </c>
      <c r="C61" s="96" t="s">
        <v>33</v>
      </c>
      <c r="D61" s="99" t="s">
        <v>33</v>
      </c>
      <c r="E61" s="96" t="s">
        <v>33</v>
      </c>
      <c r="F61" s="96" t="s">
        <v>34</v>
      </c>
      <c r="G61" s="99" t="s">
        <v>33</v>
      </c>
      <c r="H61" s="110" t="s">
        <v>33</v>
      </c>
      <c r="I61" s="113" t="s">
        <v>34</v>
      </c>
      <c r="J61" s="110" t="s">
        <v>34</v>
      </c>
      <c r="K61" s="110" t="s">
        <v>52</v>
      </c>
      <c r="L61" s="110" t="s">
        <v>62</v>
      </c>
      <c r="M61" s="110" t="s">
        <v>63</v>
      </c>
      <c r="N61" s="11" t="s">
        <v>38</v>
      </c>
      <c r="O61" s="11">
        <v>0</v>
      </c>
      <c r="P61" s="12">
        <v>0</v>
      </c>
      <c r="Q61" s="12">
        <v>4</v>
      </c>
      <c r="R61" s="12">
        <v>4</v>
      </c>
      <c r="S61" s="12">
        <v>4</v>
      </c>
      <c r="T61" s="12">
        <v>0</v>
      </c>
      <c r="U61" s="12">
        <v>0</v>
      </c>
      <c r="V61" s="12">
        <v>0</v>
      </c>
      <c r="W61" s="12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3">
        <f t="shared" si="3"/>
        <v>0</v>
      </c>
      <c r="AQ61" s="13">
        <f t="shared" si="3"/>
        <v>0</v>
      </c>
      <c r="AR61" s="13">
        <f t="shared" si="3"/>
        <v>0</v>
      </c>
      <c r="AS61" s="13">
        <f t="shared" si="3"/>
        <v>0</v>
      </c>
      <c r="AT61" s="13">
        <f t="shared" si="3"/>
        <v>0</v>
      </c>
      <c r="AU61" s="13">
        <f t="shared" si="3"/>
        <v>0</v>
      </c>
      <c r="AV61" s="13">
        <f t="shared" si="2"/>
        <v>0</v>
      </c>
      <c r="AW61" s="13">
        <f t="shared" si="2"/>
        <v>0</v>
      </c>
      <c r="AX61" s="13">
        <f t="shared" si="2"/>
        <v>0</v>
      </c>
    </row>
    <row r="62" spans="1:50" s="14" customFormat="1">
      <c r="A62" s="97"/>
      <c r="B62" s="97"/>
      <c r="C62" s="97"/>
      <c r="D62" s="100"/>
      <c r="E62" s="97"/>
      <c r="F62" s="97"/>
      <c r="G62" s="100"/>
      <c r="H62" s="111"/>
      <c r="I62" s="114"/>
      <c r="J62" s="111"/>
      <c r="K62" s="111"/>
      <c r="L62" s="111"/>
      <c r="M62" s="111"/>
      <c r="N62" s="11" t="s">
        <v>39</v>
      </c>
      <c r="O62" s="11">
        <v>0</v>
      </c>
      <c r="P62" s="12">
        <v>0</v>
      </c>
      <c r="Q62" s="12">
        <v>4</v>
      </c>
      <c r="R62" s="12">
        <v>4</v>
      </c>
      <c r="S62" s="12">
        <v>4</v>
      </c>
      <c r="T62" s="12">
        <v>2</v>
      </c>
      <c r="U62" s="12">
        <v>0</v>
      </c>
      <c r="V62" s="12">
        <v>0</v>
      </c>
      <c r="W62" s="12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3">
        <f t="shared" si="3"/>
        <v>0</v>
      </c>
      <c r="AQ62" s="13">
        <f t="shared" si="3"/>
        <v>0</v>
      </c>
      <c r="AR62" s="13">
        <f t="shared" si="3"/>
        <v>0</v>
      </c>
      <c r="AS62" s="13">
        <f t="shared" si="3"/>
        <v>0</v>
      </c>
      <c r="AT62" s="13">
        <f t="shared" si="3"/>
        <v>0</v>
      </c>
      <c r="AU62" s="13">
        <f t="shared" si="3"/>
        <v>0</v>
      </c>
      <c r="AV62" s="13">
        <f t="shared" si="2"/>
        <v>0</v>
      </c>
      <c r="AW62" s="13">
        <f t="shared" si="2"/>
        <v>0</v>
      </c>
      <c r="AX62" s="13">
        <f t="shared" si="2"/>
        <v>0</v>
      </c>
    </row>
    <row r="63" spans="1:50" s="14" customFormat="1">
      <c r="A63" s="97"/>
      <c r="B63" s="97"/>
      <c r="C63" s="97"/>
      <c r="D63" s="100"/>
      <c r="E63" s="97"/>
      <c r="F63" s="97"/>
      <c r="G63" s="100"/>
      <c r="H63" s="111"/>
      <c r="I63" s="114"/>
      <c r="J63" s="111"/>
      <c r="K63" s="111"/>
      <c r="L63" s="111"/>
      <c r="M63" s="111"/>
      <c r="N63" s="11" t="s">
        <v>40</v>
      </c>
      <c r="O63" s="11">
        <v>0</v>
      </c>
      <c r="P63" s="12">
        <v>0</v>
      </c>
      <c r="Q63" s="12">
        <v>3</v>
      </c>
      <c r="R63" s="12">
        <v>3</v>
      </c>
      <c r="S63" s="12">
        <v>3</v>
      </c>
      <c r="T63" s="12">
        <v>1</v>
      </c>
      <c r="U63" s="12">
        <v>0</v>
      </c>
      <c r="V63" s="12">
        <v>0</v>
      </c>
      <c r="W63" s="12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3">
        <f t="shared" si="3"/>
        <v>0</v>
      </c>
      <c r="AQ63" s="13">
        <f t="shared" si="3"/>
        <v>0</v>
      </c>
      <c r="AR63" s="13">
        <f t="shared" si="3"/>
        <v>0</v>
      </c>
      <c r="AS63" s="13">
        <f t="shared" si="3"/>
        <v>0</v>
      </c>
      <c r="AT63" s="13">
        <f t="shared" si="3"/>
        <v>0</v>
      </c>
      <c r="AU63" s="13">
        <f t="shared" si="3"/>
        <v>0</v>
      </c>
      <c r="AV63" s="13">
        <f t="shared" si="2"/>
        <v>0</v>
      </c>
      <c r="AW63" s="13">
        <f t="shared" si="2"/>
        <v>0</v>
      </c>
      <c r="AX63" s="13">
        <f t="shared" si="2"/>
        <v>0</v>
      </c>
    </row>
    <row r="64" spans="1:50" s="14" customFormat="1">
      <c r="A64" s="97"/>
      <c r="B64" s="97"/>
      <c r="C64" s="97"/>
      <c r="D64" s="100"/>
      <c r="E64" s="97"/>
      <c r="F64" s="97"/>
      <c r="G64" s="100"/>
      <c r="H64" s="111"/>
      <c r="I64" s="114"/>
      <c r="J64" s="111"/>
      <c r="K64" s="111"/>
      <c r="L64" s="111"/>
      <c r="M64" s="111"/>
      <c r="N64" s="11" t="s">
        <v>41</v>
      </c>
      <c r="O64" s="11">
        <v>0</v>
      </c>
      <c r="P64" s="12">
        <v>0</v>
      </c>
      <c r="Q64" s="12">
        <v>1.5</v>
      </c>
      <c r="R64" s="12">
        <v>1.5</v>
      </c>
      <c r="S64" s="12">
        <v>1.5</v>
      </c>
      <c r="T64" s="12">
        <v>0.5</v>
      </c>
      <c r="U64" s="12">
        <v>0</v>
      </c>
      <c r="V64" s="12">
        <v>0</v>
      </c>
      <c r="W64" s="12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3">
        <f t="shared" si="3"/>
        <v>0</v>
      </c>
      <c r="AQ64" s="13">
        <f t="shared" si="3"/>
        <v>0</v>
      </c>
      <c r="AR64" s="13">
        <f t="shared" si="3"/>
        <v>0</v>
      </c>
      <c r="AS64" s="13">
        <f t="shared" si="3"/>
        <v>0</v>
      </c>
      <c r="AT64" s="13">
        <f t="shared" si="3"/>
        <v>0</v>
      </c>
      <c r="AU64" s="13">
        <f t="shared" si="3"/>
        <v>0</v>
      </c>
      <c r="AV64" s="13">
        <f t="shared" si="2"/>
        <v>0</v>
      </c>
      <c r="AW64" s="13">
        <f t="shared" si="2"/>
        <v>0</v>
      </c>
      <c r="AX64" s="13">
        <f t="shared" si="2"/>
        <v>0</v>
      </c>
    </row>
    <row r="65" spans="1:50" s="14" customFormat="1">
      <c r="A65" s="97"/>
      <c r="B65" s="97"/>
      <c r="C65" s="97"/>
      <c r="D65" s="100"/>
      <c r="E65" s="97"/>
      <c r="F65" s="97"/>
      <c r="G65" s="100"/>
      <c r="H65" s="111"/>
      <c r="I65" s="114"/>
      <c r="J65" s="111"/>
      <c r="K65" s="111"/>
      <c r="L65" s="111"/>
      <c r="M65" s="111"/>
      <c r="N65" s="11" t="s">
        <v>42</v>
      </c>
      <c r="O65" s="11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3">
        <f t="shared" si="3"/>
        <v>0</v>
      </c>
      <c r="AQ65" s="13">
        <f t="shared" si="3"/>
        <v>0</v>
      </c>
      <c r="AR65" s="13">
        <f t="shared" si="3"/>
        <v>0</v>
      </c>
      <c r="AS65" s="13">
        <f t="shared" si="3"/>
        <v>0</v>
      </c>
      <c r="AT65" s="13">
        <f t="shared" si="3"/>
        <v>0</v>
      </c>
      <c r="AU65" s="13">
        <f t="shared" si="3"/>
        <v>0</v>
      </c>
      <c r="AV65" s="13">
        <f t="shared" si="2"/>
        <v>0</v>
      </c>
      <c r="AW65" s="13">
        <f t="shared" si="2"/>
        <v>0</v>
      </c>
      <c r="AX65" s="13">
        <f t="shared" si="2"/>
        <v>0</v>
      </c>
    </row>
    <row r="66" spans="1:50" s="14" customFormat="1">
      <c r="A66" s="97"/>
      <c r="B66" s="97"/>
      <c r="C66" s="97"/>
      <c r="D66" s="100"/>
      <c r="E66" s="97"/>
      <c r="F66" s="97"/>
      <c r="G66" s="100"/>
      <c r="H66" s="111"/>
      <c r="I66" s="114"/>
      <c r="J66" s="111"/>
      <c r="K66" s="111"/>
      <c r="L66" s="111"/>
      <c r="M66" s="111"/>
      <c r="N66" s="11" t="s">
        <v>43</v>
      </c>
      <c r="O66" s="11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3">
        <f t="shared" si="3"/>
        <v>0</v>
      </c>
      <c r="AQ66" s="13">
        <f t="shared" si="3"/>
        <v>0</v>
      </c>
      <c r="AR66" s="13">
        <f t="shared" si="3"/>
        <v>0</v>
      </c>
      <c r="AS66" s="13">
        <f t="shared" si="3"/>
        <v>0</v>
      </c>
      <c r="AT66" s="13">
        <f t="shared" si="3"/>
        <v>0</v>
      </c>
      <c r="AU66" s="13">
        <f t="shared" si="3"/>
        <v>0</v>
      </c>
      <c r="AV66" s="13">
        <f t="shared" si="2"/>
        <v>0</v>
      </c>
      <c r="AW66" s="13">
        <f t="shared" si="2"/>
        <v>0</v>
      </c>
      <c r="AX66" s="13">
        <f t="shared" si="2"/>
        <v>0</v>
      </c>
    </row>
    <row r="67" spans="1:50" s="14" customFormat="1">
      <c r="A67" s="98"/>
      <c r="B67" s="98"/>
      <c r="C67" s="98"/>
      <c r="D67" s="101"/>
      <c r="E67" s="98"/>
      <c r="F67" s="98"/>
      <c r="G67" s="101"/>
      <c r="H67" s="112"/>
      <c r="I67" s="115"/>
      <c r="J67" s="112"/>
      <c r="K67" s="112"/>
      <c r="L67" s="112"/>
      <c r="M67" s="112"/>
      <c r="N67" s="11" t="s">
        <v>44</v>
      </c>
      <c r="O67" s="11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3">
        <f t="shared" si="3"/>
        <v>0</v>
      </c>
      <c r="AQ67" s="13">
        <f t="shared" si="3"/>
        <v>0</v>
      </c>
      <c r="AR67" s="13">
        <f t="shared" si="3"/>
        <v>0</v>
      </c>
      <c r="AS67" s="13">
        <f t="shared" si="3"/>
        <v>0</v>
      </c>
      <c r="AT67" s="13">
        <f t="shared" si="3"/>
        <v>0</v>
      </c>
      <c r="AU67" s="13">
        <f t="shared" si="3"/>
        <v>0</v>
      </c>
      <c r="AV67" s="13">
        <f t="shared" si="2"/>
        <v>0</v>
      </c>
      <c r="AW67" s="13">
        <f t="shared" si="2"/>
        <v>0</v>
      </c>
      <c r="AX67" s="13">
        <f t="shared" si="2"/>
        <v>0</v>
      </c>
    </row>
    <row r="68" spans="1:50" s="14" customFormat="1">
      <c r="A68" s="96">
        <v>10</v>
      </c>
      <c r="B68" s="96" t="s">
        <v>33</v>
      </c>
      <c r="C68" s="96" t="s">
        <v>33</v>
      </c>
      <c r="D68" s="99" t="s">
        <v>33</v>
      </c>
      <c r="E68" s="96" t="s">
        <v>33</v>
      </c>
      <c r="F68" s="96" t="s">
        <v>34</v>
      </c>
      <c r="G68" s="99" t="s">
        <v>33</v>
      </c>
      <c r="H68" s="110" t="s">
        <v>33</v>
      </c>
      <c r="I68" s="113" t="s">
        <v>34</v>
      </c>
      <c r="J68" s="110" t="s">
        <v>34</v>
      </c>
      <c r="K68" s="110" t="s">
        <v>52</v>
      </c>
      <c r="L68" s="110" t="s">
        <v>64</v>
      </c>
      <c r="M68" s="110" t="s">
        <v>65</v>
      </c>
      <c r="N68" s="11" t="s">
        <v>38</v>
      </c>
      <c r="O68" s="11">
        <v>0</v>
      </c>
      <c r="P68" s="12">
        <v>0</v>
      </c>
      <c r="Q68" s="12">
        <v>2.5</v>
      </c>
      <c r="R68" s="12">
        <v>2.5</v>
      </c>
      <c r="S68" s="12">
        <v>2.5</v>
      </c>
      <c r="T68" s="12">
        <v>0</v>
      </c>
      <c r="U68" s="12">
        <v>0</v>
      </c>
      <c r="V68" s="12">
        <v>0</v>
      </c>
      <c r="W68" s="12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3">
        <f t="shared" si="3"/>
        <v>0</v>
      </c>
      <c r="AQ68" s="13">
        <f t="shared" si="3"/>
        <v>0</v>
      </c>
      <c r="AR68" s="13">
        <f t="shared" si="3"/>
        <v>0</v>
      </c>
      <c r="AS68" s="13">
        <f t="shared" si="3"/>
        <v>0</v>
      </c>
      <c r="AT68" s="13">
        <f t="shared" si="3"/>
        <v>0</v>
      </c>
      <c r="AU68" s="13">
        <f t="shared" si="3"/>
        <v>0</v>
      </c>
      <c r="AV68" s="13">
        <f t="shared" si="2"/>
        <v>0</v>
      </c>
      <c r="AW68" s="13">
        <f t="shared" si="2"/>
        <v>0</v>
      </c>
      <c r="AX68" s="13">
        <f t="shared" si="2"/>
        <v>0</v>
      </c>
    </row>
    <row r="69" spans="1:50" s="14" customFormat="1">
      <c r="A69" s="97"/>
      <c r="B69" s="97"/>
      <c r="C69" s="97"/>
      <c r="D69" s="100"/>
      <c r="E69" s="97"/>
      <c r="F69" s="97"/>
      <c r="G69" s="100"/>
      <c r="H69" s="111"/>
      <c r="I69" s="114"/>
      <c r="J69" s="111"/>
      <c r="K69" s="111"/>
      <c r="L69" s="111"/>
      <c r="M69" s="111"/>
      <c r="N69" s="11" t="s">
        <v>39</v>
      </c>
      <c r="O69" s="11">
        <v>0</v>
      </c>
      <c r="P69" s="12">
        <v>0</v>
      </c>
      <c r="Q69" s="12">
        <v>2.5</v>
      </c>
      <c r="R69" s="12">
        <v>2.5</v>
      </c>
      <c r="S69" s="12">
        <v>2.5</v>
      </c>
      <c r="T69" s="12">
        <v>1.5</v>
      </c>
      <c r="U69" s="12">
        <v>0</v>
      </c>
      <c r="V69" s="12">
        <v>0</v>
      </c>
      <c r="W69" s="12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3">
        <f t="shared" si="3"/>
        <v>0</v>
      </c>
      <c r="AQ69" s="13">
        <f t="shared" si="3"/>
        <v>0</v>
      </c>
      <c r="AR69" s="13">
        <f t="shared" si="3"/>
        <v>0</v>
      </c>
      <c r="AS69" s="13">
        <f t="shared" si="3"/>
        <v>0</v>
      </c>
      <c r="AT69" s="13">
        <f t="shared" si="3"/>
        <v>0</v>
      </c>
      <c r="AU69" s="13">
        <f t="shared" si="3"/>
        <v>0</v>
      </c>
      <c r="AV69" s="13">
        <f t="shared" si="2"/>
        <v>0</v>
      </c>
      <c r="AW69" s="13">
        <f t="shared" si="2"/>
        <v>0</v>
      </c>
      <c r="AX69" s="13">
        <f t="shared" si="2"/>
        <v>0</v>
      </c>
    </row>
    <row r="70" spans="1:50" s="14" customFormat="1">
      <c r="A70" s="97"/>
      <c r="B70" s="97"/>
      <c r="C70" s="97"/>
      <c r="D70" s="100"/>
      <c r="E70" s="97"/>
      <c r="F70" s="97"/>
      <c r="G70" s="100"/>
      <c r="H70" s="111"/>
      <c r="I70" s="114"/>
      <c r="J70" s="111"/>
      <c r="K70" s="111"/>
      <c r="L70" s="111"/>
      <c r="M70" s="111"/>
      <c r="N70" s="11" t="s">
        <v>40</v>
      </c>
      <c r="O70" s="11">
        <v>0</v>
      </c>
      <c r="P70" s="12">
        <v>0</v>
      </c>
      <c r="Q70" s="12">
        <v>2</v>
      </c>
      <c r="R70" s="12">
        <v>2</v>
      </c>
      <c r="S70" s="12">
        <v>2</v>
      </c>
      <c r="T70" s="12">
        <v>1</v>
      </c>
      <c r="U70" s="12">
        <v>0</v>
      </c>
      <c r="V70" s="12">
        <v>0</v>
      </c>
      <c r="W70" s="12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3">
        <f t="shared" si="3"/>
        <v>0</v>
      </c>
      <c r="AQ70" s="13">
        <f t="shared" si="3"/>
        <v>0</v>
      </c>
      <c r="AR70" s="13">
        <f t="shared" si="3"/>
        <v>0</v>
      </c>
      <c r="AS70" s="13">
        <f t="shared" si="3"/>
        <v>0</v>
      </c>
      <c r="AT70" s="13">
        <f t="shared" si="3"/>
        <v>0</v>
      </c>
      <c r="AU70" s="13">
        <f t="shared" si="3"/>
        <v>0</v>
      </c>
      <c r="AV70" s="13">
        <f t="shared" si="2"/>
        <v>0</v>
      </c>
      <c r="AW70" s="13">
        <f t="shared" si="2"/>
        <v>0</v>
      </c>
      <c r="AX70" s="13">
        <f t="shared" si="2"/>
        <v>0</v>
      </c>
    </row>
    <row r="71" spans="1:50" s="14" customFormat="1">
      <c r="A71" s="97"/>
      <c r="B71" s="97"/>
      <c r="C71" s="97"/>
      <c r="D71" s="100"/>
      <c r="E71" s="97"/>
      <c r="F71" s="97"/>
      <c r="G71" s="100"/>
      <c r="H71" s="111"/>
      <c r="I71" s="114"/>
      <c r="J71" s="111"/>
      <c r="K71" s="111"/>
      <c r="L71" s="111"/>
      <c r="M71" s="111"/>
      <c r="N71" s="11" t="s">
        <v>41</v>
      </c>
      <c r="O71" s="11">
        <v>0</v>
      </c>
      <c r="P71" s="12">
        <v>0</v>
      </c>
      <c r="Q71" s="12">
        <v>1</v>
      </c>
      <c r="R71" s="12">
        <v>1</v>
      </c>
      <c r="S71" s="12">
        <v>1</v>
      </c>
      <c r="T71" s="12">
        <v>0.5</v>
      </c>
      <c r="U71" s="12">
        <v>0</v>
      </c>
      <c r="V71" s="12">
        <v>0</v>
      </c>
      <c r="W71" s="12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3">
        <f t="shared" si="3"/>
        <v>0</v>
      </c>
      <c r="AQ71" s="13">
        <f t="shared" si="3"/>
        <v>0</v>
      </c>
      <c r="AR71" s="13">
        <f t="shared" si="3"/>
        <v>0</v>
      </c>
      <c r="AS71" s="13">
        <f t="shared" si="3"/>
        <v>0</v>
      </c>
      <c r="AT71" s="13">
        <f t="shared" si="3"/>
        <v>0</v>
      </c>
      <c r="AU71" s="13">
        <f t="shared" si="3"/>
        <v>0</v>
      </c>
      <c r="AV71" s="13">
        <f t="shared" si="2"/>
        <v>0</v>
      </c>
      <c r="AW71" s="13">
        <f t="shared" si="2"/>
        <v>0</v>
      </c>
      <c r="AX71" s="13">
        <f t="shared" si="2"/>
        <v>0</v>
      </c>
    </row>
    <row r="72" spans="1:50" s="14" customFormat="1">
      <c r="A72" s="97"/>
      <c r="B72" s="97"/>
      <c r="C72" s="97"/>
      <c r="D72" s="100"/>
      <c r="E72" s="97"/>
      <c r="F72" s="97"/>
      <c r="G72" s="100"/>
      <c r="H72" s="111"/>
      <c r="I72" s="114"/>
      <c r="J72" s="111"/>
      <c r="K72" s="111"/>
      <c r="L72" s="111"/>
      <c r="M72" s="111"/>
      <c r="N72" s="11" t="s">
        <v>42</v>
      </c>
      <c r="O72" s="11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3">
        <f t="shared" si="3"/>
        <v>0</v>
      </c>
      <c r="AQ72" s="13">
        <f t="shared" si="3"/>
        <v>0</v>
      </c>
      <c r="AR72" s="13">
        <f t="shared" si="3"/>
        <v>0</v>
      </c>
      <c r="AS72" s="13">
        <f t="shared" si="3"/>
        <v>0</v>
      </c>
      <c r="AT72" s="13">
        <f t="shared" si="3"/>
        <v>0</v>
      </c>
      <c r="AU72" s="13">
        <f t="shared" si="3"/>
        <v>0</v>
      </c>
      <c r="AV72" s="13">
        <f t="shared" si="2"/>
        <v>0</v>
      </c>
      <c r="AW72" s="13">
        <f t="shared" si="2"/>
        <v>0</v>
      </c>
      <c r="AX72" s="13">
        <f t="shared" si="2"/>
        <v>0</v>
      </c>
    </row>
    <row r="73" spans="1:50" s="14" customFormat="1">
      <c r="A73" s="97"/>
      <c r="B73" s="97"/>
      <c r="C73" s="97"/>
      <c r="D73" s="100"/>
      <c r="E73" s="97"/>
      <c r="F73" s="97"/>
      <c r="G73" s="100"/>
      <c r="H73" s="111"/>
      <c r="I73" s="114"/>
      <c r="J73" s="111"/>
      <c r="K73" s="111"/>
      <c r="L73" s="111"/>
      <c r="M73" s="111"/>
      <c r="N73" s="11" t="s">
        <v>43</v>
      </c>
      <c r="O73" s="11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3">
        <f t="shared" si="3"/>
        <v>0</v>
      </c>
      <c r="AQ73" s="13">
        <f t="shared" si="3"/>
        <v>0</v>
      </c>
      <c r="AR73" s="13">
        <f t="shared" si="3"/>
        <v>0</v>
      </c>
      <c r="AS73" s="13">
        <f t="shared" si="3"/>
        <v>0</v>
      </c>
      <c r="AT73" s="13">
        <f t="shared" si="3"/>
        <v>0</v>
      </c>
      <c r="AU73" s="13">
        <f t="shared" si="3"/>
        <v>0</v>
      </c>
      <c r="AV73" s="13">
        <f t="shared" si="2"/>
        <v>0</v>
      </c>
      <c r="AW73" s="13">
        <f t="shared" si="2"/>
        <v>0</v>
      </c>
      <c r="AX73" s="13">
        <f t="shared" si="2"/>
        <v>0</v>
      </c>
    </row>
    <row r="74" spans="1:50" s="14" customFormat="1">
      <c r="A74" s="98"/>
      <c r="B74" s="98"/>
      <c r="C74" s="98"/>
      <c r="D74" s="101"/>
      <c r="E74" s="98"/>
      <c r="F74" s="98"/>
      <c r="G74" s="101"/>
      <c r="H74" s="112"/>
      <c r="I74" s="115"/>
      <c r="J74" s="112"/>
      <c r="K74" s="112"/>
      <c r="L74" s="112"/>
      <c r="M74" s="112"/>
      <c r="N74" s="11" t="s">
        <v>44</v>
      </c>
      <c r="O74" s="11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3">
        <f t="shared" si="3"/>
        <v>0</v>
      </c>
      <c r="AQ74" s="13">
        <f t="shared" si="3"/>
        <v>0</v>
      </c>
      <c r="AR74" s="13">
        <f t="shared" si="3"/>
        <v>0</v>
      </c>
      <c r="AS74" s="13">
        <f t="shared" si="3"/>
        <v>0</v>
      </c>
      <c r="AT74" s="13">
        <f t="shared" si="3"/>
        <v>0</v>
      </c>
      <c r="AU74" s="13">
        <f t="shared" si="3"/>
        <v>0</v>
      </c>
      <c r="AV74" s="13">
        <f t="shared" si="2"/>
        <v>0</v>
      </c>
      <c r="AW74" s="13">
        <f t="shared" si="2"/>
        <v>0</v>
      </c>
      <c r="AX74" s="13">
        <f t="shared" si="2"/>
        <v>0</v>
      </c>
    </row>
    <row r="75" spans="1:50" s="14" customFormat="1">
      <c r="A75" s="96">
        <v>11</v>
      </c>
      <c r="B75" s="96" t="s">
        <v>33</v>
      </c>
      <c r="C75" s="96" t="s">
        <v>33</v>
      </c>
      <c r="D75" s="99" t="s">
        <v>33</v>
      </c>
      <c r="E75" s="96" t="s">
        <v>33</v>
      </c>
      <c r="F75" s="96" t="s">
        <v>34</v>
      </c>
      <c r="G75" s="99" t="s">
        <v>33</v>
      </c>
      <c r="H75" s="110" t="s">
        <v>33</v>
      </c>
      <c r="I75" s="113" t="s">
        <v>34</v>
      </c>
      <c r="J75" s="110" t="s">
        <v>34</v>
      </c>
      <c r="K75" s="110" t="s">
        <v>52</v>
      </c>
      <c r="L75" s="110" t="s">
        <v>66</v>
      </c>
      <c r="M75" s="110" t="s">
        <v>67</v>
      </c>
      <c r="N75" s="11" t="s">
        <v>38</v>
      </c>
      <c r="O75" s="11">
        <v>0</v>
      </c>
      <c r="P75" s="12">
        <v>0</v>
      </c>
      <c r="Q75" s="12">
        <v>2</v>
      </c>
      <c r="R75" s="12">
        <v>2</v>
      </c>
      <c r="S75" s="12">
        <v>2</v>
      </c>
      <c r="T75" s="12">
        <v>0</v>
      </c>
      <c r="U75" s="12">
        <v>0</v>
      </c>
      <c r="V75" s="12">
        <v>0</v>
      </c>
      <c r="W75" s="12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3">
        <f t="shared" si="3"/>
        <v>0</v>
      </c>
      <c r="AQ75" s="13">
        <f t="shared" si="3"/>
        <v>0</v>
      </c>
      <c r="AR75" s="13">
        <f t="shared" si="3"/>
        <v>0</v>
      </c>
      <c r="AS75" s="13">
        <f t="shared" si="3"/>
        <v>0</v>
      </c>
      <c r="AT75" s="13">
        <f t="shared" si="3"/>
        <v>0</v>
      </c>
      <c r="AU75" s="13">
        <f t="shared" si="3"/>
        <v>0</v>
      </c>
      <c r="AV75" s="13">
        <f t="shared" si="2"/>
        <v>0</v>
      </c>
      <c r="AW75" s="13">
        <f t="shared" si="2"/>
        <v>0</v>
      </c>
      <c r="AX75" s="13">
        <f t="shared" si="2"/>
        <v>0</v>
      </c>
    </row>
    <row r="76" spans="1:50" s="14" customFormat="1">
      <c r="A76" s="97"/>
      <c r="B76" s="97"/>
      <c r="C76" s="97"/>
      <c r="D76" s="100"/>
      <c r="E76" s="97"/>
      <c r="F76" s="97"/>
      <c r="G76" s="100"/>
      <c r="H76" s="111"/>
      <c r="I76" s="114"/>
      <c r="J76" s="111"/>
      <c r="K76" s="111"/>
      <c r="L76" s="111"/>
      <c r="M76" s="111"/>
      <c r="N76" s="11" t="s">
        <v>39</v>
      </c>
      <c r="O76" s="11">
        <v>0</v>
      </c>
      <c r="P76" s="12">
        <v>0</v>
      </c>
      <c r="Q76" s="12">
        <v>2</v>
      </c>
      <c r="R76" s="12">
        <v>2</v>
      </c>
      <c r="S76" s="12">
        <v>2</v>
      </c>
      <c r="T76" s="12">
        <v>1</v>
      </c>
      <c r="U76" s="12">
        <v>0</v>
      </c>
      <c r="V76" s="12">
        <v>0</v>
      </c>
      <c r="W76" s="12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3">
        <f t="shared" si="3"/>
        <v>0</v>
      </c>
      <c r="AQ76" s="13">
        <f t="shared" si="3"/>
        <v>0</v>
      </c>
      <c r="AR76" s="13">
        <f t="shared" si="3"/>
        <v>0</v>
      </c>
      <c r="AS76" s="13">
        <f t="shared" si="3"/>
        <v>0</v>
      </c>
      <c r="AT76" s="13">
        <f t="shared" si="3"/>
        <v>0</v>
      </c>
      <c r="AU76" s="13">
        <f t="shared" si="3"/>
        <v>0</v>
      </c>
      <c r="AV76" s="13">
        <f t="shared" si="2"/>
        <v>0</v>
      </c>
      <c r="AW76" s="13">
        <f t="shared" si="2"/>
        <v>0</v>
      </c>
      <c r="AX76" s="13">
        <f t="shared" si="2"/>
        <v>0</v>
      </c>
    </row>
    <row r="77" spans="1:50" s="14" customFormat="1">
      <c r="A77" s="97"/>
      <c r="B77" s="97"/>
      <c r="C77" s="97"/>
      <c r="D77" s="100"/>
      <c r="E77" s="97"/>
      <c r="F77" s="97"/>
      <c r="G77" s="100"/>
      <c r="H77" s="111"/>
      <c r="I77" s="114"/>
      <c r="J77" s="111"/>
      <c r="K77" s="111"/>
      <c r="L77" s="111"/>
      <c r="M77" s="111"/>
      <c r="N77" s="11" t="s">
        <v>40</v>
      </c>
      <c r="O77" s="11">
        <v>0</v>
      </c>
      <c r="P77" s="12">
        <v>0</v>
      </c>
      <c r="Q77" s="12">
        <v>1.5</v>
      </c>
      <c r="R77" s="12">
        <v>1.5</v>
      </c>
      <c r="S77" s="12">
        <v>1.5</v>
      </c>
      <c r="T77" s="12">
        <v>0.5</v>
      </c>
      <c r="U77" s="12">
        <v>0</v>
      </c>
      <c r="V77" s="12">
        <v>0</v>
      </c>
      <c r="W77" s="12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3">
        <f t="shared" si="3"/>
        <v>0</v>
      </c>
      <c r="AQ77" s="13">
        <f t="shared" si="3"/>
        <v>0</v>
      </c>
      <c r="AR77" s="13">
        <f t="shared" si="3"/>
        <v>0</v>
      </c>
      <c r="AS77" s="13">
        <f t="shared" si="3"/>
        <v>0</v>
      </c>
      <c r="AT77" s="13">
        <f t="shared" si="3"/>
        <v>0</v>
      </c>
      <c r="AU77" s="13">
        <f t="shared" si="3"/>
        <v>0</v>
      </c>
      <c r="AV77" s="13">
        <f t="shared" si="2"/>
        <v>0</v>
      </c>
      <c r="AW77" s="13">
        <f t="shared" si="2"/>
        <v>0</v>
      </c>
      <c r="AX77" s="13">
        <f t="shared" si="2"/>
        <v>0</v>
      </c>
    </row>
    <row r="78" spans="1:50" s="14" customFormat="1">
      <c r="A78" s="97"/>
      <c r="B78" s="97"/>
      <c r="C78" s="97"/>
      <c r="D78" s="100"/>
      <c r="E78" s="97"/>
      <c r="F78" s="97"/>
      <c r="G78" s="100"/>
      <c r="H78" s="111"/>
      <c r="I78" s="114"/>
      <c r="J78" s="111"/>
      <c r="K78" s="111"/>
      <c r="L78" s="111"/>
      <c r="M78" s="111"/>
      <c r="N78" s="11" t="s">
        <v>41</v>
      </c>
      <c r="O78" s="11">
        <v>0</v>
      </c>
      <c r="P78" s="12">
        <v>0</v>
      </c>
      <c r="Q78" s="12">
        <v>0.5</v>
      </c>
      <c r="R78" s="12">
        <v>0.5</v>
      </c>
      <c r="S78" s="12">
        <v>0.5</v>
      </c>
      <c r="T78" s="12">
        <v>0.5</v>
      </c>
      <c r="U78" s="12">
        <v>0</v>
      </c>
      <c r="V78" s="12">
        <v>0</v>
      </c>
      <c r="W78" s="12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3">
        <f t="shared" si="3"/>
        <v>0</v>
      </c>
      <c r="AQ78" s="13">
        <f t="shared" si="3"/>
        <v>0</v>
      </c>
      <c r="AR78" s="13">
        <f t="shared" si="3"/>
        <v>0</v>
      </c>
      <c r="AS78" s="13">
        <f t="shared" si="3"/>
        <v>0</v>
      </c>
      <c r="AT78" s="13">
        <f t="shared" si="3"/>
        <v>0</v>
      </c>
      <c r="AU78" s="13">
        <f t="shared" si="3"/>
        <v>0</v>
      </c>
      <c r="AV78" s="13">
        <f t="shared" si="2"/>
        <v>0</v>
      </c>
      <c r="AW78" s="13">
        <f t="shared" si="2"/>
        <v>0</v>
      </c>
      <c r="AX78" s="13">
        <f t="shared" si="2"/>
        <v>0</v>
      </c>
    </row>
    <row r="79" spans="1:50" s="14" customFormat="1">
      <c r="A79" s="97"/>
      <c r="B79" s="97"/>
      <c r="C79" s="97"/>
      <c r="D79" s="100"/>
      <c r="E79" s="97"/>
      <c r="F79" s="97"/>
      <c r="G79" s="100"/>
      <c r="H79" s="111"/>
      <c r="I79" s="114"/>
      <c r="J79" s="111"/>
      <c r="K79" s="111"/>
      <c r="L79" s="111"/>
      <c r="M79" s="111"/>
      <c r="N79" s="11" t="s">
        <v>42</v>
      </c>
      <c r="O79" s="11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3">
        <f t="shared" si="3"/>
        <v>0</v>
      </c>
      <c r="AQ79" s="13">
        <f t="shared" si="3"/>
        <v>0</v>
      </c>
      <c r="AR79" s="13">
        <f t="shared" si="3"/>
        <v>0</v>
      </c>
      <c r="AS79" s="13">
        <f t="shared" si="3"/>
        <v>0</v>
      </c>
      <c r="AT79" s="13">
        <f t="shared" si="3"/>
        <v>0</v>
      </c>
      <c r="AU79" s="13">
        <f t="shared" si="3"/>
        <v>0</v>
      </c>
      <c r="AV79" s="13">
        <f t="shared" si="2"/>
        <v>0</v>
      </c>
      <c r="AW79" s="13">
        <f t="shared" si="2"/>
        <v>0</v>
      </c>
      <c r="AX79" s="13">
        <f t="shared" si="2"/>
        <v>0</v>
      </c>
    </row>
    <row r="80" spans="1:50" s="14" customFormat="1">
      <c r="A80" s="97"/>
      <c r="B80" s="97"/>
      <c r="C80" s="97"/>
      <c r="D80" s="100"/>
      <c r="E80" s="97"/>
      <c r="F80" s="97"/>
      <c r="G80" s="100"/>
      <c r="H80" s="111"/>
      <c r="I80" s="114"/>
      <c r="J80" s="111"/>
      <c r="K80" s="111"/>
      <c r="L80" s="111"/>
      <c r="M80" s="111"/>
      <c r="N80" s="11" t="s">
        <v>43</v>
      </c>
      <c r="O80" s="11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3">
        <f t="shared" si="3"/>
        <v>0</v>
      </c>
      <c r="AQ80" s="13">
        <f t="shared" si="3"/>
        <v>0</v>
      </c>
      <c r="AR80" s="13">
        <f t="shared" si="3"/>
        <v>0</v>
      </c>
      <c r="AS80" s="13">
        <f t="shared" si="3"/>
        <v>0</v>
      </c>
      <c r="AT80" s="13">
        <f t="shared" si="3"/>
        <v>0</v>
      </c>
      <c r="AU80" s="13">
        <f t="shared" si="3"/>
        <v>0</v>
      </c>
      <c r="AV80" s="13">
        <f t="shared" si="2"/>
        <v>0</v>
      </c>
      <c r="AW80" s="13">
        <f t="shared" si="2"/>
        <v>0</v>
      </c>
      <c r="AX80" s="13">
        <f t="shared" si="2"/>
        <v>0</v>
      </c>
    </row>
    <row r="81" spans="1:50" s="14" customFormat="1">
      <c r="A81" s="98"/>
      <c r="B81" s="98"/>
      <c r="C81" s="98"/>
      <c r="D81" s="101"/>
      <c r="E81" s="98"/>
      <c r="F81" s="98"/>
      <c r="G81" s="101"/>
      <c r="H81" s="112"/>
      <c r="I81" s="115"/>
      <c r="J81" s="112"/>
      <c r="K81" s="112"/>
      <c r="L81" s="112"/>
      <c r="M81" s="112"/>
      <c r="N81" s="11" t="s">
        <v>44</v>
      </c>
      <c r="O81" s="11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3">
        <f t="shared" si="3"/>
        <v>0</v>
      </c>
      <c r="AQ81" s="13">
        <f t="shared" si="3"/>
        <v>0</v>
      </c>
      <c r="AR81" s="13">
        <f t="shared" si="3"/>
        <v>0</v>
      </c>
      <c r="AS81" s="13">
        <f t="shared" si="3"/>
        <v>0</v>
      </c>
      <c r="AT81" s="13">
        <f t="shared" si="3"/>
        <v>0</v>
      </c>
      <c r="AU81" s="13">
        <f t="shared" si="3"/>
        <v>0</v>
      </c>
      <c r="AV81" s="13">
        <f t="shared" si="2"/>
        <v>0</v>
      </c>
      <c r="AW81" s="13">
        <f t="shared" si="2"/>
        <v>0</v>
      </c>
      <c r="AX81" s="13">
        <f t="shared" si="2"/>
        <v>0</v>
      </c>
    </row>
    <row r="82" spans="1:50" s="14" customFormat="1">
      <c r="A82" s="96">
        <v>12</v>
      </c>
      <c r="B82" s="96" t="s">
        <v>33</v>
      </c>
      <c r="C82" s="96" t="s">
        <v>33</v>
      </c>
      <c r="D82" s="99" t="s">
        <v>33</v>
      </c>
      <c r="E82" s="96" t="s">
        <v>33</v>
      </c>
      <c r="F82" s="96" t="s">
        <v>34</v>
      </c>
      <c r="G82" s="99" t="s">
        <v>33</v>
      </c>
      <c r="H82" s="110" t="s">
        <v>33</v>
      </c>
      <c r="I82" s="113" t="s">
        <v>34</v>
      </c>
      <c r="J82" s="110" t="s">
        <v>34</v>
      </c>
      <c r="K82" s="110" t="s">
        <v>68</v>
      </c>
      <c r="L82" s="110" t="s">
        <v>69</v>
      </c>
      <c r="M82" s="110" t="s">
        <v>70</v>
      </c>
      <c r="N82" s="11" t="s">
        <v>38</v>
      </c>
      <c r="O82" s="11">
        <v>0</v>
      </c>
      <c r="P82" s="12">
        <v>0</v>
      </c>
      <c r="Q82" s="12">
        <v>8</v>
      </c>
      <c r="R82" s="12">
        <v>8</v>
      </c>
      <c r="S82" s="12">
        <v>8</v>
      </c>
      <c r="T82" s="12">
        <v>0</v>
      </c>
      <c r="U82" s="12">
        <v>0</v>
      </c>
      <c r="V82" s="12">
        <v>0</v>
      </c>
      <c r="W82" s="12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3">
        <f t="shared" si="3"/>
        <v>0</v>
      </c>
      <c r="AQ82" s="13">
        <f t="shared" si="3"/>
        <v>0</v>
      </c>
      <c r="AR82" s="13">
        <f t="shared" si="3"/>
        <v>0</v>
      </c>
      <c r="AS82" s="13">
        <f t="shared" si="3"/>
        <v>0</v>
      </c>
      <c r="AT82" s="13">
        <f t="shared" si="3"/>
        <v>0</v>
      </c>
      <c r="AU82" s="13">
        <f t="shared" si="3"/>
        <v>0</v>
      </c>
      <c r="AV82" s="13">
        <f t="shared" si="2"/>
        <v>0</v>
      </c>
      <c r="AW82" s="13">
        <f t="shared" si="2"/>
        <v>0</v>
      </c>
      <c r="AX82" s="13">
        <f t="shared" si="2"/>
        <v>0</v>
      </c>
    </row>
    <row r="83" spans="1:50" s="14" customFormat="1">
      <c r="A83" s="97"/>
      <c r="B83" s="97"/>
      <c r="C83" s="97"/>
      <c r="D83" s="100"/>
      <c r="E83" s="97"/>
      <c r="F83" s="97"/>
      <c r="G83" s="100"/>
      <c r="H83" s="111"/>
      <c r="I83" s="114"/>
      <c r="J83" s="111"/>
      <c r="K83" s="111"/>
      <c r="L83" s="111"/>
      <c r="M83" s="111"/>
      <c r="N83" s="11" t="s">
        <v>39</v>
      </c>
      <c r="O83" s="11">
        <v>0</v>
      </c>
      <c r="P83" s="12">
        <v>0</v>
      </c>
      <c r="Q83" s="12">
        <v>8</v>
      </c>
      <c r="R83" s="12">
        <v>8</v>
      </c>
      <c r="S83" s="12">
        <v>8</v>
      </c>
      <c r="T83" s="12">
        <v>8</v>
      </c>
      <c r="U83" s="12">
        <v>0</v>
      </c>
      <c r="V83" s="12">
        <v>0</v>
      </c>
      <c r="W83" s="12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3">
        <f t="shared" si="3"/>
        <v>0</v>
      </c>
      <c r="AQ83" s="13">
        <f t="shared" si="3"/>
        <v>0</v>
      </c>
      <c r="AR83" s="13">
        <f t="shared" si="3"/>
        <v>0</v>
      </c>
      <c r="AS83" s="13">
        <f t="shared" si="3"/>
        <v>0</v>
      </c>
      <c r="AT83" s="13">
        <f t="shared" si="3"/>
        <v>0</v>
      </c>
      <c r="AU83" s="13">
        <f t="shared" si="3"/>
        <v>0</v>
      </c>
      <c r="AV83" s="13">
        <f t="shared" si="2"/>
        <v>0</v>
      </c>
      <c r="AW83" s="13">
        <f t="shared" si="2"/>
        <v>0</v>
      </c>
      <c r="AX83" s="13">
        <f t="shared" si="2"/>
        <v>0</v>
      </c>
    </row>
    <row r="84" spans="1:50" s="14" customFormat="1">
      <c r="A84" s="97"/>
      <c r="B84" s="97"/>
      <c r="C84" s="97"/>
      <c r="D84" s="100"/>
      <c r="E84" s="97"/>
      <c r="F84" s="97"/>
      <c r="G84" s="100"/>
      <c r="H84" s="111"/>
      <c r="I84" s="114"/>
      <c r="J84" s="111"/>
      <c r="K84" s="111"/>
      <c r="L84" s="111"/>
      <c r="M84" s="111"/>
      <c r="N84" s="11" t="s">
        <v>40</v>
      </c>
      <c r="O84" s="11">
        <v>0</v>
      </c>
      <c r="P84" s="12">
        <v>0</v>
      </c>
      <c r="Q84" s="12">
        <v>5</v>
      </c>
      <c r="R84" s="12">
        <v>5</v>
      </c>
      <c r="S84" s="12">
        <v>5</v>
      </c>
      <c r="T84" s="12">
        <v>5</v>
      </c>
      <c r="U84" s="12">
        <v>0</v>
      </c>
      <c r="V84" s="12">
        <v>0</v>
      </c>
      <c r="W84" s="12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3">
        <f t="shared" si="3"/>
        <v>0</v>
      </c>
      <c r="AQ84" s="13">
        <f t="shared" si="3"/>
        <v>0</v>
      </c>
      <c r="AR84" s="13">
        <f t="shared" si="3"/>
        <v>0</v>
      </c>
      <c r="AS84" s="13">
        <f t="shared" si="3"/>
        <v>0</v>
      </c>
      <c r="AT84" s="13">
        <f t="shared" si="3"/>
        <v>0</v>
      </c>
      <c r="AU84" s="13">
        <f t="shared" si="3"/>
        <v>0</v>
      </c>
      <c r="AV84" s="13">
        <f t="shared" si="2"/>
        <v>0</v>
      </c>
      <c r="AW84" s="13">
        <f t="shared" si="2"/>
        <v>0</v>
      </c>
      <c r="AX84" s="13">
        <f t="shared" si="2"/>
        <v>0</v>
      </c>
    </row>
    <row r="85" spans="1:50" s="14" customFormat="1">
      <c r="A85" s="97"/>
      <c r="B85" s="97"/>
      <c r="C85" s="97"/>
      <c r="D85" s="100"/>
      <c r="E85" s="97"/>
      <c r="F85" s="97"/>
      <c r="G85" s="100"/>
      <c r="H85" s="111"/>
      <c r="I85" s="114"/>
      <c r="J85" s="111"/>
      <c r="K85" s="111"/>
      <c r="L85" s="111"/>
      <c r="M85" s="111"/>
      <c r="N85" s="11" t="s">
        <v>41</v>
      </c>
      <c r="O85" s="11">
        <v>0</v>
      </c>
      <c r="P85" s="12">
        <v>0</v>
      </c>
      <c r="Q85" s="12">
        <v>4</v>
      </c>
      <c r="R85" s="12">
        <v>4</v>
      </c>
      <c r="S85" s="12">
        <v>4</v>
      </c>
      <c r="T85" s="12">
        <v>4</v>
      </c>
      <c r="U85" s="12">
        <v>0</v>
      </c>
      <c r="V85" s="12">
        <v>0</v>
      </c>
      <c r="W85" s="12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3">
        <f t="shared" si="3"/>
        <v>0</v>
      </c>
      <c r="AQ85" s="13">
        <f t="shared" si="3"/>
        <v>0</v>
      </c>
      <c r="AR85" s="13">
        <f t="shared" si="3"/>
        <v>0</v>
      </c>
      <c r="AS85" s="13">
        <f t="shared" si="3"/>
        <v>0</v>
      </c>
      <c r="AT85" s="13">
        <f t="shared" si="3"/>
        <v>0</v>
      </c>
      <c r="AU85" s="13">
        <f t="shared" si="3"/>
        <v>0</v>
      </c>
      <c r="AV85" s="13">
        <f t="shared" si="2"/>
        <v>0</v>
      </c>
      <c r="AW85" s="13">
        <f t="shared" si="2"/>
        <v>0</v>
      </c>
      <c r="AX85" s="13">
        <f t="shared" si="2"/>
        <v>0</v>
      </c>
    </row>
    <row r="86" spans="1:50" s="14" customFormat="1">
      <c r="A86" s="97"/>
      <c r="B86" s="97"/>
      <c r="C86" s="97"/>
      <c r="D86" s="100"/>
      <c r="E86" s="97"/>
      <c r="F86" s="97"/>
      <c r="G86" s="100"/>
      <c r="H86" s="111"/>
      <c r="I86" s="114"/>
      <c r="J86" s="111"/>
      <c r="K86" s="111"/>
      <c r="L86" s="111"/>
      <c r="M86" s="111"/>
      <c r="N86" s="11" t="s">
        <v>42</v>
      </c>
      <c r="O86" s="11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3">
        <f t="shared" si="3"/>
        <v>0</v>
      </c>
      <c r="AQ86" s="13">
        <f t="shared" si="3"/>
        <v>0</v>
      </c>
      <c r="AR86" s="13">
        <f t="shared" si="3"/>
        <v>0</v>
      </c>
      <c r="AS86" s="13">
        <f t="shared" si="3"/>
        <v>0</v>
      </c>
      <c r="AT86" s="13">
        <f t="shared" si="3"/>
        <v>0</v>
      </c>
      <c r="AU86" s="13">
        <f t="shared" si="3"/>
        <v>0</v>
      </c>
      <c r="AV86" s="13">
        <f t="shared" si="2"/>
        <v>0</v>
      </c>
      <c r="AW86" s="13">
        <f t="shared" si="2"/>
        <v>0</v>
      </c>
      <c r="AX86" s="13">
        <f t="shared" si="2"/>
        <v>0</v>
      </c>
    </row>
    <row r="87" spans="1:50" s="14" customFormat="1">
      <c r="A87" s="97"/>
      <c r="B87" s="97"/>
      <c r="C87" s="97"/>
      <c r="D87" s="100"/>
      <c r="E87" s="97"/>
      <c r="F87" s="97"/>
      <c r="G87" s="100"/>
      <c r="H87" s="111"/>
      <c r="I87" s="114"/>
      <c r="J87" s="111"/>
      <c r="K87" s="111"/>
      <c r="L87" s="111"/>
      <c r="M87" s="111"/>
      <c r="N87" s="11" t="s">
        <v>43</v>
      </c>
      <c r="O87" s="11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3">
        <f t="shared" si="3"/>
        <v>0</v>
      </c>
      <c r="AQ87" s="13">
        <f t="shared" si="3"/>
        <v>0</v>
      </c>
      <c r="AR87" s="13">
        <f t="shared" si="3"/>
        <v>0</v>
      </c>
      <c r="AS87" s="13">
        <f t="shared" si="3"/>
        <v>0</v>
      </c>
      <c r="AT87" s="13">
        <f t="shared" si="3"/>
        <v>0</v>
      </c>
      <c r="AU87" s="13">
        <f t="shared" si="3"/>
        <v>0</v>
      </c>
      <c r="AV87" s="13">
        <f t="shared" si="2"/>
        <v>0</v>
      </c>
      <c r="AW87" s="13">
        <f t="shared" si="2"/>
        <v>0</v>
      </c>
      <c r="AX87" s="13">
        <f t="shared" si="2"/>
        <v>0</v>
      </c>
    </row>
    <row r="88" spans="1:50" s="14" customFormat="1">
      <c r="A88" s="98"/>
      <c r="B88" s="98"/>
      <c r="C88" s="98"/>
      <c r="D88" s="101"/>
      <c r="E88" s="98"/>
      <c r="F88" s="98"/>
      <c r="G88" s="101"/>
      <c r="H88" s="112"/>
      <c r="I88" s="115"/>
      <c r="J88" s="112"/>
      <c r="K88" s="112"/>
      <c r="L88" s="112"/>
      <c r="M88" s="112"/>
      <c r="N88" s="11" t="s">
        <v>44</v>
      </c>
      <c r="O88" s="11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3">
        <f t="shared" si="3"/>
        <v>0</v>
      </c>
      <c r="AQ88" s="13">
        <f t="shared" si="3"/>
        <v>0</v>
      </c>
      <c r="AR88" s="13">
        <f t="shared" si="3"/>
        <v>0</v>
      </c>
      <c r="AS88" s="13">
        <f t="shared" si="3"/>
        <v>0</v>
      </c>
      <c r="AT88" s="13">
        <f t="shared" si="3"/>
        <v>0</v>
      </c>
      <c r="AU88" s="13">
        <f t="shared" si="3"/>
        <v>0</v>
      </c>
      <c r="AV88" s="13">
        <f t="shared" si="2"/>
        <v>0</v>
      </c>
      <c r="AW88" s="13">
        <f t="shared" si="2"/>
        <v>0</v>
      </c>
      <c r="AX88" s="13">
        <f t="shared" si="2"/>
        <v>0</v>
      </c>
    </row>
    <row r="89" spans="1:50" s="14" customFormat="1">
      <c r="A89" s="96">
        <v>13</v>
      </c>
      <c r="B89" s="96" t="s">
        <v>33</v>
      </c>
      <c r="C89" s="96" t="s">
        <v>33</v>
      </c>
      <c r="D89" s="99" t="s">
        <v>33</v>
      </c>
      <c r="E89" s="96" t="s">
        <v>33</v>
      </c>
      <c r="F89" s="96" t="s">
        <v>34</v>
      </c>
      <c r="G89" s="99" t="s">
        <v>33</v>
      </c>
      <c r="H89" s="110" t="s">
        <v>33</v>
      </c>
      <c r="I89" s="113" t="s">
        <v>34</v>
      </c>
      <c r="J89" s="110" t="s">
        <v>33</v>
      </c>
      <c r="K89" s="110" t="s">
        <v>49</v>
      </c>
      <c r="L89" s="110" t="s">
        <v>71</v>
      </c>
      <c r="M89" s="116" t="s">
        <v>72</v>
      </c>
      <c r="N89" s="11" t="s">
        <v>38</v>
      </c>
      <c r="O89" s="11">
        <v>0</v>
      </c>
      <c r="P89" s="12">
        <v>0</v>
      </c>
      <c r="Q89" s="12">
        <v>2</v>
      </c>
      <c r="R89" s="12">
        <v>2</v>
      </c>
      <c r="S89" s="12">
        <v>2</v>
      </c>
      <c r="T89" s="12">
        <v>0</v>
      </c>
      <c r="U89" s="12">
        <v>0</v>
      </c>
      <c r="V89" s="12">
        <v>0</v>
      </c>
      <c r="W89" s="12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3">
        <f t="shared" si="3"/>
        <v>0</v>
      </c>
      <c r="AQ89" s="13">
        <f t="shared" si="3"/>
        <v>0</v>
      </c>
      <c r="AR89" s="13">
        <f t="shared" si="3"/>
        <v>0</v>
      </c>
      <c r="AS89" s="13">
        <f t="shared" si="3"/>
        <v>0</v>
      </c>
      <c r="AT89" s="13">
        <f t="shared" si="3"/>
        <v>0</v>
      </c>
      <c r="AU89" s="13">
        <f t="shared" si="3"/>
        <v>0</v>
      </c>
      <c r="AV89" s="13">
        <f t="shared" si="2"/>
        <v>0</v>
      </c>
      <c r="AW89" s="13">
        <f t="shared" si="2"/>
        <v>0</v>
      </c>
      <c r="AX89" s="13">
        <f t="shared" si="2"/>
        <v>0</v>
      </c>
    </row>
    <row r="90" spans="1:50" s="14" customFormat="1">
      <c r="A90" s="97"/>
      <c r="B90" s="97"/>
      <c r="C90" s="97"/>
      <c r="D90" s="100"/>
      <c r="E90" s="97"/>
      <c r="F90" s="97"/>
      <c r="G90" s="100"/>
      <c r="H90" s="111"/>
      <c r="I90" s="114"/>
      <c r="J90" s="111"/>
      <c r="K90" s="111"/>
      <c r="L90" s="111"/>
      <c r="M90" s="111"/>
      <c r="N90" s="11" t="s">
        <v>39</v>
      </c>
      <c r="O90" s="11">
        <v>0</v>
      </c>
      <c r="P90" s="12">
        <v>0</v>
      </c>
      <c r="Q90" s="12">
        <v>2</v>
      </c>
      <c r="R90" s="12">
        <v>2</v>
      </c>
      <c r="S90" s="12">
        <v>2</v>
      </c>
      <c r="T90" s="12">
        <v>1</v>
      </c>
      <c r="U90" s="12">
        <v>0</v>
      </c>
      <c r="V90" s="12">
        <v>0</v>
      </c>
      <c r="W90" s="12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3">
        <f t="shared" si="3"/>
        <v>0</v>
      </c>
      <c r="AQ90" s="13">
        <f t="shared" si="3"/>
        <v>0</v>
      </c>
      <c r="AR90" s="13">
        <f t="shared" si="3"/>
        <v>0</v>
      </c>
      <c r="AS90" s="13">
        <f t="shared" ref="AS90:AX130" si="4">R90*AJ90-AA90</f>
        <v>0</v>
      </c>
      <c r="AT90" s="13">
        <f t="shared" si="4"/>
        <v>0</v>
      </c>
      <c r="AU90" s="13">
        <f t="shared" si="4"/>
        <v>0</v>
      </c>
      <c r="AV90" s="13">
        <f t="shared" si="2"/>
        <v>0</v>
      </c>
      <c r="AW90" s="13">
        <f t="shared" si="2"/>
        <v>0</v>
      </c>
      <c r="AX90" s="13">
        <f t="shared" si="2"/>
        <v>0</v>
      </c>
    </row>
    <row r="91" spans="1:50" s="14" customFormat="1">
      <c r="A91" s="97"/>
      <c r="B91" s="97"/>
      <c r="C91" s="97"/>
      <c r="D91" s="100"/>
      <c r="E91" s="97"/>
      <c r="F91" s="97"/>
      <c r="G91" s="100"/>
      <c r="H91" s="111"/>
      <c r="I91" s="114"/>
      <c r="J91" s="111"/>
      <c r="K91" s="111"/>
      <c r="L91" s="111"/>
      <c r="M91" s="111"/>
      <c r="N91" s="11" t="s">
        <v>40</v>
      </c>
      <c r="O91" s="11">
        <v>0</v>
      </c>
      <c r="P91" s="12">
        <v>0</v>
      </c>
      <c r="Q91" s="12">
        <v>1.5</v>
      </c>
      <c r="R91" s="12">
        <v>1.5</v>
      </c>
      <c r="S91" s="12">
        <v>1.5</v>
      </c>
      <c r="T91" s="12">
        <v>0.5</v>
      </c>
      <c r="U91" s="12">
        <v>0</v>
      </c>
      <c r="V91" s="12">
        <v>0</v>
      </c>
      <c r="W91" s="12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3">
        <f t="shared" ref="AP91:AR130" si="5">O91*AG91-X91</f>
        <v>0</v>
      </c>
      <c r="AQ91" s="13">
        <f t="shared" si="5"/>
        <v>0</v>
      </c>
      <c r="AR91" s="13">
        <f t="shared" si="5"/>
        <v>0</v>
      </c>
      <c r="AS91" s="13">
        <f t="shared" si="4"/>
        <v>0</v>
      </c>
      <c r="AT91" s="13">
        <f t="shared" si="4"/>
        <v>0</v>
      </c>
      <c r="AU91" s="13">
        <f t="shared" si="4"/>
        <v>0</v>
      </c>
      <c r="AV91" s="13">
        <f t="shared" si="2"/>
        <v>0</v>
      </c>
      <c r="AW91" s="13">
        <f t="shared" si="2"/>
        <v>0</v>
      </c>
      <c r="AX91" s="13">
        <f t="shared" si="2"/>
        <v>0</v>
      </c>
    </row>
    <row r="92" spans="1:50" s="14" customFormat="1">
      <c r="A92" s="97"/>
      <c r="B92" s="97"/>
      <c r="C92" s="97"/>
      <c r="D92" s="100"/>
      <c r="E92" s="97"/>
      <c r="F92" s="97"/>
      <c r="G92" s="100"/>
      <c r="H92" s="111"/>
      <c r="I92" s="114"/>
      <c r="J92" s="111"/>
      <c r="K92" s="111"/>
      <c r="L92" s="111"/>
      <c r="M92" s="111"/>
      <c r="N92" s="11" t="s">
        <v>41</v>
      </c>
      <c r="O92" s="11">
        <v>0</v>
      </c>
      <c r="P92" s="12">
        <v>0</v>
      </c>
      <c r="Q92" s="12">
        <v>0.5</v>
      </c>
      <c r="R92" s="12">
        <v>0.5</v>
      </c>
      <c r="S92" s="12">
        <v>0.5</v>
      </c>
      <c r="T92" s="12">
        <v>0.5</v>
      </c>
      <c r="U92" s="12">
        <v>0</v>
      </c>
      <c r="V92" s="12">
        <v>0</v>
      </c>
      <c r="W92" s="12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3">
        <f t="shared" si="5"/>
        <v>0</v>
      </c>
      <c r="AQ92" s="13">
        <f t="shared" si="5"/>
        <v>0</v>
      </c>
      <c r="AR92" s="13">
        <f t="shared" si="5"/>
        <v>0</v>
      </c>
      <c r="AS92" s="13">
        <f t="shared" si="4"/>
        <v>0</v>
      </c>
      <c r="AT92" s="13">
        <f t="shared" si="4"/>
        <v>0</v>
      </c>
      <c r="AU92" s="13">
        <f t="shared" si="4"/>
        <v>0</v>
      </c>
      <c r="AV92" s="13">
        <f t="shared" si="2"/>
        <v>0</v>
      </c>
      <c r="AW92" s="13">
        <f t="shared" si="2"/>
        <v>0</v>
      </c>
      <c r="AX92" s="13">
        <f t="shared" si="2"/>
        <v>0</v>
      </c>
    </row>
    <row r="93" spans="1:50" s="14" customFormat="1">
      <c r="A93" s="97"/>
      <c r="B93" s="97"/>
      <c r="C93" s="97"/>
      <c r="D93" s="100"/>
      <c r="E93" s="97"/>
      <c r="F93" s="97"/>
      <c r="G93" s="100"/>
      <c r="H93" s="111"/>
      <c r="I93" s="114"/>
      <c r="J93" s="111"/>
      <c r="K93" s="111"/>
      <c r="L93" s="111"/>
      <c r="M93" s="111"/>
      <c r="N93" s="11" t="s">
        <v>42</v>
      </c>
      <c r="O93" s="11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3">
        <f t="shared" si="5"/>
        <v>0</v>
      </c>
      <c r="AQ93" s="13">
        <f t="shared" si="5"/>
        <v>0</v>
      </c>
      <c r="AR93" s="13">
        <f t="shared" si="5"/>
        <v>0</v>
      </c>
      <c r="AS93" s="13">
        <f t="shared" si="4"/>
        <v>0</v>
      </c>
      <c r="AT93" s="13">
        <f t="shared" si="4"/>
        <v>0</v>
      </c>
      <c r="AU93" s="13">
        <f t="shared" si="4"/>
        <v>0</v>
      </c>
      <c r="AV93" s="13">
        <f t="shared" si="2"/>
        <v>0</v>
      </c>
      <c r="AW93" s="13">
        <f t="shared" si="2"/>
        <v>0</v>
      </c>
      <c r="AX93" s="13">
        <f t="shared" si="2"/>
        <v>0</v>
      </c>
    </row>
    <row r="94" spans="1:50" s="14" customFormat="1">
      <c r="A94" s="97"/>
      <c r="B94" s="97"/>
      <c r="C94" s="97"/>
      <c r="D94" s="100"/>
      <c r="E94" s="97"/>
      <c r="F94" s="97"/>
      <c r="G94" s="100"/>
      <c r="H94" s="111"/>
      <c r="I94" s="114"/>
      <c r="J94" s="111"/>
      <c r="K94" s="111"/>
      <c r="L94" s="111"/>
      <c r="M94" s="111"/>
      <c r="N94" s="11" t="s">
        <v>43</v>
      </c>
      <c r="O94" s="11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3">
        <f t="shared" si="5"/>
        <v>0</v>
      </c>
      <c r="AQ94" s="13">
        <f t="shared" si="5"/>
        <v>0</v>
      </c>
      <c r="AR94" s="13">
        <f t="shared" si="5"/>
        <v>0</v>
      </c>
      <c r="AS94" s="13">
        <f t="shared" si="4"/>
        <v>0</v>
      </c>
      <c r="AT94" s="13">
        <f t="shared" si="4"/>
        <v>0</v>
      </c>
      <c r="AU94" s="13">
        <f t="shared" si="4"/>
        <v>0</v>
      </c>
      <c r="AV94" s="13">
        <f t="shared" si="2"/>
        <v>0</v>
      </c>
      <c r="AW94" s="13">
        <f t="shared" si="2"/>
        <v>0</v>
      </c>
      <c r="AX94" s="13">
        <f t="shared" si="2"/>
        <v>0</v>
      </c>
    </row>
    <row r="95" spans="1:50" s="14" customFormat="1">
      <c r="A95" s="98"/>
      <c r="B95" s="98"/>
      <c r="C95" s="98"/>
      <c r="D95" s="101"/>
      <c r="E95" s="98"/>
      <c r="F95" s="98"/>
      <c r="G95" s="101"/>
      <c r="H95" s="112"/>
      <c r="I95" s="115"/>
      <c r="J95" s="112"/>
      <c r="K95" s="112"/>
      <c r="L95" s="112"/>
      <c r="M95" s="112"/>
      <c r="N95" s="11" t="s">
        <v>44</v>
      </c>
      <c r="O95" s="11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3">
        <f t="shared" si="5"/>
        <v>0</v>
      </c>
      <c r="AQ95" s="13">
        <f t="shared" si="5"/>
        <v>0</v>
      </c>
      <c r="AR95" s="13">
        <f t="shared" si="5"/>
        <v>0</v>
      </c>
      <c r="AS95" s="13">
        <f t="shared" si="4"/>
        <v>0</v>
      </c>
      <c r="AT95" s="13">
        <f t="shared" si="4"/>
        <v>0</v>
      </c>
      <c r="AU95" s="13">
        <f t="shared" si="4"/>
        <v>0</v>
      </c>
      <c r="AV95" s="13">
        <f t="shared" si="2"/>
        <v>0</v>
      </c>
      <c r="AW95" s="13">
        <f t="shared" si="2"/>
        <v>0</v>
      </c>
      <c r="AX95" s="13">
        <f t="shared" si="2"/>
        <v>0</v>
      </c>
    </row>
    <row r="96" spans="1:50" s="14" customFormat="1">
      <c r="A96" s="96">
        <v>14</v>
      </c>
      <c r="B96" s="96" t="s">
        <v>33</v>
      </c>
      <c r="C96" s="96" t="s">
        <v>33</v>
      </c>
      <c r="D96" s="99" t="s">
        <v>33</v>
      </c>
      <c r="E96" s="96" t="s">
        <v>33</v>
      </c>
      <c r="F96" s="96" t="s">
        <v>34</v>
      </c>
      <c r="G96" s="99" t="s">
        <v>33</v>
      </c>
      <c r="H96" s="110" t="s">
        <v>33</v>
      </c>
      <c r="I96" s="113" t="s">
        <v>34</v>
      </c>
      <c r="J96" s="110" t="s">
        <v>33</v>
      </c>
      <c r="K96" s="110" t="s">
        <v>49</v>
      </c>
      <c r="L96" s="110" t="s">
        <v>73</v>
      </c>
      <c r="M96" s="110" t="s">
        <v>74</v>
      </c>
      <c r="N96" s="11" t="s">
        <v>38</v>
      </c>
      <c r="O96" s="11">
        <v>0</v>
      </c>
      <c r="P96" s="12">
        <v>0</v>
      </c>
      <c r="Q96" s="12">
        <v>2</v>
      </c>
      <c r="R96" s="12">
        <v>2</v>
      </c>
      <c r="S96" s="12">
        <v>2</v>
      </c>
      <c r="T96" s="12">
        <v>0</v>
      </c>
      <c r="U96" s="12">
        <v>0</v>
      </c>
      <c r="V96" s="12">
        <v>0</v>
      </c>
      <c r="W96" s="12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3">
        <f t="shared" si="5"/>
        <v>0</v>
      </c>
      <c r="AQ96" s="13">
        <f t="shared" si="5"/>
        <v>0</v>
      </c>
      <c r="AR96" s="13">
        <f t="shared" si="5"/>
        <v>0</v>
      </c>
      <c r="AS96" s="13">
        <f t="shared" si="4"/>
        <v>0</v>
      </c>
      <c r="AT96" s="13">
        <f t="shared" si="4"/>
        <v>0</v>
      </c>
      <c r="AU96" s="13">
        <f t="shared" si="4"/>
        <v>0</v>
      </c>
      <c r="AV96" s="13">
        <f t="shared" si="2"/>
        <v>0</v>
      </c>
      <c r="AW96" s="13">
        <f t="shared" si="2"/>
        <v>0</v>
      </c>
      <c r="AX96" s="13">
        <f t="shared" si="2"/>
        <v>0</v>
      </c>
    </row>
    <row r="97" spans="1:50" s="14" customFormat="1">
      <c r="A97" s="97"/>
      <c r="B97" s="97"/>
      <c r="C97" s="97"/>
      <c r="D97" s="100"/>
      <c r="E97" s="97"/>
      <c r="F97" s="97"/>
      <c r="G97" s="100"/>
      <c r="H97" s="111"/>
      <c r="I97" s="114"/>
      <c r="J97" s="111"/>
      <c r="K97" s="111"/>
      <c r="L97" s="111"/>
      <c r="M97" s="111"/>
      <c r="N97" s="11" t="s">
        <v>39</v>
      </c>
      <c r="O97" s="11">
        <v>0</v>
      </c>
      <c r="P97" s="12">
        <v>0</v>
      </c>
      <c r="Q97" s="12">
        <v>2</v>
      </c>
      <c r="R97" s="12">
        <v>2</v>
      </c>
      <c r="S97" s="12">
        <v>2</v>
      </c>
      <c r="T97" s="12">
        <v>1</v>
      </c>
      <c r="U97" s="12">
        <v>0</v>
      </c>
      <c r="V97" s="12">
        <v>0</v>
      </c>
      <c r="W97" s="12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3">
        <f t="shared" si="5"/>
        <v>0</v>
      </c>
      <c r="AQ97" s="13">
        <f t="shared" si="5"/>
        <v>0</v>
      </c>
      <c r="AR97" s="13">
        <f t="shared" si="5"/>
        <v>0</v>
      </c>
      <c r="AS97" s="13">
        <f t="shared" si="4"/>
        <v>0</v>
      </c>
      <c r="AT97" s="13">
        <f t="shared" si="4"/>
        <v>0</v>
      </c>
      <c r="AU97" s="13">
        <f t="shared" si="4"/>
        <v>0</v>
      </c>
      <c r="AV97" s="13">
        <f t="shared" si="2"/>
        <v>0</v>
      </c>
      <c r="AW97" s="13">
        <f t="shared" si="2"/>
        <v>0</v>
      </c>
      <c r="AX97" s="13">
        <f t="shared" si="2"/>
        <v>0</v>
      </c>
    </row>
    <row r="98" spans="1:50" s="14" customFormat="1">
      <c r="A98" s="97"/>
      <c r="B98" s="97"/>
      <c r="C98" s="97"/>
      <c r="D98" s="100"/>
      <c r="E98" s="97"/>
      <c r="F98" s="97"/>
      <c r="G98" s="100"/>
      <c r="H98" s="111"/>
      <c r="I98" s="114"/>
      <c r="J98" s="111"/>
      <c r="K98" s="111"/>
      <c r="L98" s="111"/>
      <c r="M98" s="111"/>
      <c r="N98" s="11" t="s">
        <v>40</v>
      </c>
      <c r="O98" s="11">
        <v>0</v>
      </c>
      <c r="P98" s="12">
        <v>0</v>
      </c>
      <c r="Q98" s="12">
        <v>1.5</v>
      </c>
      <c r="R98" s="12">
        <v>1.5</v>
      </c>
      <c r="S98" s="12">
        <v>1.5</v>
      </c>
      <c r="T98" s="12">
        <v>0.5</v>
      </c>
      <c r="U98" s="12">
        <v>0</v>
      </c>
      <c r="V98" s="12">
        <v>0</v>
      </c>
      <c r="W98" s="12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3">
        <f t="shared" si="5"/>
        <v>0</v>
      </c>
      <c r="AQ98" s="13">
        <f t="shared" si="5"/>
        <v>0</v>
      </c>
      <c r="AR98" s="13">
        <f t="shared" si="5"/>
        <v>0</v>
      </c>
      <c r="AS98" s="13">
        <f t="shared" si="4"/>
        <v>0</v>
      </c>
      <c r="AT98" s="13">
        <f t="shared" si="4"/>
        <v>0</v>
      </c>
      <c r="AU98" s="13">
        <f t="shared" si="4"/>
        <v>0</v>
      </c>
      <c r="AV98" s="13">
        <f t="shared" si="2"/>
        <v>0</v>
      </c>
      <c r="AW98" s="13">
        <f t="shared" si="2"/>
        <v>0</v>
      </c>
      <c r="AX98" s="13">
        <f t="shared" si="2"/>
        <v>0</v>
      </c>
    </row>
    <row r="99" spans="1:50" s="14" customFormat="1">
      <c r="A99" s="97"/>
      <c r="B99" s="97"/>
      <c r="C99" s="97"/>
      <c r="D99" s="100"/>
      <c r="E99" s="97"/>
      <c r="F99" s="97"/>
      <c r="G99" s="100"/>
      <c r="H99" s="111"/>
      <c r="I99" s="114"/>
      <c r="J99" s="111"/>
      <c r="K99" s="111"/>
      <c r="L99" s="111"/>
      <c r="M99" s="111"/>
      <c r="N99" s="11" t="s">
        <v>41</v>
      </c>
      <c r="O99" s="11">
        <v>0</v>
      </c>
      <c r="P99" s="12">
        <v>0</v>
      </c>
      <c r="Q99" s="12">
        <v>0.5</v>
      </c>
      <c r="R99" s="12">
        <v>0.5</v>
      </c>
      <c r="S99" s="12">
        <v>0.5</v>
      </c>
      <c r="T99" s="12">
        <v>0.5</v>
      </c>
      <c r="U99" s="12">
        <v>0</v>
      </c>
      <c r="V99" s="12">
        <v>0</v>
      </c>
      <c r="W99" s="12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3">
        <f t="shared" si="5"/>
        <v>0</v>
      </c>
      <c r="AQ99" s="13">
        <f t="shared" si="5"/>
        <v>0</v>
      </c>
      <c r="AR99" s="13">
        <f t="shared" si="5"/>
        <v>0</v>
      </c>
      <c r="AS99" s="13">
        <f t="shared" si="4"/>
        <v>0</v>
      </c>
      <c r="AT99" s="13">
        <f t="shared" si="4"/>
        <v>0</v>
      </c>
      <c r="AU99" s="13">
        <f t="shared" si="4"/>
        <v>0</v>
      </c>
      <c r="AV99" s="13">
        <f t="shared" si="2"/>
        <v>0</v>
      </c>
      <c r="AW99" s="13">
        <f t="shared" si="2"/>
        <v>0</v>
      </c>
      <c r="AX99" s="13">
        <f t="shared" si="2"/>
        <v>0</v>
      </c>
    </row>
    <row r="100" spans="1:50" s="14" customFormat="1">
      <c r="A100" s="97"/>
      <c r="B100" s="97"/>
      <c r="C100" s="97"/>
      <c r="D100" s="100"/>
      <c r="E100" s="97"/>
      <c r="F100" s="97"/>
      <c r="G100" s="100"/>
      <c r="H100" s="111"/>
      <c r="I100" s="114"/>
      <c r="J100" s="111"/>
      <c r="K100" s="111"/>
      <c r="L100" s="111"/>
      <c r="M100" s="111"/>
      <c r="N100" s="11" t="s">
        <v>42</v>
      </c>
      <c r="O100" s="11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3">
        <f t="shared" si="5"/>
        <v>0</v>
      </c>
      <c r="AQ100" s="13">
        <f t="shared" si="5"/>
        <v>0</v>
      </c>
      <c r="AR100" s="13">
        <f t="shared" si="5"/>
        <v>0</v>
      </c>
      <c r="AS100" s="13">
        <f t="shared" si="4"/>
        <v>0</v>
      </c>
      <c r="AT100" s="13">
        <f t="shared" si="4"/>
        <v>0</v>
      </c>
      <c r="AU100" s="13">
        <f t="shared" si="4"/>
        <v>0</v>
      </c>
      <c r="AV100" s="13">
        <f t="shared" si="2"/>
        <v>0</v>
      </c>
      <c r="AW100" s="13">
        <f t="shared" si="2"/>
        <v>0</v>
      </c>
      <c r="AX100" s="13">
        <f t="shared" si="2"/>
        <v>0</v>
      </c>
    </row>
    <row r="101" spans="1:50" s="14" customFormat="1">
      <c r="A101" s="97"/>
      <c r="B101" s="97"/>
      <c r="C101" s="97"/>
      <c r="D101" s="100"/>
      <c r="E101" s="97"/>
      <c r="F101" s="97"/>
      <c r="G101" s="100"/>
      <c r="H101" s="111"/>
      <c r="I101" s="114"/>
      <c r="J101" s="111"/>
      <c r="K101" s="111"/>
      <c r="L101" s="111"/>
      <c r="M101" s="111"/>
      <c r="N101" s="11" t="s">
        <v>43</v>
      </c>
      <c r="O101" s="11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3">
        <f t="shared" si="5"/>
        <v>0</v>
      </c>
      <c r="AQ101" s="13">
        <f t="shared" si="5"/>
        <v>0</v>
      </c>
      <c r="AR101" s="13">
        <f t="shared" si="5"/>
        <v>0</v>
      </c>
      <c r="AS101" s="13">
        <f t="shared" si="4"/>
        <v>0</v>
      </c>
      <c r="AT101" s="13">
        <f t="shared" si="4"/>
        <v>0</v>
      </c>
      <c r="AU101" s="13">
        <f t="shared" si="4"/>
        <v>0</v>
      </c>
      <c r="AV101" s="13">
        <f t="shared" si="2"/>
        <v>0</v>
      </c>
      <c r="AW101" s="13">
        <f t="shared" si="2"/>
        <v>0</v>
      </c>
      <c r="AX101" s="13">
        <f t="shared" si="2"/>
        <v>0</v>
      </c>
    </row>
    <row r="102" spans="1:50" s="14" customFormat="1">
      <c r="A102" s="98"/>
      <c r="B102" s="98"/>
      <c r="C102" s="98"/>
      <c r="D102" s="101"/>
      <c r="E102" s="98"/>
      <c r="F102" s="98"/>
      <c r="G102" s="101"/>
      <c r="H102" s="112"/>
      <c r="I102" s="115"/>
      <c r="J102" s="112"/>
      <c r="K102" s="112"/>
      <c r="L102" s="112"/>
      <c r="M102" s="112"/>
      <c r="N102" s="11" t="s">
        <v>44</v>
      </c>
      <c r="O102" s="11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3">
        <f t="shared" si="5"/>
        <v>0</v>
      </c>
      <c r="AQ102" s="13">
        <f t="shared" si="5"/>
        <v>0</v>
      </c>
      <c r="AR102" s="13">
        <f t="shared" si="5"/>
        <v>0</v>
      </c>
      <c r="AS102" s="13">
        <f t="shared" si="4"/>
        <v>0</v>
      </c>
      <c r="AT102" s="13">
        <f t="shared" si="4"/>
        <v>0</v>
      </c>
      <c r="AU102" s="13">
        <f t="shared" si="4"/>
        <v>0</v>
      </c>
      <c r="AV102" s="13">
        <f t="shared" si="2"/>
        <v>0</v>
      </c>
      <c r="AW102" s="13">
        <f t="shared" si="2"/>
        <v>0</v>
      </c>
      <c r="AX102" s="13">
        <f t="shared" si="2"/>
        <v>0</v>
      </c>
    </row>
    <row r="103" spans="1:50" s="14" customFormat="1">
      <c r="A103" s="96">
        <v>15</v>
      </c>
      <c r="B103" s="96" t="s">
        <v>34</v>
      </c>
      <c r="C103" s="96" t="s">
        <v>34</v>
      </c>
      <c r="D103" s="99" t="s">
        <v>33</v>
      </c>
      <c r="E103" s="96" t="s">
        <v>34</v>
      </c>
      <c r="F103" s="96" t="s">
        <v>34</v>
      </c>
      <c r="G103" s="99" t="s">
        <v>33</v>
      </c>
      <c r="H103" s="110" t="s">
        <v>34</v>
      </c>
      <c r="I103" s="113" t="s">
        <v>34</v>
      </c>
      <c r="J103" s="110" t="s">
        <v>34</v>
      </c>
      <c r="K103" s="110" t="s">
        <v>75</v>
      </c>
      <c r="L103" s="110" t="s">
        <v>76</v>
      </c>
      <c r="M103" s="110" t="s">
        <v>77</v>
      </c>
      <c r="N103" s="11" t="s">
        <v>38</v>
      </c>
      <c r="O103" s="11">
        <v>5</v>
      </c>
      <c r="P103" s="12">
        <v>20</v>
      </c>
      <c r="Q103" s="12">
        <v>21</v>
      </c>
      <c r="R103" s="12">
        <v>21</v>
      </c>
      <c r="S103" s="12">
        <v>18</v>
      </c>
      <c r="T103" s="12">
        <v>0</v>
      </c>
      <c r="U103" s="12">
        <v>0</v>
      </c>
      <c r="V103" s="12">
        <v>0</v>
      </c>
      <c r="W103" s="12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3">
        <f t="shared" si="5"/>
        <v>0</v>
      </c>
      <c r="AQ103" s="13">
        <f t="shared" si="5"/>
        <v>0</v>
      </c>
      <c r="AR103" s="13">
        <f t="shared" si="5"/>
        <v>0</v>
      </c>
      <c r="AS103" s="13">
        <f t="shared" si="4"/>
        <v>0</v>
      </c>
      <c r="AT103" s="13">
        <f t="shared" si="4"/>
        <v>0</v>
      </c>
      <c r="AU103" s="13">
        <f t="shared" si="4"/>
        <v>0</v>
      </c>
      <c r="AV103" s="13">
        <f t="shared" si="2"/>
        <v>0</v>
      </c>
      <c r="AW103" s="13">
        <f t="shared" si="2"/>
        <v>0</v>
      </c>
      <c r="AX103" s="13">
        <f t="shared" si="2"/>
        <v>0</v>
      </c>
    </row>
    <row r="104" spans="1:50" s="14" customFormat="1">
      <c r="A104" s="97"/>
      <c r="B104" s="97"/>
      <c r="C104" s="97"/>
      <c r="D104" s="100"/>
      <c r="E104" s="97"/>
      <c r="F104" s="97"/>
      <c r="G104" s="100"/>
      <c r="H104" s="111"/>
      <c r="I104" s="114"/>
      <c r="J104" s="111"/>
      <c r="K104" s="111"/>
      <c r="L104" s="111"/>
      <c r="M104" s="111"/>
      <c r="N104" s="11" t="s">
        <v>39</v>
      </c>
      <c r="O104" s="11">
        <v>5</v>
      </c>
      <c r="P104" s="12">
        <v>20</v>
      </c>
      <c r="Q104" s="12">
        <v>18</v>
      </c>
      <c r="R104" s="12">
        <v>21</v>
      </c>
      <c r="S104" s="12">
        <v>18</v>
      </c>
      <c r="T104" s="12">
        <v>18.5</v>
      </c>
      <c r="U104" s="12">
        <v>16</v>
      </c>
      <c r="V104" s="12">
        <v>8</v>
      </c>
      <c r="W104" s="12">
        <v>8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3">
        <f t="shared" si="5"/>
        <v>0</v>
      </c>
      <c r="AQ104" s="13">
        <f t="shared" si="5"/>
        <v>0</v>
      </c>
      <c r="AR104" s="13">
        <f t="shared" si="5"/>
        <v>0</v>
      </c>
      <c r="AS104" s="13">
        <f t="shared" si="4"/>
        <v>0</v>
      </c>
      <c r="AT104" s="13">
        <f t="shared" si="4"/>
        <v>0</v>
      </c>
      <c r="AU104" s="13">
        <f t="shared" si="4"/>
        <v>0</v>
      </c>
      <c r="AV104" s="13">
        <f t="shared" si="2"/>
        <v>0</v>
      </c>
      <c r="AW104" s="13">
        <f t="shared" si="2"/>
        <v>0</v>
      </c>
      <c r="AX104" s="13">
        <f t="shared" si="2"/>
        <v>0</v>
      </c>
    </row>
    <row r="105" spans="1:50" s="14" customFormat="1">
      <c r="A105" s="97"/>
      <c r="B105" s="97"/>
      <c r="C105" s="97"/>
      <c r="D105" s="100"/>
      <c r="E105" s="97"/>
      <c r="F105" s="97"/>
      <c r="G105" s="100"/>
      <c r="H105" s="111"/>
      <c r="I105" s="114"/>
      <c r="J105" s="111"/>
      <c r="K105" s="111"/>
      <c r="L105" s="111"/>
      <c r="M105" s="111"/>
      <c r="N105" s="11" t="s">
        <v>40</v>
      </c>
      <c r="O105" s="11">
        <v>2</v>
      </c>
      <c r="P105" s="12">
        <v>1</v>
      </c>
      <c r="Q105" s="12">
        <v>8</v>
      </c>
      <c r="R105" s="12">
        <v>9</v>
      </c>
      <c r="S105" s="12">
        <v>7</v>
      </c>
      <c r="T105" s="12">
        <v>6.5</v>
      </c>
      <c r="U105" s="12">
        <v>4</v>
      </c>
      <c r="V105" s="12">
        <v>4</v>
      </c>
      <c r="W105" s="12">
        <v>4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3">
        <f t="shared" si="5"/>
        <v>0</v>
      </c>
      <c r="AQ105" s="13">
        <f t="shared" si="5"/>
        <v>0</v>
      </c>
      <c r="AR105" s="13">
        <f t="shared" si="5"/>
        <v>0</v>
      </c>
      <c r="AS105" s="13">
        <f t="shared" si="4"/>
        <v>0</v>
      </c>
      <c r="AT105" s="13">
        <f t="shared" si="4"/>
        <v>0</v>
      </c>
      <c r="AU105" s="13">
        <f t="shared" si="4"/>
        <v>0</v>
      </c>
      <c r="AV105" s="13">
        <f t="shared" si="2"/>
        <v>0</v>
      </c>
      <c r="AW105" s="13">
        <f t="shared" si="2"/>
        <v>0</v>
      </c>
      <c r="AX105" s="13">
        <f t="shared" si="2"/>
        <v>0</v>
      </c>
    </row>
    <row r="106" spans="1:50" s="14" customFormat="1">
      <c r="A106" s="97"/>
      <c r="B106" s="97"/>
      <c r="C106" s="97"/>
      <c r="D106" s="100"/>
      <c r="E106" s="97"/>
      <c r="F106" s="97"/>
      <c r="G106" s="100"/>
      <c r="H106" s="111"/>
      <c r="I106" s="114"/>
      <c r="J106" s="111"/>
      <c r="K106" s="111"/>
      <c r="L106" s="111"/>
      <c r="M106" s="111"/>
      <c r="N106" s="11" t="s">
        <v>41</v>
      </c>
      <c r="O106" s="11">
        <v>0</v>
      </c>
      <c r="P106" s="12">
        <v>0</v>
      </c>
      <c r="Q106" s="12">
        <v>7</v>
      </c>
      <c r="R106" s="12">
        <v>7</v>
      </c>
      <c r="S106" s="12">
        <v>5</v>
      </c>
      <c r="T106" s="12">
        <v>2.5</v>
      </c>
      <c r="U106" s="12">
        <v>8</v>
      </c>
      <c r="V106" s="12">
        <v>4</v>
      </c>
      <c r="W106" s="12">
        <v>4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3">
        <f t="shared" si="5"/>
        <v>0</v>
      </c>
      <c r="AQ106" s="13">
        <f t="shared" si="5"/>
        <v>0</v>
      </c>
      <c r="AR106" s="13">
        <f t="shared" si="5"/>
        <v>0</v>
      </c>
      <c r="AS106" s="13">
        <f t="shared" si="4"/>
        <v>0</v>
      </c>
      <c r="AT106" s="13">
        <f t="shared" si="4"/>
        <v>0</v>
      </c>
      <c r="AU106" s="13">
        <f t="shared" si="4"/>
        <v>0</v>
      </c>
      <c r="AV106" s="13">
        <f t="shared" si="2"/>
        <v>0</v>
      </c>
      <c r="AW106" s="13">
        <f t="shared" si="2"/>
        <v>0</v>
      </c>
      <c r="AX106" s="13">
        <f t="shared" si="2"/>
        <v>0</v>
      </c>
    </row>
    <row r="107" spans="1:50" s="14" customFormat="1">
      <c r="A107" s="97"/>
      <c r="B107" s="97"/>
      <c r="C107" s="97"/>
      <c r="D107" s="100"/>
      <c r="E107" s="97"/>
      <c r="F107" s="97"/>
      <c r="G107" s="100"/>
      <c r="H107" s="111"/>
      <c r="I107" s="114"/>
      <c r="J107" s="111"/>
      <c r="K107" s="111"/>
      <c r="L107" s="111"/>
      <c r="M107" s="111"/>
      <c r="N107" s="11" t="s">
        <v>42</v>
      </c>
      <c r="O107" s="11">
        <v>2</v>
      </c>
      <c r="P107" s="12">
        <v>2</v>
      </c>
      <c r="Q107" s="12">
        <v>3</v>
      </c>
      <c r="R107" s="12">
        <v>4</v>
      </c>
      <c r="S107" s="12">
        <v>1</v>
      </c>
      <c r="T107" s="12">
        <v>8</v>
      </c>
      <c r="U107" s="12">
        <v>4</v>
      </c>
      <c r="V107" s="12">
        <v>4</v>
      </c>
      <c r="W107" s="12">
        <v>4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3">
        <f t="shared" si="5"/>
        <v>0</v>
      </c>
      <c r="AQ107" s="13">
        <f t="shared" si="5"/>
        <v>0</v>
      </c>
      <c r="AR107" s="13">
        <f t="shared" si="5"/>
        <v>0</v>
      </c>
      <c r="AS107" s="13">
        <f t="shared" si="4"/>
        <v>0</v>
      </c>
      <c r="AT107" s="13">
        <f t="shared" si="4"/>
        <v>0</v>
      </c>
      <c r="AU107" s="13">
        <f t="shared" si="4"/>
        <v>0</v>
      </c>
      <c r="AV107" s="13">
        <f t="shared" si="2"/>
        <v>0</v>
      </c>
      <c r="AW107" s="13">
        <f t="shared" si="2"/>
        <v>0</v>
      </c>
      <c r="AX107" s="13">
        <f t="shared" si="2"/>
        <v>0</v>
      </c>
    </row>
    <row r="108" spans="1:50" s="14" customFormat="1">
      <c r="A108" s="97"/>
      <c r="B108" s="97"/>
      <c r="C108" s="97"/>
      <c r="D108" s="100"/>
      <c r="E108" s="97"/>
      <c r="F108" s="97"/>
      <c r="G108" s="100"/>
      <c r="H108" s="111"/>
      <c r="I108" s="114"/>
      <c r="J108" s="111"/>
      <c r="K108" s="111"/>
      <c r="L108" s="111"/>
      <c r="M108" s="111"/>
      <c r="N108" s="11" t="s">
        <v>43</v>
      </c>
      <c r="O108" s="11">
        <v>0</v>
      </c>
      <c r="P108" s="12">
        <v>0</v>
      </c>
      <c r="Q108" s="12">
        <v>1</v>
      </c>
      <c r="R108" s="12">
        <v>1</v>
      </c>
      <c r="S108" s="12">
        <v>0</v>
      </c>
      <c r="T108" s="12">
        <v>4</v>
      </c>
      <c r="U108" s="12">
        <v>4</v>
      </c>
      <c r="V108" s="12">
        <v>4</v>
      </c>
      <c r="W108" s="12">
        <v>4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3">
        <f t="shared" si="5"/>
        <v>0</v>
      </c>
      <c r="AQ108" s="13">
        <f t="shared" si="5"/>
        <v>0</v>
      </c>
      <c r="AR108" s="13">
        <f t="shared" si="5"/>
        <v>0</v>
      </c>
      <c r="AS108" s="13">
        <f t="shared" si="4"/>
        <v>0</v>
      </c>
      <c r="AT108" s="13">
        <f t="shared" si="4"/>
        <v>0</v>
      </c>
      <c r="AU108" s="13">
        <f t="shared" si="4"/>
        <v>0</v>
      </c>
      <c r="AV108" s="13">
        <f t="shared" si="2"/>
        <v>0</v>
      </c>
      <c r="AW108" s="13">
        <f t="shared" si="2"/>
        <v>0</v>
      </c>
      <c r="AX108" s="13">
        <f t="shared" si="2"/>
        <v>0</v>
      </c>
    </row>
    <row r="109" spans="1:50" s="14" customFormat="1">
      <c r="A109" s="98"/>
      <c r="B109" s="98"/>
      <c r="C109" s="98"/>
      <c r="D109" s="101"/>
      <c r="E109" s="98"/>
      <c r="F109" s="98"/>
      <c r="G109" s="101"/>
      <c r="H109" s="112"/>
      <c r="I109" s="115"/>
      <c r="J109" s="112"/>
      <c r="K109" s="112"/>
      <c r="L109" s="112"/>
      <c r="M109" s="112"/>
      <c r="N109" s="11" t="s">
        <v>44</v>
      </c>
      <c r="O109" s="11">
        <v>1</v>
      </c>
      <c r="P109" s="12">
        <v>1</v>
      </c>
      <c r="Q109" s="12">
        <v>3</v>
      </c>
      <c r="R109" s="12">
        <v>3</v>
      </c>
      <c r="S109" s="12">
        <v>1</v>
      </c>
      <c r="T109" s="12">
        <v>0</v>
      </c>
      <c r="U109" s="12">
        <v>0</v>
      </c>
      <c r="V109" s="12">
        <v>8</v>
      </c>
      <c r="W109" s="12">
        <v>4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3">
        <f t="shared" si="5"/>
        <v>0</v>
      </c>
      <c r="AQ109" s="13">
        <f t="shared" si="5"/>
        <v>0</v>
      </c>
      <c r="AR109" s="13">
        <f t="shared" si="5"/>
        <v>0</v>
      </c>
      <c r="AS109" s="13">
        <f t="shared" si="4"/>
        <v>0</v>
      </c>
      <c r="AT109" s="13">
        <f t="shared" si="4"/>
        <v>0</v>
      </c>
      <c r="AU109" s="13">
        <f t="shared" si="4"/>
        <v>0</v>
      </c>
      <c r="AV109" s="13">
        <f t="shared" si="2"/>
        <v>0</v>
      </c>
      <c r="AW109" s="13">
        <f t="shared" si="2"/>
        <v>0</v>
      </c>
      <c r="AX109" s="13">
        <f t="shared" si="2"/>
        <v>0</v>
      </c>
    </row>
    <row r="110" spans="1:50" s="14" customFormat="1" ht="14.25" customHeight="1">
      <c r="A110" s="96">
        <v>16</v>
      </c>
      <c r="B110" s="96" t="s">
        <v>34</v>
      </c>
      <c r="C110" s="96" t="s">
        <v>34</v>
      </c>
      <c r="D110" s="99" t="s">
        <v>33</v>
      </c>
      <c r="E110" s="96" t="s">
        <v>34</v>
      </c>
      <c r="F110" s="96" t="s">
        <v>34</v>
      </c>
      <c r="G110" s="99" t="s">
        <v>33</v>
      </c>
      <c r="H110" s="110" t="s">
        <v>34</v>
      </c>
      <c r="I110" s="113" t="s">
        <v>34</v>
      </c>
      <c r="J110" s="110" t="s">
        <v>34</v>
      </c>
      <c r="K110" s="110" t="s">
        <v>75</v>
      </c>
      <c r="L110" s="110" t="s">
        <v>78</v>
      </c>
      <c r="M110" s="110" t="s">
        <v>79</v>
      </c>
      <c r="N110" s="11" t="s">
        <v>38</v>
      </c>
      <c r="O110" s="11">
        <v>2</v>
      </c>
      <c r="P110" s="12">
        <v>11</v>
      </c>
      <c r="Q110" s="12">
        <v>15</v>
      </c>
      <c r="R110" s="12">
        <v>15</v>
      </c>
      <c r="S110" s="12">
        <v>14</v>
      </c>
      <c r="T110" s="12">
        <v>0</v>
      </c>
      <c r="U110" s="12">
        <v>0</v>
      </c>
      <c r="V110" s="12">
        <v>0</v>
      </c>
      <c r="W110" s="12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3">
        <f t="shared" si="5"/>
        <v>0</v>
      </c>
      <c r="AQ110" s="13">
        <f t="shared" si="5"/>
        <v>0</v>
      </c>
      <c r="AR110" s="13">
        <f t="shared" si="5"/>
        <v>0</v>
      </c>
      <c r="AS110" s="13">
        <f t="shared" si="4"/>
        <v>0</v>
      </c>
      <c r="AT110" s="13">
        <f t="shared" si="4"/>
        <v>0</v>
      </c>
      <c r="AU110" s="13">
        <f t="shared" si="4"/>
        <v>0</v>
      </c>
      <c r="AV110" s="13">
        <f t="shared" si="2"/>
        <v>0</v>
      </c>
      <c r="AW110" s="13">
        <f t="shared" si="2"/>
        <v>0</v>
      </c>
      <c r="AX110" s="13">
        <f t="shared" si="2"/>
        <v>0</v>
      </c>
    </row>
    <row r="111" spans="1:50" s="14" customFormat="1">
      <c r="A111" s="97"/>
      <c r="B111" s="97"/>
      <c r="C111" s="97"/>
      <c r="D111" s="100"/>
      <c r="E111" s="97"/>
      <c r="F111" s="97"/>
      <c r="G111" s="100"/>
      <c r="H111" s="111"/>
      <c r="I111" s="114"/>
      <c r="J111" s="111"/>
      <c r="K111" s="111"/>
      <c r="L111" s="111"/>
      <c r="M111" s="111"/>
      <c r="N111" s="11" t="s">
        <v>39</v>
      </c>
      <c r="O111" s="11">
        <v>2</v>
      </c>
      <c r="P111" s="12">
        <v>10</v>
      </c>
      <c r="Q111" s="12">
        <v>15</v>
      </c>
      <c r="R111" s="12">
        <v>15</v>
      </c>
      <c r="S111" s="12">
        <v>14</v>
      </c>
      <c r="T111" s="12">
        <v>11</v>
      </c>
      <c r="U111" s="12">
        <v>8</v>
      </c>
      <c r="V111" s="12">
        <v>4</v>
      </c>
      <c r="W111" s="12">
        <v>4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3">
        <f t="shared" si="5"/>
        <v>0</v>
      </c>
      <c r="AQ111" s="13">
        <f t="shared" si="5"/>
        <v>0</v>
      </c>
      <c r="AR111" s="13">
        <f t="shared" si="5"/>
        <v>0</v>
      </c>
      <c r="AS111" s="13">
        <f t="shared" si="4"/>
        <v>0</v>
      </c>
      <c r="AT111" s="13">
        <f t="shared" si="4"/>
        <v>0</v>
      </c>
      <c r="AU111" s="13">
        <f t="shared" si="4"/>
        <v>0</v>
      </c>
      <c r="AV111" s="13">
        <f t="shared" si="4"/>
        <v>0</v>
      </c>
      <c r="AW111" s="13">
        <f t="shared" si="4"/>
        <v>0</v>
      </c>
      <c r="AX111" s="13">
        <f t="shared" si="4"/>
        <v>0</v>
      </c>
    </row>
    <row r="112" spans="1:50" s="14" customFormat="1">
      <c r="A112" s="97"/>
      <c r="B112" s="97"/>
      <c r="C112" s="97"/>
      <c r="D112" s="100"/>
      <c r="E112" s="97"/>
      <c r="F112" s="97"/>
      <c r="G112" s="100"/>
      <c r="H112" s="111"/>
      <c r="I112" s="114"/>
      <c r="J112" s="111"/>
      <c r="K112" s="111"/>
      <c r="L112" s="111"/>
      <c r="M112" s="111"/>
      <c r="N112" s="11" t="s">
        <v>40</v>
      </c>
      <c r="O112" s="11">
        <v>2</v>
      </c>
      <c r="P112" s="12">
        <v>1</v>
      </c>
      <c r="Q112" s="12">
        <v>10</v>
      </c>
      <c r="R112" s="12">
        <v>9</v>
      </c>
      <c r="S112" s="12">
        <v>9</v>
      </c>
      <c r="T112" s="12">
        <v>7</v>
      </c>
      <c r="U112" s="12">
        <v>4</v>
      </c>
      <c r="V112" s="12">
        <v>4</v>
      </c>
      <c r="W112" s="12">
        <v>4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3">
        <f t="shared" si="5"/>
        <v>0</v>
      </c>
      <c r="AQ112" s="13">
        <f t="shared" si="5"/>
        <v>0</v>
      </c>
      <c r="AR112" s="13">
        <f t="shared" si="5"/>
        <v>0</v>
      </c>
      <c r="AS112" s="13">
        <f t="shared" si="4"/>
        <v>0</v>
      </c>
      <c r="AT112" s="13">
        <f t="shared" si="4"/>
        <v>0</v>
      </c>
      <c r="AU112" s="13">
        <f t="shared" si="4"/>
        <v>0</v>
      </c>
      <c r="AV112" s="13">
        <f t="shared" si="4"/>
        <v>0</v>
      </c>
      <c r="AW112" s="13">
        <f t="shared" si="4"/>
        <v>0</v>
      </c>
      <c r="AX112" s="13">
        <f t="shared" si="4"/>
        <v>0</v>
      </c>
    </row>
    <row r="113" spans="1:50" s="14" customFormat="1">
      <c r="A113" s="97"/>
      <c r="B113" s="97"/>
      <c r="C113" s="97"/>
      <c r="D113" s="100"/>
      <c r="E113" s="97"/>
      <c r="F113" s="97"/>
      <c r="G113" s="100"/>
      <c r="H113" s="111"/>
      <c r="I113" s="114"/>
      <c r="J113" s="111"/>
      <c r="K113" s="111"/>
      <c r="L113" s="111"/>
      <c r="M113" s="111"/>
      <c r="N113" s="11" t="s">
        <v>41</v>
      </c>
      <c r="O113" s="11">
        <v>0</v>
      </c>
      <c r="P113" s="12">
        <v>0</v>
      </c>
      <c r="Q113" s="12">
        <v>7</v>
      </c>
      <c r="R113" s="12">
        <v>7</v>
      </c>
      <c r="S113" s="12">
        <v>6</v>
      </c>
      <c r="T113" s="12">
        <v>3</v>
      </c>
      <c r="U113" s="12">
        <v>4</v>
      </c>
      <c r="V113" s="12">
        <v>4</v>
      </c>
      <c r="W113" s="12">
        <v>4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3">
        <f t="shared" si="5"/>
        <v>0</v>
      </c>
      <c r="AQ113" s="13">
        <f t="shared" si="5"/>
        <v>0</v>
      </c>
      <c r="AR113" s="13">
        <f t="shared" si="5"/>
        <v>0</v>
      </c>
      <c r="AS113" s="13">
        <f t="shared" si="4"/>
        <v>0</v>
      </c>
      <c r="AT113" s="13">
        <f t="shared" si="4"/>
        <v>0</v>
      </c>
      <c r="AU113" s="13">
        <f t="shared" si="4"/>
        <v>0</v>
      </c>
      <c r="AV113" s="13">
        <f t="shared" si="4"/>
        <v>0</v>
      </c>
      <c r="AW113" s="13">
        <f t="shared" si="4"/>
        <v>0</v>
      </c>
      <c r="AX113" s="13">
        <f t="shared" si="4"/>
        <v>0</v>
      </c>
    </row>
    <row r="114" spans="1:50" s="14" customFormat="1">
      <c r="A114" s="97"/>
      <c r="B114" s="97"/>
      <c r="C114" s="97"/>
      <c r="D114" s="100"/>
      <c r="E114" s="97"/>
      <c r="F114" s="97"/>
      <c r="G114" s="100"/>
      <c r="H114" s="111"/>
      <c r="I114" s="114"/>
      <c r="J114" s="111"/>
      <c r="K114" s="111"/>
      <c r="L114" s="111"/>
      <c r="M114" s="111"/>
      <c r="N114" s="11" t="s">
        <v>42</v>
      </c>
      <c r="O114" s="11">
        <v>2</v>
      </c>
      <c r="P114" s="12">
        <v>2</v>
      </c>
      <c r="Q114" s="12">
        <v>3</v>
      </c>
      <c r="R114" s="12">
        <v>3</v>
      </c>
      <c r="S114" s="12">
        <v>2</v>
      </c>
      <c r="T114" s="12">
        <v>4</v>
      </c>
      <c r="U114" s="12">
        <v>4</v>
      </c>
      <c r="V114" s="12">
        <v>4</v>
      </c>
      <c r="W114" s="12">
        <v>4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3">
        <f t="shared" si="5"/>
        <v>0</v>
      </c>
      <c r="AQ114" s="13">
        <f t="shared" si="5"/>
        <v>0</v>
      </c>
      <c r="AR114" s="13">
        <f t="shared" si="5"/>
        <v>0</v>
      </c>
      <c r="AS114" s="13">
        <f t="shared" si="4"/>
        <v>0</v>
      </c>
      <c r="AT114" s="13">
        <f t="shared" si="4"/>
        <v>0</v>
      </c>
      <c r="AU114" s="13">
        <f t="shared" si="4"/>
        <v>0</v>
      </c>
      <c r="AV114" s="13">
        <f t="shared" si="4"/>
        <v>0</v>
      </c>
      <c r="AW114" s="13">
        <f t="shared" si="4"/>
        <v>0</v>
      </c>
      <c r="AX114" s="13">
        <f t="shared" si="4"/>
        <v>0</v>
      </c>
    </row>
    <row r="115" spans="1:50" s="14" customFormat="1">
      <c r="A115" s="97"/>
      <c r="B115" s="97"/>
      <c r="C115" s="97"/>
      <c r="D115" s="100"/>
      <c r="E115" s="97"/>
      <c r="F115" s="97"/>
      <c r="G115" s="100"/>
      <c r="H115" s="111"/>
      <c r="I115" s="114"/>
      <c r="J115" s="111"/>
      <c r="K115" s="111"/>
      <c r="L115" s="111"/>
      <c r="M115" s="111"/>
      <c r="N115" s="11" t="s">
        <v>43</v>
      </c>
      <c r="O115" s="11">
        <v>0</v>
      </c>
      <c r="P115" s="12">
        <v>0</v>
      </c>
      <c r="Q115" s="12">
        <v>1</v>
      </c>
      <c r="R115" s="12">
        <v>1</v>
      </c>
      <c r="S115" s="12">
        <v>0</v>
      </c>
      <c r="T115" s="12">
        <v>4</v>
      </c>
      <c r="U115" s="12">
        <v>4</v>
      </c>
      <c r="V115" s="12">
        <v>4</v>
      </c>
      <c r="W115" s="12">
        <v>4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3">
        <f t="shared" si="5"/>
        <v>0</v>
      </c>
      <c r="AQ115" s="13">
        <f t="shared" si="5"/>
        <v>0</v>
      </c>
      <c r="AR115" s="13">
        <f t="shared" si="5"/>
        <v>0</v>
      </c>
      <c r="AS115" s="13">
        <f t="shared" si="4"/>
        <v>0</v>
      </c>
      <c r="AT115" s="13">
        <f t="shared" si="4"/>
        <v>0</v>
      </c>
      <c r="AU115" s="13">
        <f t="shared" si="4"/>
        <v>0</v>
      </c>
      <c r="AV115" s="13">
        <f t="shared" si="4"/>
        <v>0</v>
      </c>
      <c r="AW115" s="13">
        <f t="shared" si="4"/>
        <v>0</v>
      </c>
      <c r="AX115" s="13">
        <f t="shared" si="4"/>
        <v>0</v>
      </c>
    </row>
    <row r="116" spans="1:50" s="14" customFormat="1">
      <c r="A116" s="98"/>
      <c r="B116" s="98"/>
      <c r="C116" s="98"/>
      <c r="D116" s="101"/>
      <c r="E116" s="98"/>
      <c r="F116" s="98"/>
      <c r="G116" s="101"/>
      <c r="H116" s="112"/>
      <c r="I116" s="115"/>
      <c r="J116" s="112"/>
      <c r="K116" s="112"/>
      <c r="L116" s="112"/>
      <c r="M116" s="112"/>
      <c r="N116" s="11" t="s">
        <v>44</v>
      </c>
      <c r="O116" s="11">
        <v>1</v>
      </c>
      <c r="P116" s="12">
        <v>1</v>
      </c>
      <c r="Q116" s="12">
        <v>3</v>
      </c>
      <c r="R116" s="12">
        <v>3</v>
      </c>
      <c r="S116" s="12">
        <v>0</v>
      </c>
      <c r="T116" s="12">
        <v>0</v>
      </c>
      <c r="U116" s="12">
        <v>0</v>
      </c>
      <c r="V116" s="12">
        <v>4</v>
      </c>
      <c r="W116" s="12">
        <v>4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3">
        <f t="shared" si="5"/>
        <v>0</v>
      </c>
      <c r="AQ116" s="13">
        <f t="shared" si="5"/>
        <v>0</v>
      </c>
      <c r="AR116" s="13">
        <f t="shared" si="5"/>
        <v>0</v>
      </c>
      <c r="AS116" s="13">
        <f t="shared" si="4"/>
        <v>0</v>
      </c>
      <c r="AT116" s="13">
        <f t="shared" si="4"/>
        <v>0</v>
      </c>
      <c r="AU116" s="13">
        <f t="shared" si="4"/>
        <v>0</v>
      </c>
      <c r="AV116" s="13">
        <f t="shared" si="4"/>
        <v>0</v>
      </c>
      <c r="AW116" s="13">
        <f t="shared" si="4"/>
        <v>0</v>
      </c>
      <c r="AX116" s="13">
        <f t="shared" si="4"/>
        <v>0</v>
      </c>
    </row>
    <row r="117" spans="1:50" s="14" customFormat="1" ht="14.25" customHeight="1">
      <c r="A117" s="96">
        <v>17</v>
      </c>
      <c r="B117" s="96" t="s">
        <v>34</v>
      </c>
      <c r="C117" s="96" t="s">
        <v>34</v>
      </c>
      <c r="D117" s="99" t="s">
        <v>33</v>
      </c>
      <c r="E117" s="96" t="s">
        <v>34</v>
      </c>
      <c r="F117" s="96" t="s">
        <v>34</v>
      </c>
      <c r="G117" s="99" t="s">
        <v>33</v>
      </c>
      <c r="H117" s="110" t="s">
        <v>34</v>
      </c>
      <c r="I117" s="113" t="s">
        <v>34</v>
      </c>
      <c r="J117" s="110" t="s">
        <v>80</v>
      </c>
      <c r="K117" s="110" t="s">
        <v>81</v>
      </c>
      <c r="L117" s="110" t="s">
        <v>82</v>
      </c>
      <c r="M117" s="110" t="s">
        <v>83</v>
      </c>
      <c r="N117" s="11" t="s">
        <v>38</v>
      </c>
      <c r="O117" s="11">
        <v>1</v>
      </c>
      <c r="P117" s="12">
        <v>58</v>
      </c>
      <c r="Q117" s="12">
        <v>32</v>
      </c>
      <c r="R117" s="12">
        <v>33</v>
      </c>
      <c r="S117" s="12">
        <v>32</v>
      </c>
      <c r="T117" s="12">
        <v>0</v>
      </c>
      <c r="U117" s="12">
        <v>0</v>
      </c>
      <c r="V117" s="12">
        <v>0</v>
      </c>
      <c r="W117" s="12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3">
        <f t="shared" si="5"/>
        <v>0</v>
      </c>
      <c r="AQ117" s="13">
        <f t="shared" si="5"/>
        <v>0</v>
      </c>
      <c r="AR117" s="13">
        <f t="shared" si="5"/>
        <v>0</v>
      </c>
      <c r="AS117" s="13">
        <f t="shared" si="4"/>
        <v>0</v>
      </c>
      <c r="AT117" s="13">
        <f t="shared" si="4"/>
        <v>0</v>
      </c>
      <c r="AU117" s="13">
        <f t="shared" si="4"/>
        <v>0</v>
      </c>
      <c r="AV117" s="13">
        <f t="shared" si="4"/>
        <v>0</v>
      </c>
      <c r="AW117" s="13">
        <f t="shared" si="4"/>
        <v>0</v>
      </c>
      <c r="AX117" s="13">
        <f t="shared" si="4"/>
        <v>0</v>
      </c>
    </row>
    <row r="118" spans="1:50" s="14" customFormat="1">
      <c r="A118" s="97"/>
      <c r="B118" s="97"/>
      <c r="C118" s="97"/>
      <c r="D118" s="100"/>
      <c r="E118" s="97"/>
      <c r="F118" s="97"/>
      <c r="G118" s="100"/>
      <c r="H118" s="111"/>
      <c r="I118" s="114"/>
      <c r="J118" s="111"/>
      <c r="K118" s="111"/>
      <c r="L118" s="111"/>
      <c r="M118" s="111"/>
      <c r="N118" s="11" t="s">
        <v>39</v>
      </c>
      <c r="O118" s="11">
        <v>1</v>
      </c>
      <c r="P118" s="12">
        <v>58</v>
      </c>
      <c r="Q118" s="12">
        <v>32</v>
      </c>
      <c r="R118" s="12">
        <v>33</v>
      </c>
      <c r="S118" s="12">
        <v>32</v>
      </c>
      <c r="T118" s="12">
        <v>56</v>
      </c>
      <c r="U118" s="12">
        <v>56</v>
      </c>
      <c r="V118" s="12">
        <v>24</v>
      </c>
      <c r="W118" s="12">
        <v>24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3">
        <f t="shared" si="5"/>
        <v>0</v>
      </c>
      <c r="AQ118" s="13">
        <f t="shared" si="5"/>
        <v>0</v>
      </c>
      <c r="AR118" s="13">
        <f t="shared" si="5"/>
        <v>0</v>
      </c>
      <c r="AS118" s="13">
        <f t="shared" si="4"/>
        <v>0</v>
      </c>
      <c r="AT118" s="13">
        <f t="shared" si="4"/>
        <v>0</v>
      </c>
      <c r="AU118" s="13">
        <f t="shared" si="4"/>
        <v>0</v>
      </c>
      <c r="AV118" s="13">
        <f t="shared" si="4"/>
        <v>0</v>
      </c>
      <c r="AW118" s="13">
        <f t="shared" si="4"/>
        <v>0</v>
      </c>
      <c r="AX118" s="13">
        <f t="shared" si="4"/>
        <v>0</v>
      </c>
    </row>
    <row r="119" spans="1:50" s="14" customFormat="1">
      <c r="A119" s="97"/>
      <c r="B119" s="97"/>
      <c r="C119" s="97"/>
      <c r="D119" s="100"/>
      <c r="E119" s="97"/>
      <c r="F119" s="97"/>
      <c r="G119" s="100"/>
      <c r="H119" s="111"/>
      <c r="I119" s="114"/>
      <c r="J119" s="111"/>
      <c r="K119" s="111"/>
      <c r="L119" s="111"/>
      <c r="M119" s="111"/>
      <c r="N119" s="11" t="s">
        <v>40</v>
      </c>
      <c r="O119" s="11">
        <v>1</v>
      </c>
      <c r="P119" s="12">
        <v>2</v>
      </c>
      <c r="Q119" s="12">
        <v>3</v>
      </c>
      <c r="R119" s="12">
        <v>3</v>
      </c>
      <c r="S119" s="12">
        <v>2</v>
      </c>
      <c r="T119" s="12">
        <v>24</v>
      </c>
      <c r="U119" s="12">
        <v>24</v>
      </c>
      <c r="V119" s="12">
        <v>24</v>
      </c>
      <c r="W119" s="12">
        <v>24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3">
        <f t="shared" si="5"/>
        <v>0</v>
      </c>
      <c r="AQ119" s="13">
        <f t="shared" si="5"/>
        <v>0</v>
      </c>
      <c r="AR119" s="13">
        <f t="shared" si="5"/>
        <v>0</v>
      </c>
      <c r="AS119" s="13">
        <f t="shared" si="4"/>
        <v>0</v>
      </c>
      <c r="AT119" s="13">
        <f t="shared" si="4"/>
        <v>0</v>
      </c>
      <c r="AU119" s="13">
        <f t="shared" si="4"/>
        <v>0</v>
      </c>
      <c r="AV119" s="13">
        <f t="shared" si="4"/>
        <v>0</v>
      </c>
      <c r="AW119" s="13">
        <f t="shared" si="4"/>
        <v>0</v>
      </c>
      <c r="AX119" s="13">
        <f t="shared" si="4"/>
        <v>0</v>
      </c>
    </row>
    <row r="120" spans="1:50" s="14" customFormat="1">
      <c r="A120" s="97"/>
      <c r="B120" s="97"/>
      <c r="C120" s="97"/>
      <c r="D120" s="100"/>
      <c r="E120" s="97"/>
      <c r="F120" s="97"/>
      <c r="G120" s="100"/>
      <c r="H120" s="111"/>
      <c r="I120" s="114"/>
      <c r="J120" s="111"/>
      <c r="K120" s="111"/>
      <c r="L120" s="111"/>
      <c r="M120" s="111"/>
      <c r="N120" s="11" t="s">
        <v>41</v>
      </c>
      <c r="O120" s="11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0</v>
      </c>
      <c r="U120" s="12">
        <v>0</v>
      </c>
      <c r="V120" s="12">
        <v>0</v>
      </c>
      <c r="W120" s="12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3">
        <f t="shared" si="5"/>
        <v>0</v>
      </c>
      <c r="AQ120" s="13">
        <f t="shared" si="5"/>
        <v>0</v>
      </c>
      <c r="AR120" s="13">
        <f t="shared" si="5"/>
        <v>0</v>
      </c>
      <c r="AS120" s="13">
        <f t="shared" si="4"/>
        <v>0</v>
      </c>
      <c r="AT120" s="13">
        <f t="shared" si="4"/>
        <v>0</v>
      </c>
      <c r="AU120" s="13">
        <f t="shared" si="4"/>
        <v>0</v>
      </c>
      <c r="AV120" s="13">
        <f t="shared" si="4"/>
        <v>0</v>
      </c>
      <c r="AW120" s="13">
        <f t="shared" si="4"/>
        <v>0</v>
      </c>
      <c r="AX120" s="13">
        <f t="shared" si="4"/>
        <v>0</v>
      </c>
    </row>
    <row r="121" spans="1:50" s="14" customFormat="1">
      <c r="A121" s="97"/>
      <c r="B121" s="97"/>
      <c r="C121" s="97"/>
      <c r="D121" s="100"/>
      <c r="E121" s="97"/>
      <c r="F121" s="97"/>
      <c r="G121" s="100"/>
      <c r="H121" s="111"/>
      <c r="I121" s="114"/>
      <c r="J121" s="111"/>
      <c r="K121" s="111"/>
      <c r="L121" s="111"/>
      <c r="M121" s="111"/>
      <c r="N121" s="11" t="s">
        <v>42</v>
      </c>
      <c r="O121" s="11">
        <v>1</v>
      </c>
      <c r="P121" s="12">
        <v>2</v>
      </c>
      <c r="Q121" s="12">
        <v>3</v>
      </c>
      <c r="R121" s="12">
        <v>3</v>
      </c>
      <c r="S121" s="12">
        <v>1</v>
      </c>
      <c r="T121" s="12">
        <v>24</v>
      </c>
      <c r="U121" s="12">
        <v>24</v>
      </c>
      <c r="V121" s="12">
        <v>24</v>
      </c>
      <c r="W121" s="12">
        <v>24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3">
        <f t="shared" si="5"/>
        <v>0</v>
      </c>
      <c r="AQ121" s="13">
        <f t="shared" si="5"/>
        <v>0</v>
      </c>
      <c r="AR121" s="13">
        <f t="shared" si="5"/>
        <v>0</v>
      </c>
      <c r="AS121" s="13">
        <f t="shared" si="4"/>
        <v>0</v>
      </c>
      <c r="AT121" s="13">
        <f t="shared" si="4"/>
        <v>0</v>
      </c>
      <c r="AU121" s="13">
        <f t="shared" si="4"/>
        <v>0</v>
      </c>
      <c r="AV121" s="13">
        <f t="shared" si="4"/>
        <v>0</v>
      </c>
      <c r="AW121" s="13">
        <f t="shared" si="4"/>
        <v>0</v>
      </c>
      <c r="AX121" s="13">
        <f t="shared" si="4"/>
        <v>0</v>
      </c>
    </row>
    <row r="122" spans="1:50" s="14" customFormat="1">
      <c r="A122" s="97"/>
      <c r="B122" s="97"/>
      <c r="C122" s="97"/>
      <c r="D122" s="100"/>
      <c r="E122" s="97"/>
      <c r="F122" s="97"/>
      <c r="G122" s="100"/>
      <c r="H122" s="111"/>
      <c r="I122" s="114"/>
      <c r="J122" s="111"/>
      <c r="K122" s="111"/>
      <c r="L122" s="111"/>
      <c r="M122" s="111"/>
      <c r="N122" s="11" t="s">
        <v>43</v>
      </c>
      <c r="O122" s="11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0</v>
      </c>
      <c r="U122" s="12">
        <v>0</v>
      </c>
      <c r="V122" s="12">
        <v>0</v>
      </c>
      <c r="W122" s="12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3">
        <f t="shared" si="5"/>
        <v>0</v>
      </c>
      <c r="AQ122" s="13">
        <f t="shared" si="5"/>
        <v>0</v>
      </c>
      <c r="AR122" s="13">
        <f t="shared" si="5"/>
        <v>0</v>
      </c>
      <c r="AS122" s="13">
        <f t="shared" si="4"/>
        <v>0</v>
      </c>
      <c r="AT122" s="13">
        <f t="shared" si="4"/>
        <v>0</v>
      </c>
      <c r="AU122" s="13">
        <f t="shared" si="4"/>
        <v>0</v>
      </c>
      <c r="AV122" s="13">
        <f t="shared" si="4"/>
        <v>0</v>
      </c>
      <c r="AW122" s="13">
        <f t="shared" si="4"/>
        <v>0</v>
      </c>
      <c r="AX122" s="13">
        <f t="shared" si="4"/>
        <v>0</v>
      </c>
    </row>
    <row r="123" spans="1:50" s="14" customFormat="1">
      <c r="A123" s="98"/>
      <c r="B123" s="98"/>
      <c r="C123" s="98"/>
      <c r="D123" s="101"/>
      <c r="E123" s="98"/>
      <c r="F123" s="98"/>
      <c r="G123" s="101"/>
      <c r="H123" s="112"/>
      <c r="I123" s="115"/>
      <c r="J123" s="112"/>
      <c r="K123" s="112"/>
      <c r="L123" s="112"/>
      <c r="M123" s="112"/>
      <c r="N123" s="11" t="s">
        <v>44</v>
      </c>
      <c r="O123" s="11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0</v>
      </c>
      <c r="U123" s="12">
        <v>0</v>
      </c>
      <c r="V123" s="12">
        <v>24</v>
      </c>
      <c r="W123" s="12">
        <v>24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3">
        <f t="shared" si="5"/>
        <v>0</v>
      </c>
      <c r="AQ123" s="13">
        <f t="shared" si="5"/>
        <v>0</v>
      </c>
      <c r="AR123" s="13">
        <f t="shared" si="5"/>
        <v>0</v>
      </c>
      <c r="AS123" s="13">
        <f t="shared" si="4"/>
        <v>0</v>
      </c>
      <c r="AT123" s="13">
        <f t="shared" si="4"/>
        <v>0</v>
      </c>
      <c r="AU123" s="13">
        <f t="shared" si="4"/>
        <v>0</v>
      </c>
      <c r="AV123" s="13">
        <f t="shared" si="4"/>
        <v>0</v>
      </c>
      <c r="AW123" s="13">
        <f t="shared" si="4"/>
        <v>0</v>
      </c>
      <c r="AX123" s="13">
        <f t="shared" si="4"/>
        <v>0</v>
      </c>
    </row>
    <row r="124" spans="1:50" s="14" customFormat="1" ht="14.25" customHeight="1">
      <c r="A124" s="96">
        <v>18</v>
      </c>
      <c r="B124" s="96" t="s">
        <v>34</v>
      </c>
      <c r="C124" s="96" t="s">
        <v>34</v>
      </c>
      <c r="D124" s="99" t="s">
        <v>33</v>
      </c>
      <c r="E124" s="96" t="s">
        <v>34</v>
      </c>
      <c r="F124" s="96" t="s">
        <v>34</v>
      </c>
      <c r="G124" s="99" t="s">
        <v>33</v>
      </c>
      <c r="H124" s="110" t="s">
        <v>34</v>
      </c>
      <c r="I124" s="113" t="s">
        <v>34</v>
      </c>
      <c r="J124" s="110" t="s">
        <v>34</v>
      </c>
      <c r="K124" s="110" t="s">
        <v>75</v>
      </c>
      <c r="L124" s="110" t="s">
        <v>84</v>
      </c>
      <c r="M124" s="110" t="s">
        <v>85</v>
      </c>
      <c r="N124" s="11" t="s">
        <v>38</v>
      </c>
      <c r="O124" s="11">
        <v>2</v>
      </c>
      <c r="P124" s="12">
        <v>25</v>
      </c>
      <c r="Q124" s="12">
        <v>19.5</v>
      </c>
      <c r="R124" s="12">
        <v>20.5</v>
      </c>
      <c r="S124" s="12">
        <v>17.5</v>
      </c>
      <c r="T124" s="12">
        <v>0</v>
      </c>
      <c r="U124" s="12">
        <v>0</v>
      </c>
      <c r="V124" s="12">
        <v>0</v>
      </c>
      <c r="W124" s="12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3">
        <f t="shared" si="5"/>
        <v>0</v>
      </c>
      <c r="AQ124" s="13">
        <f t="shared" si="5"/>
        <v>0</v>
      </c>
      <c r="AR124" s="13">
        <f t="shared" si="5"/>
        <v>0</v>
      </c>
      <c r="AS124" s="13">
        <f t="shared" si="4"/>
        <v>0</v>
      </c>
      <c r="AT124" s="13">
        <f t="shared" si="4"/>
        <v>0</v>
      </c>
      <c r="AU124" s="13">
        <f t="shared" si="4"/>
        <v>0</v>
      </c>
      <c r="AV124" s="13">
        <f t="shared" si="4"/>
        <v>0</v>
      </c>
      <c r="AW124" s="13">
        <f t="shared" si="4"/>
        <v>0</v>
      </c>
      <c r="AX124" s="13">
        <f t="shared" si="4"/>
        <v>0</v>
      </c>
    </row>
    <row r="125" spans="1:50" s="14" customFormat="1">
      <c r="A125" s="97"/>
      <c r="B125" s="97"/>
      <c r="C125" s="97"/>
      <c r="D125" s="100"/>
      <c r="E125" s="97"/>
      <c r="F125" s="97"/>
      <c r="G125" s="100"/>
      <c r="H125" s="111"/>
      <c r="I125" s="114"/>
      <c r="J125" s="111"/>
      <c r="K125" s="111"/>
      <c r="L125" s="111"/>
      <c r="M125" s="111"/>
      <c r="N125" s="11" t="s">
        <v>39</v>
      </c>
      <c r="O125" s="11">
        <v>2</v>
      </c>
      <c r="P125" s="12">
        <v>25</v>
      </c>
      <c r="Q125" s="12">
        <v>19.5</v>
      </c>
      <c r="R125" s="12">
        <v>19.5</v>
      </c>
      <c r="S125" s="12">
        <v>17.5</v>
      </c>
      <c r="T125" s="12">
        <v>6.5</v>
      </c>
      <c r="U125" s="12">
        <v>4</v>
      </c>
      <c r="V125" s="12">
        <v>4</v>
      </c>
      <c r="W125" s="12">
        <v>4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3">
        <f t="shared" si="5"/>
        <v>0</v>
      </c>
      <c r="AQ125" s="13">
        <f t="shared" si="5"/>
        <v>0</v>
      </c>
      <c r="AR125" s="13">
        <f t="shared" si="5"/>
        <v>0</v>
      </c>
      <c r="AS125" s="13">
        <f t="shared" si="4"/>
        <v>0</v>
      </c>
      <c r="AT125" s="13">
        <f t="shared" si="4"/>
        <v>0</v>
      </c>
      <c r="AU125" s="13">
        <f t="shared" si="4"/>
        <v>0</v>
      </c>
      <c r="AV125" s="13">
        <f t="shared" si="4"/>
        <v>0</v>
      </c>
      <c r="AW125" s="13">
        <f t="shared" si="4"/>
        <v>0</v>
      </c>
      <c r="AX125" s="13">
        <f t="shared" si="4"/>
        <v>0</v>
      </c>
    </row>
    <row r="126" spans="1:50" s="14" customFormat="1">
      <c r="A126" s="97"/>
      <c r="B126" s="97"/>
      <c r="C126" s="97"/>
      <c r="D126" s="100"/>
      <c r="E126" s="97"/>
      <c r="F126" s="97"/>
      <c r="G126" s="100"/>
      <c r="H126" s="111"/>
      <c r="I126" s="114"/>
      <c r="J126" s="111"/>
      <c r="K126" s="111"/>
      <c r="L126" s="111"/>
      <c r="M126" s="111"/>
      <c r="N126" s="11" t="s">
        <v>40</v>
      </c>
      <c r="O126" s="11">
        <v>1</v>
      </c>
      <c r="P126" s="12">
        <v>1</v>
      </c>
      <c r="Q126" s="12">
        <v>9.5</v>
      </c>
      <c r="R126" s="12">
        <v>9.5</v>
      </c>
      <c r="S126" s="12">
        <v>9.5</v>
      </c>
      <c r="T126" s="12">
        <v>10.5</v>
      </c>
      <c r="U126" s="12">
        <v>4</v>
      </c>
      <c r="V126" s="12">
        <v>4</v>
      </c>
      <c r="W126" s="12">
        <v>4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3">
        <f t="shared" si="5"/>
        <v>0</v>
      </c>
      <c r="AQ126" s="13">
        <f t="shared" si="5"/>
        <v>0</v>
      </c>
      <c r="AR126" s="13">
        <f t="shared" si="5"/>
        <v>0</v>
      </c>
      <c r="AS126" s="13">
        <f t="shared" si="4"/>
        <v>0</v>
      </c>
      <c r="AT126" s="13">
        <f t="shared" si="4"/>
        <v>0</v>
      </c>
      <c r="AU126" s="13">
        <f t="shared" si="4"/>
        <v>0</v>
      </c>
      <c r="AV126" s="13">
        <f t="shared" si="4"/>
        <v>0</v>
      </c>
      <c r="AW126" s="13">
        <f t="shared" si="4"/>
        <v>0</v>
      </c>
      <c r="AX126" s="13">
        <f t="shared" si="4"/>
        <v>0</v>
      </c>
    </row>
    <row r="127" spans="1:50" s="14" customFormat="1">
      <c r="A127" s="97"/>
      <c r="B127" s="97"/>
      <c r="C127" s="97"/>
      <c r="D127" s="100"/>
      <c r="E127" s="97"/>
      <c r="F127" s="97"/>
      <c r="G127" s="100"/>
      <c r="H127" s="111"/>
      <c r="I127" s="114"/>
      <c r="J127" s="111"/>
      <c r="K127" s="111"/>
      <c r="L127" s="111"/>
      <c r="M127" s="111"/>
      <c r="N127" s="11" t="s">
        <v>41</v>
      </c>
      <c r="O127" s="11">
        <v>0</v>
      </c>
      <c r="P127" s="12">
        <v>0</v>
      </c>
      <c r="Q127" s="12">
        <v>6</v>
      </c>
      <c r="R127" s="12">
        <v>6</v>
      </c>
      <c r="S127" s="12">
        <v>5</v>
      </c>
      <c r="T127" s="12">
        <v>2.5</v>
      </c>
      <c r="U127" s="12">
        <v>0</v>
      </c>
      <c r="V127" s="12">
        <v>0</v>
      </c>
      <c r="W127" s="12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3">
        <f t="shared" si="5"/>
        <v>0</v>
      </c>
      <c r="AQ127" s="13">
        <f t="shared" si="5"/>
        <v>0</v>
      </c>
      <c r="AR127" s="13">
        <f t="shared" si="5"/>
        <v>0</v>
      </c>
      <c r="AS127" s="13">
        <f t="shared" si="4"/>
        <v>0</v>
      </c>
      <c r="AT127" s="13">
        <f t="shared" si="4"/>
        <v>0</v>
      </c>
      <c r="AU127" s="13">
        <f t="shared" si="4"/>
        <v>0</v>
      </c>
      <c r="AV127" s="13">
        <f t="shared" si="4"/>
        <v>0</v>
      </c>
      <c r="AW127" s="13">
        <f t="shared" si="4"/>
        <v>0</v>
      </c>
      <c r="AX127" s="13">
        <f t="shared" si="4"/>
        <v>0</v>
      </c>
    </row>
    <row r="128" spans="1:50" s="14" customFormat="1">
      <c r="A128" s="97"/>
      <c r="B128" s="97"/>
      <c r="C128" s="97"/>
      <c r="D128" s="100"/>
      <c r="E128" s="97"/>
      <c r="F128" s="97"/>
      <c r="G128" s="100"/>
      <c r="H128" s="111"/>
      <c r="I128" s="114"/>
      <c r="J128" s="111"/>
      <c r="K128" s="111"/>
      <c r="L128" s="111"/>
      <c r="M128" s="111"/>
      <c r="N128" s="11" t="s">
        <v>42</v>
      </c>
      <c r="O128" s="11">
        <v>1</v>
      </c>
      <c r="P128" s="12">
        <v>1</v>
      </c>
      <c r="Q128" s="12">
        <v>2</v>
      </c>
      <c r="R128" s="12">
        <v>2</v>
      </c>
      <c r="S128" s="12">
        <v>2</v>
      </c>
      <c r="T128" s="12">
        <v>8</v>
      </c>
      <c r="U128" s="12">
        <v>4</v>
      </c>
      <c r="V128" s="12">
        <v>4</v>
      </c>
      <c r="W128" s="12">
        <v>4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3">
        <f t="shared" si="5"/>
        <v>0</v>
      </c>
      <c r="AQ128" s="13">
        <f t="shared" si="5"/>
        <v>0</v>
      </c>
      <c r="AR128" s="13">
        <f t="shared" si="5"/>
        <v>0</v>
      </c>
      <c r="AS128" s="13">
        <f t="shared" si="4"/>
        <v>0</v>
      </c>
      <c r="AT128" s="13">
        <f t="shared" si="4"/>
        <v>0</v>
      </c>
      <c r="AU128" s="13">
        <f t="shared" si="4"/>
        <v>0</v>
      </c>
      <c r="AV128" s="13">
        <f t="shared" si="4"/>
        <v>0</v>
      </c>
      <c r="AW128" s="13">
        <f t="shared" si="4"/>
        <v>0</v>
      </c>
      <c r="AX128" s="13">
        <f t="shared" si="4"/>
        <v>0</v>
      </c>
    </row>
    <row r="129" spans="1:50" s="14" customFormat="1">
      <c r="A129" s="97"/>
      <c r="B129" s="97"/>
      <c r="C129" s="97"/>
      <c r="D129" s="100"/>
      <c r="E129" s="97"/>
      <c r="F129" s="97"/>
      <c r="G129" s="100"/>
      <c r="H129" s="111"/>
      <c r="I129" s="114"/>
      <c r="J129" s="111"/>
      <c r="K129" s="111"/>
      <c r="L129" s="111"/>
      <c r="M129" s="111"/>
      <c r="N129" s="11" t="s">
        <v>43</v>
      </c>
      <c r="O129" s="11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3">
        <f t="shared" si="5"/>
        <v>0</v>
      </c>
      <c r="AQ129" s="13">
        <f t="shared" si="5"/>
        <v>0</v>
      </c>
      <c r="AR129" s="13">
        <f t="shared" si="5"/>
        <v>0</v>
      </c>
      <c r="AS129" s="13">
        <f t="shared" si="4"/>
        <v>0</v>
      </c>
      <c r="AT129" s="13">
        <f t="shared" si="4"/>
        <v>0</v>
      </c>
      <c r="AU129" s="13">
        <f t="shared" si="4"/>
        <v>0</v>
      </c>
      <c r="AV129" s="13">
        <f t="shared" si="4"/>
        <v>0</v>
      </c>
      <c r="AW129" s="13">
        <f t="shared" si="4"/>
        <v>0</v>
      </c>
      <c r="AX129" s="13">
        <f t="shared" si="4"/>
        <v>0</v>
      </c>
    </row>
    <row r="130" spans="1:50" s="14" customFormat="1">
      <c r="A130" s="98"/>
      <c r="B130" s="98"/>
      <c r="C130" s="98"/>
      <c r="D130" s="101"/>
      <c r="E130" s="98"/>
      <c r="F130" s="98"/>
      <c r="G130" s="101"/>
      <c r="H130" s="112"/>
      <c r="I130" s="115"/>
      <c r="J130" s="112"/>
      <c r="K130" s="112"/>
      <c r="L130" s="112"/>
      <c r="M130" s="112"/>
      <c r="N130" s="11" t="s">
        <v>44</v>
      </c>
      <c r="O130" s="11">
        <v>0</v>
      </c>
      <c r="P130" s="12">
        <v>1</v>
      </c>
      <c r="Q130" s="12">
        <v>1</v>
      </c>
      <c r="R130" s="12">
        <v>1</v>
      </c>
      <c r="S130" s="12">
        <v>0</v>
      </c>
      <c r="T130" s="12">
        <v>0</v>
      </c>
      <c r="U130" s="12">
        <v>0</v>
      </c>
      <c r="V130" s="12">
        <v>8</v>
      </c>
      <c r="W130" s="12">
        <v>8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3">
        <f t="shared" si="5"/>
        <v>0</v>
      </c>
      <c r="AQ130" s="13">
        <f t="shared" si="5"/>
        <v>0</v>
      </c>
      <c r="AR130" s="13">
        <f t="shared" si="5"/>
        <v>0</v>
      </c>
      <c r="AS130" s="13">
        <f t="shared" si="4"/>
        <v>0</v>
      </c>
      <c r="AT130" s="13">
        <f t="shared" si="4"/>
        <v>0</v>
      </c>
      <c r="AU130" s="13">
        <f t="shared" si="4"/>
        <v>0</v>
      </c>
      <c r="AV130" s="13">
        <f t="shared" si="4"/>
        <v>0</v>
      </c>
      <c r="AW130" s="13">
        <f t="shared" si="4"/>
        <v>0</v>
      </c>
      <c r="AX130" s="13">
        <f t="shared" si="4"/>
        <v>0</v>
      </c>
    </row>
    <row r="131" spans="1:50">
      <c r="A131" s="117" t="s">
        <v>86</v>
      </c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" t="s">
        <v>38</v>
      </c>
      <c r="O131" s="12">
        <f t="shared" ref="O131:AX131" si="6">SUMIF($N$5:$N$130,$N131,O5:O130)</f>
        <v>10</v>
      </c>
      <c r="P131" s="12">
        <f t="shared" si="6"/>
        <v>138</v>
      </c>
      <c r="Q131" s="12">
        <f t="shared" si="6"/>
        <v>152.1</v>
      </c>
      <c r="R131" s="12">
        <f t="shared" si="6"/>
        <v>130.1</v>
      </c>
      <c r="S131" s="12">
        <f t="shared" si="6"/>
        <v>126.1</v>
      </c>
      <c r="T131" s="12">
        <f t="shared" si="6"/>
        <v>0</v>
      </c>
      <c r="U131" s="12">
        <f t="shared" si="6"/>
        <v>0</v>
      </c>
      <c r="V131" s="12">
        <f t="shared" si="6"/>
        <v>0</v>
      </c>
      <c r="W131" s="12">
        <f t="shared" si="6"/>
        <v>0</v>
      </c>
      <c r="X131" s="13">
        <f t="shared" si="6"/>
        <v>0</v>
      </c>
      <c r="Y131" s="13">
        <f t="shared" si="6"/>
        <v>0</v>
      </c>
      <c r="Z131" s="13">
        <f t="shared" si="6"/>
        <v>0</v>
      </c>
      <c r="AA131" s="13">
        <f t="shared" si="6"/>
        <v>0</v>
      </c>
      <c r="AB131" s="13">
        <f t="shared" si="6"/>
        <v>0</v>
      </c>
      <c r="AC131" s="13">
        <f t="shared" si="6"/>
        <v>0</v>
      </c>
      <c r="AD131" s="13">
        <f t="shared" si="6"/>
        <v>0</v>
      </c>
      <c r="AE131" s="13">
        <f t="shared" si="6"/>
        <v>0</v>
      </c>
      <c r="AF131" s="13">
        <f t="shared" si="6"/>
        <v>0</v>
      </c>
      <c r="AG131" s="12">
        <f t="shared" si="6"/>
        <v>0</v>
      </c>
      <c r="AH131" s="12">
        <f t="shared" si="6"/>
        <v>0</v>
      </c>
      <c r="AI131" s="12">
        <f t="shared" si="6"/>
        <v>0</v>
      </c>
      <c r="AJ131" s="12">
        <f t="shared" si="6"/>
        <v>0</v>
      </c>
      <c r="AK131" s="12">
        <f t="shared" si="6"/>
        <v>0</v>
      </c>
      <c r="AL131" s="12">
        <f t="shared" si="6"/>
        <v>0</v>
      </c>
      <c r="AM131" s="12">
        <f t="shared" si="6"/>
        <v>0</v>
      </c>
      <c r="AN131" s="12">
        <f t="shared" si="6"/>
        <v>0</v>
      </c>
      <c r="AO131" s="12">
        <f t="shared" si="6"/>
        <v>0</v>
      </c>
      <c r="AP131" s="13">
        <f t="shared" si="6"/>
        <v>0</v>
      </c>
      <c r="AQ131" s="13">
        <f t="shared" si="6"/>
        <v>0</v>
      </c>
      <c r="AR131" s="13">
        <f t="shared" si="6"/>
        <v>0</v>
      </c>
      <c r="AS131" s="13">
        <f t="shared" si="6"/>
        <v>0</v>
      </c>
      <c r="AT131" s="13">
        <f t="shared" si="6"/>
        <v>0</v>
      </c>
      <c r="AU131" s="13">
        <f t="shared" si="6"/>
        <v>0</v>
      </c>
      <c r="AV131" s="13">
        <f t="shared" si="6"/>
        <v>0</v>
      </c>
      <c r="AW131" s="13">
        <f t="shared" si="6"/>
        <v>0</v>
      </c>
      <c r="AX131" s="13">
        <f t="shared" si="6"/>
        <v>0</v>
      </c>
    </row>
    <row r="132" spans="1:50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" t="s">
        <v>39</v>
      </c>
      <c r="O132" s="12">
        <f t="shared" ref="O132:AX132" si="7">SUMIF($N$5:$N$130,$N132,O5:O130)</f>
        <v>10</v>
      </c>
      <c r="P132" s="12">
        <f t="shared" si="7"/>
        <v>145</v>
      </c>
      <c r="Q132" s="12">
        <f t="shared" si="7"/>
        <v>153.6</v>
      </c>
      <c r="R132" s="12">
        <f t="shared" si="7"/>
        <v>133.6</v>
      </c>
      <c r="S132" s="12">
        <f t="shared" si="7"/>
        <v>142.1</v>
      </c>
      <c r="T132" s="12">
        <f t="shared" si="7"/>
        <v>117.6</v>
      </c>
      <c r="U132" s="12">
        <f t="shared" si="7"/>
        <v>92</v>
      </c>
      <c r="V132" s="12">
        <f t="shared" si="7"/>
        <v>40</v>
      </c>
      <c r="W132" s="12">
        <f t="shared" si="7"/>
        <v>40</v>
      </c>
      <c r="X132" s="13">
        <f t="shared" si="7"/>
        <v>0</v>
      </c>
      <c r="Y132" s="13">
        <f t="shared" si="7"/>
        <v>0</v>
      </c>
      <c r="Z132" s="13">
        <f t="shared" si="7"/>
        <v>0</v>
      </c>
      <c r="AA132" s="13">
        <f t="shared" si="7"/>
        <v>0</v>
      </c>
      <c r="AB132" s="13">
        <f t="shared" si="7"/>
        <v>0</v>
      </c>
      <c r="AC132" s="13">
        <f t="shared" si="7"/>
        <v>0</v>
      </c>
      <c r="AD132" s="13">
        <f t="shared" si="7"/>
        <v>0</v>
      </c>
      <c r="AE132" s="13">
        <f t="shared" si="7"/>
        <v>0</v>
      </c>
      <c r="AF132" s="13">
        <f t="shared" si="7"/>
        <v>0</v>
      </c>
      <c r="AG132" s="12">
        <f t="shared" si="7"/>
        <v>0</v>
      </c>
      <c r="AH132" s="12">
        <f t="shared" si="7"/>
        <v>0</v>
      </c>
      <c r="AI132" s="12">
        <f t="shared" si="7"/>
        <v>0</v>
      </c>
      <c r="AJ132" s="12">
        <f t="shared" si="7"/>
        <v>0</v>
      </c>
      <c r="AK132" s="12">
        <f t="shared" si="7"/>
        <v>0</v>
      </c>
      <c r="AL132" s="12">
        <f t="shared" si="7"/>
        <v>0</v>
      </c>
      <c r="AM132" s="12">
        <f t="shared" si="7"/>
        <v>0</v>
      </c>
      <c r="AN132" s="12">
        <f t="shared" si="7"/>
        <v>0</v>
      </c>
      <c r="AO132" s="12">
        <f t="shared" si="7"/>
        <v>0</v>
      </c>
      <c r="AP132" s="13">
        <f t="shared" si="7"/>
        <v>0</v>
      </c>
      <c r="AQ132" s="13">
        <f t="shared" si="7"/>
        <v>0</v>
      </c>
      <c r="AR132" s="13">
        <f t="shared" si="7"/>
        <v>0</v>
      </c>
      <c r="AS132" s="13">
        <f t="shared" si="7"/>
        <v>0</v>
      </c>
      <c r="AT132" s="13">
        <f t="shared" si="7"/>
        <v>0</v>
      </c>
      <c r="AU132" s="13">
        <f t="shared" si="7"/>
        <v>0</v>
      </c>
      <c r="AV132" s="13">
        <f t="shared" si="7"/>
        <v>0</v>
      </c>
      <c r="AW132" s="13">
        <f t="shared" si="7"/>
        <v>0</v>
      </c>
      <c r="AX132" s="13">
        <f t="shared" si="7"/>
        <v>0</v>
      </c>
    </row>
    <row r="133" spans="1:50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" t="s">
        <v>40</v>
      </c>
      <c r="O133" s="12">
        <f t="shared" ref="O133:AX133" si="8">SUMIF($N$5:$N$130,$N133,O5:O130)</f>
        <v>6</v>
      </c>
      <c r="P133" s="12">
        <f t="shared" si="8"/>
        <v>5</v>
      </c>
      <c r="Q133" s="12">
        <f t="shared" si="8"/>
        <v>62.1</v>
      </c>
      <c r="R133" s="12">
        <f t="shared" si="8"/>
        <v>62.1</v>
      </c>
      <c r="S133" s="12">
        <f t="shared" si="8"/>
        <v>59.1</v>
      </c>
      <c r="T133" s="12">
        <f t="shared" si="8"/>
        <v>78.7</v>
      </c>
      <c r="U133" s="12">
        <f t="shared" si="8"/>
        <v>36</v>
      </c>
      <c r="V133" s="12">
        <f t="shared" si="8"/>
        <v>36</v>
      </c>
      <c r="W133" s="12">
        <f t="shared" si="8"/>
        <v>36</v>
      </c>
      <c r="X133" s="13">
        <f t="shared" si="8"/>
        <v>0</v>
      </c>
      <c r="Y133" s="13">
        <f t="shared" si="8"/>
        <v>0</v>
      </c>
      <c r="Z133" s="13">
        <f t="shared" si="8"/>
        <v>0</v>
      </c>
      <c r="AA133" s="13">
        <f t="shared" si="8"/>
        <v>0</v>
      </c>
      <c r="AB133" s="13">
        <f t="shared" si="8"/>
        <v>0</v>
      </c>
      <c r="AC133" s="13">
        <f t="shared" si="8"/>
        <v>0</v>
      </c>
      <c r="AD133" s="13">
        <f t="shared" si="8"/>
        <v>0</v>
      </c>
      <c r="AE133" s="13">
        <f t="shared" si="8"/>
        <v>0</v>
      </c>
      <c r="AF133" s="13">
        <f t="shared" si="8"/>
        <v>0</v>
      </c>
      <c r="AG133" s="12">
        <f t="shared" si="8"/>
        <v>0</v>
      </c>
      <c r="AH133" s="12">
        <f t="shared" si="8"/>
        <v>0</v>
      </c>
      <c r="AI133" s="12">
        <f t="shared" si="8"/>
        <v>0</v>
      </c>
      <c r="AJ133" s="12">
        <f t="shared" si="8"/>
        <v>0</v>
      </c>
      <c r="AK133" s="12">
        <f t="shared" si="8"/>
        <v>0</v>
      </c>
      <c r="AL133" s="12">
        <f t="shared" si="8"/>
        <v>0</v>
      </c>
      <c r="AM133" s="12">
        <f t="shared" si="8"/>
        <v>0</v>
      </c>
      <c r="AN133" s="12">
        <f t="shared" si="8"/>
        <v>0</v>
      </c>
      <c r="AO133" s="12">
        <f t="shared" si="8"/>
        <v>0</v>
      </c>
      <c r="AP133" s="13">
        <f t="shared" si="8"/>
        <v>0</v>
      </c>
      <c r="AQ133" s="13">
        <f t="shared" si="8"/>
        <v>0</v>
      </c>
      <c r="AR133" s="13">
        <f t="shared" si="8"/>
        <v>0</v>
      </c>
      <c r="AS133" s="13">
        <f t="shared" si="8"/>
        <v>0</v>
      </c>
      <c r="AT133" s="13">
        <f t="shared" si="8"/>
        <v>0</v>
      </c>
      <c r="AU133" s="13">
        <f t="shared" si="8"/>
        <v>0</v>
      </c>
      <c r="AV133" s="13">
        <f t="shared" si="8"/>
        <v>0</v>
      </c>
      <c r="AW133" s="13">
        <f t="shared" si="8"/>
        <v>0</v>
      </c>
      <c r="AX133" s="13">
        <f t="shared" si="8"/>
        <v>0</v>
      </c>
    </row>
    <row r="134" spans="1:50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" t="s">
        <v>41</v>
      </c>
      <c r="O134" s="12">
        <f t="shared" ref="O134:AX134" si="9">SUMIF($N$5:$N$130,$N134,O5:O130)</f>
        <v>1</v>
      </c>
      <c r="P134" s="12">
        <f t="shared" si="9"/>
        <v>1</v>
      </c>
      <c r="Q134" s="12">
        <f t="shared" si="9"/>
        <v>38.1</v>
      </c>
      <c r="R134" s="12">
        <f t="shared" si="9"/>
        <v>38.1</v>
      </c>
      <c r="S134" s="12">
        <f t="shared" si="9"/>
        <v>34.1</v>
      </c>
      <c r="T134" s="12">
        <f t="shared" si="9"/>
        <v>18.899999999999999</v>
      </c>
      <c r="U134" s="12">
        <f t="shared" si="9"/>
        <v>28</v>
      </c>
      <c r="V134" s="12">
        <f t="shared" si="9"/>
        <v>8</v>
      </c>
      <c r="W134" s="12">
        <f t="shared" si="9"/>
        <v>8</v>
      </c>
      <c r="X134" s="13">
        <f t="shared" si="9"/>
        <v>0</v>
      </c>
      <c r="Y134" s="13">
        <f t="shared" si="9"/>
        <v>0</v>
      </c>
      <c r="Z134" s="13">
        <f t="shared" si="9"/>
        <v>0</v>
      </c>
      <c r="AA134" s="13">
        <f t="shared" si="9"/>
        <v>0</v>
      </c>
      <c r="AB134" s="13">
        <f t="shared" si="9"/>
        <v>0</v>
      </c>
      <c r="AC134" s="13">
        <f t="shared" si="9"/>
        <v>0</v>
      </c>
      <c r="AD134" s="13">
        <f t="shared" si="9"/>
        <v>0</v>
      </c>
      <c r="AE134" s="13">
        <f t="shared" si="9"/>
        <v>0</v>
      </c>
      <c r="AF134" s="13">
        <f t="shared" si="9"/>
        <v>0</v>
      </c>
      <c r="AG134" s="12">
        <f t="shared" si="9"/>
        <v>0</v>
      </c>
      <c r="AH134" s="12">
        <f t="shared" si="9"/>
        <v>0</v>
      </c>
      <c r="AI134" s="12">
        <f t="shared" si="9"/>
        <v>0</v>
      </c>
      <c r="AJ134" s="12">
        <f t="shared" si="9"/>
        <v>0</v>
      </c>
      <c r="AK134" s="12">
        <f t="shared" si="9"/>
        <v>0</v>
      </c>
      <c r="AL134" s="12">
        <f t="shared" si="9"/>
        <v>0</v>
      </c>
      <c r="AM134" s="12">
        <f t="shared" si="9"/>
        <v>0</v>
      </c>
      <c r="AN134" s="12">
        <f t="shared" si="9"/>
        <v>0</v>
      </c>
      <c r="AO134" s="12">
        <f t="shared" si="9"/>
        <v>0</v>
      </c>
      <c r="AP134" s="13">
        <f t="shared" si="9"/>
        <v>0</v>
      </c>
      <c r="AQ134" s="13">
        <f t="shared" si="9"/>
        <v>0</v>
      </c>
      <c r="AR134" s="13">
        <f t="shared" si="9"/>
        <v>0</v>
      </c>
      <c r="AS134" s="13">
        <f t="shared" si="9"/>
        <v>0</v>
      </c>
      <c r="AT134" s="13">
        <f t="shared" si="9"/>
        <v>0</v>
      </c>
      <c r="AU134" s="13">
        <f t="shared" si="9"/>
        <v>0</v>
      </c>
      <c r="AV134" s="13">
        <f t="shared" si="9"/>
        <v>0</v>
      </c>
      <c r="AW134" s="13">
        <f t="shared" si="9"/>
        <v>0</v>
      </c>
      <c r="AX134" s="13">
        <f t="shared" si="9"/>
        <v>0</v>
      </c>
    </row>
    <row r="135" spans="1:50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" t="s">
        <v>42</v>
      </c>
      <c r="O135" s="12">
        <f t="shared" ref="O135:AX135" si="10">SUMIF($N$5:$N$130,$N135,O5:O130)</f>
        <v>6</v>
      </c>
      <c r="P135" s="12">
        <f t="shared" si="10"/>
        <v>7</v>
      </c>
      <c r="Q135" s="12">
        <f t="shared" si="10"/>
        <v>11</v>
      </c>
      <c r="R135" s="12">
        <f t="shared" si="10"/>
        <v>12</v>
      </c>
      <c r="S135" s="12">
        <f t="shared" si="10"/>
        <v>6</v>
      </c>
      <c r="T135" s="12">
        <f t="shared" si="10"/>
        <v>52</v>
      </c>
      <c r="U135" s="12">
        <f t="shared" si="10"/>
        <v>36</v>
      </c>
      <c r="V135" s="12">
        <f t="shared" si="10"/>
        <v>36</v>
      </c>
      <c r="W135" s="12">
        <f t="shared" si="10"/>
        <v>36</v>
      </c>
      <c r="X135" s="13">
        <f t="shared" si="10"/>
        <v>0</v>
      </c>
      <c r="Y135" s="13">
        <f t="shared" si="10"/>
        <v>0</v>
      </c>
      <c r="Z135" s="13">
        <f t="shared" si="10"/>
        <v>0</v>
      </c>
      <c r="AA135" s="13">
        <f t="shared" si="10"/>
        <v>0</v>
      </c>
      <c r="AB135" s="13">
        <f t="shared" si="10"/>
        <v>0</v>
      </c>
      <c r="AC135" s="13">
        <f t="shared" si="10"/>
        <v>0</v>
      </c>
      <c r="AD135" s="13">
        <f t="shared" si="10"/>
        <v>0</v>
      </c>
      <c r="AE135" s="13">
        <f t="shared" si="10"/>
        <v>0</v>
      </c>
      <c r="AF135" s="13">
        <f t="shared" si="10"/>
        <v>0</v>
      </c>
      <c r="AG135" s="12">
        <f t="shared" si="10"/>
        <v>0</v>
      </c>
      <c r="AH135" s="12">
        <f t="shared" si="10"/>
        <v>0</v>
      </c>
      <c r="AI135" s="12">
        <f t="shared" si="10"/>
        <v>0</v>
      </c>
      <c r="AJ135" s="12">
        <f t="shared" si="10"/>
        <v>0</v>
      </c>
      <c r="AK135" s="12">
        <f t="shared" si="10"/>
        <v>0</v>
      </c>
      <c r="AL135" s="12">
        <f t="shared" si="10"/>
        <v>0</v>
      </c>
      <c r="AM135" s="12">
        <f t="shared" si="10"/>
        <v>0</v>
      </c>
      <c r="AN135" s="12">
        <f t="shared" si="10"/>
        <v>0</v>
      </c>
      <c r="AO135" s="12">
        <f t="shared" si="10"/>
        <v>0</v>
      </c>
      <c r="AP135" s="13">
        <f t="shared" si="10"/>
        <v>0</v>
      </c>
      <c r="AQ135" s="13">
        <f t="shared" si="10"/>
        <v>0</v>
      </c>
      <c r="AR135" s="13">
        <f t="shared" si="10"/>
        <v>0</v>
      </c>
      <c r="AS135" s="13">
        <f t="shared" si="10"/>
        <v>0</v>
      </c>
      <c r="AT135" s="13">
        <f t="shared" si="10"/>
        <v>0</v>
      </c>
      <c r="AU135" s="13">
        <f t="shared" si="10"/>
        <v>0</v>
      </c>
      <c r="AV135" s="13">
        <f t="shared" si="10"/>
        <v>0</v>
      </c>
      <c r="AW135" s="13">
        <f t="shared" si="10"/>
        <v>0</v>
      </c>
      <c r="AX135" s="13">
        <f t="shared" si="10"/>
        <v>0</v>
      </c>
    </row>
    <row r="136" spans="1:50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" t="s">
        <v>43</v>
      </c>
      <c r="O136" s="12">
        <f t="shared" ref="O136:AX136" si="11">SUMIF($N$5:$N$130,$N136,O5:O130)</f>
        <v>1</v>
      </c>
      <c r="P136" s="12">
        <f t="shared" si="11"/>
        <v>1</v>
      </c>
      <c r="Q136" s="12">
        <f t="shared" si="11"/>
        <v>3</v>
      </c>
      <c r="R136" s="12">
        <f t="shared" si="11"/>
        <v>3</v>
      </c>
      <c r="S136" s="12">
        <f t="shared" si="11"/>
        <v>1</v>
      </c>
      <c r="T136" s="12">
        <f t="shared" si="11"/>
        <v>8</v>
      </c>
      <c r="U136" s="12">
        <f t="shared" si="11"/>
        <v>8</v>
      </c>
      <c r="V136" s="12">
        <f t="shared" si="11"/>
        <v>8</v>
      </c>
      <c r="W136" s="12">
        <f t="shared" si="11"/>
        <v>8</v>
      </c>
      <c r="X136" s="13">
        <f t="shared" si="11"/>
        <v>0</v>
      </c>
      <c r="Y136" s="13">
        <f t="shared" si="11"/>
        <v>0</v>
      </c>
      <c r="Z136" s="13">
        <f t="shared" si="11"/>
        <v>0</v>
      </c>
      <c r="AA136" s="13">
        <f t="shared" si="11"/>
        <v>0</v>
      </c>
      <c r="AB136" s="13">
        <f t="shared" si="11"/>
        <v>0</v>
      </c>
      <c r="AC136" s="13">
        <f t="shared" si="11"/>
        <v>0</v>
      </c>
      <c r="AD136" s="13">
        <f t="shared" si="11"/>
        <v>0</v>
      </c>
      <c r="AE136" s="13">
        <f t="shared" si="11"/>
        <v>0</v>
      </c>
      <c r="AF136" s="13">
        <f t="shared" si="11"/>
        <v>0</v>
      </c>
      <c r="AG136" s="12">
        <f t="shared" si="11"/>
        <v>0</v>
      </c>
      <c r="AH136" s="12">
        <f t="shared" si="11"/>
        <v>0</v>
      </c>
      <c r="AI136" s="12">
        <f t="shared" si="11"/>
        <v>0</v>
      </c>
      <c r="AJ136" s="12">
        <f t="shared" si="11"/>
        <v>0</v>
      </c>
      <c r="AK136" s="12">
        <f t="shared" si="11"/>
        <v>0</v>
      </c>
      <c r="AL136" s="12">
        <f t="shared" si="11"/>
        <v>0</v>
      </c>
      <c r="AM136" s="12">
        <f t="shared" si="11"/>
        <v>0</v>
      </c>
      <c r="AN136" s="12">
        <f t="shared" si="11"/>
        <v>0</v>
      </c>
      <c r="AO136" s="12">
        <f t="shared" si="11"/>
        <v>0</v>
      </c>
      <c r="AP136" s="13">
        <f t="shared" si="11"/>
        <v>0</v>
      </c>
      <c r="AQ136" s="13">
        <f t="shared" si="11"/>
        <v>0</v>
      </c>
      <c r="AR136" s="13">
        <f t="shared" si="11"/>
        <v>0</v>
      </c>
      <c r="AS136" s="13">
        <f t="shared" si="11"/>
        <v>0</v>
      </c>
      <c r="AT136" s="13">
        <f t="shared" si="11"/>
        <v>0</v>
      </c>
      <c r="AU136" s="13">
        <f t="shared" si="11"/>
        <v>0</v>
      </c>
      <c r="AV136" s="13">
        <f t="shared" si="11"/>
        <v>0</v>
      </c>
      <c r="AW136" s="13">
        <f t="shared" si="11"/>
        <v>0</v>
      </c>
      <c r="AX136" s="13">
        <f t="shared" si="11"/>
        <v>0</v>
      </c>
    </row>
    <row r="137" spans="1:50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" t="s">
        <v>44</v>
      </c>
      <c r="O137" s="12">
        <f t="shared" ref="O137:AX137" si="12">SUMIF($N$5:$N$130,$N137,O5:O130)</f>
        <v>3</v>
      </c>
      <c r="P137" s="12">
        <f t="shared" si="12"/>
        <v>4</v>
      </c>
      <c r="Q137" s="12">
        <f t="shared" si="12"/>
        <v>8</v>
      </c>
      <c r="R137" s="12">
        <f t="shared" si="12"/>
        <v>8</v>
      </c>
      <c r="S137" s="12">
        <f t="shared" si="12"/>
        <v>2</v>
      </c>
      <c r="T137" s="12">
        <f t="shared" si="12"/>
        <v>0</v>
      </c>
      <c r="U137" s="12">
        <f t="shared" si="12"/>
        <v>0</v>
      </c>
      <c r="V137" s="12">
        <f t="shared" si="12"/>
        <v>52</v>
      </c>
      <c r="W137" s="12">
        <f t="shared" si="12"/>
        <v>40</v>
      </c>
      <c r="X137" s="13">
        <f t="shared" si="12"/>
        <v>0</v>
      </c>
      <c r="Y137" s="13">
        <f t="shared" si="12"/>
        <v>0</v>
      </c>
      <c r="Z137" s="13">
        <f t="shared" si="12"/>
        <v>0</v>
      </c>
      <c r="AA137" s="13">
        <f t="shared" si="12"/>
        <v>0</v>
      </c>
      <c r="AB137" s="13">
        <f t="shared" si="12"/>
        <v>0</v>
      </c>
      <c r="AC137" s="13">
        <f t="shared" si="12"/>
        <v>0</v>
      </c>
      <c r="AD137" s="13">
        <f t="shared" si="12"/>
        <v>0</v>
      </c>
      <c r="AE137" s="13">
        <f t="shared" si="12"/>
        <v>0</v>
      </c>
      <c r="AF137" s="13">
        <f t="shared" si="12"/>
        <v>0</v>
      </c>
      <c r="AG137" s="12">
        <f t="shared" si="12"/>
        <v>0</v>
      </c>
      <c r="AH137" s="12">
        <f t="shared" si="12"/>
        <v>0</v>
      </c>
      <c r="AI137" s="12">
        <f t="shared" si="12"/>
        <v>0</v>
      </c>
      <c r="AJ137" s="12">
        <f t="shared" si="12"/>
        <v>0</v>
      </c>
      <c r="AK137" s="12">
        <f t="shared" si="12"/>
        <v>0</v>
      </c>
      <c r="AL137" s="12">
        <f t="shared" si="12"/>
        <v>0</v>
      </c>
      <c r="AM137" s="12">
        <f t="shared" si="12"/>
        <v>0</v>
      </c>
      <c r="AN137" s="12">
        <f t="shared" si="12"/>
        <v>0</v>
      </c>
      <c r="AO137" s="12">
        <f t="shared" si="12"/>
        <v>0</v>
      </c>
      <c r="AP137" s="13">
        <f t="shared" si="12"/>
        <v>0</v>
      </c>
      <c r="AQ137" s="13">
        <f t="shared" si="12"/>
        <v>0</v>
      </c>
      <c r="AR137" s="13">
        <f t="shared" si="12"/>
        <v>0</v>
      </c>
      <c r="AS137" s="13">
        <f t="shared" si="12"/>
        <v>0</v>
      </c>
      <c r="AT137" s="13">
        <f t="shared" si="12"/>
        <v>0</v>
      </c>
      <c r="AU137" s="13">
        <f t="shared" si="12"/>
        <v>0</v>
      </c>
      <c r="AV137" s="13">
        <f t="shared" si="12"/>
        <v>0</v>
      </c>
      <c r="AW137" s="13">
        <f t="shared" si="12"/>
        <v>0</v>
      </c>
      <c r="AX137" s="13">
        <f t="shared" si="12"/>
        <v>0</v>
      </c>
    </row>
    <row r="138" spans="1:50">
      <c r="I138" s="1"/>
      <c r="J138" s="1"/>
      <c r="K138" s="1"/>
      <c r="L138" s="1"/>
      <c r="M138" s="1"/>
      <c r="N138" s="1"/>
      <c r="O138" s="1"/>
      <c r="P138" s="1"/>
      <c r="Q138" s="1"/>
    </row>
    <row r="139" spans="1:50" s="4" customFormat="1">
      <c r="B139" s="15"/>
      <c r="C139" s="15"/>
      <c r="D139" s="15"/>
      <c r="F139" s="118" t="s">
        <v>87</v>
      </c>
      <c r="G139" s="119" t="s">
        <v>88</v>
      </c>
      <c r="H139" s="118" t="s">
        <v>89</v>
      </c>
      <c r="I139" s="118"/>
      <c r="J139" s="120" t="s">
        <v>90</v>
      </c>
      <c r="K139" s="121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spans="1:50" s="4" customFormat="1">
      <c r="B140" s="15"/>
      <c r="C140" s="15"/>
      <c r="D140" s="15"/>
      <c r="F140" s="118"/>
      <c r="G140" s="119"/>
      <c r="H140" s="118"/>
      <c r="I140" s="118"/>
      <c r="J140" s="122" t="s">
        <v>91</v>
      </c>
      <c r="K140" s="123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spans="1:50" s="4" customFormat="1">
      <c r="B141" s="15"/>
      <c r="C141" s="15"/>
      <c r="D141" s="15"/>
      <c r="F141" s="118"/>
      <c r="G141" s="119"/>
      <c r="H141" s="118"/>
      <c r="I141" s="118"/>
      <c r="J141" s="35" t="s">
        <v>92</v>
      </c>
      <c r="K141" s="124" t="s">
        <v>93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spans="1:50" s="4" customFormat="1">
      <c r="B142" s="15"/>
      <c r="C142" s="15"/>
      <c r="D142" s="15"/>
      <c r="F142" s="118"/>
      <c r="G142" s="119"/>
      <c r="H142" s="118"/>
      <c r="I142" s="118"/>
      <c r="J142" s="36" t="s">
        <v>15</v>
      </c>
      <c r="K142" s="12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spans="1:50" s="4" customFormat="1">
      <c r="B143" s="15"/>
      <c r="C143" s="15"/>
      <c r="D143" s="15"/>
      <c r="F143" s="117" t="s">
        <v>15</v>
      </c>
      <c r="G143" s="126" t="s">
        <v>38</v>
      </c>
      <c r="H143" s="125" t="s">
        <v>94</v>
      </c>
      <c r="I143" s="125"/>
      <c r="J143" s="36">
        <v>0</v>
      </c>
      <c r="K143" s="16">
        <f>AP131</f>
        <v>0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spans="1:50" s="4" customFormat="1">
      <c r="B144" s="15"/>
      <c r="C144" s="15"/>
      <c r="D144" s="15"/>
      <c r="F144" s="117"/>
      <c r="G144" s="126"/>
      <c r="H144" s="125" t="s">
        <v>95</v>
      </c>
      <c r="I144" s="125"/>
      <c r="J144" s="37">
        <v>0</v>
      </c>
      <c r="K144" s="16">
        <f>AQ131</f>
        <v>0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spans="1:48" s="4" customFormat="1">
      <c r="B145" s="15"/>
      <c r="C145" s="15"/>
      <c r="D145" s="15"/>
      <c r="F145" s="117"/>
      <c r="G145" s="126"/>
      <c r="H145" s="125" t="s">
        <v>96</v>
      </c>
      <c r="I145" s="125" t="s">
        <v>96</v>
      </c>
      <c r="J145" s="37">
        <v>0</v>
      </c>
      <c r="K145" s="16">
        <f>AR131</f>
        <v>0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spans="1:48" s="4" customFormat="1">
      <c r="A146" s="15"/>
      <c r="B146" s="15"/>
      <c r="C146" s="15"/>
      <c r="D146" s="15"/>
      <c r="F146" s="117"/>
      <c r="G146" s="126"/>
      <c r="H146" s="125" t="s">
        <v>97</v>
      </c>
      <c r="I146" s="125" t="s">
        <v>97</v>
      </c>
      <c r="J146" s="37">
        <v>0</v>
      </c>
      <c r="K146" s="16">
        <f>AS131</f>
        <v>0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</row>
    <row r="147" spans="1:48" s="4" customFormat="1">
      <c r="A147" s="15"/>
      <c r="B147" s="15"/>
      <c r="C147" s="15"/>
      <c r="D147" s="15"/>
      <c r="F147" s="117"/>
      <c r="G147" s="126"/>
      <c r="H147" s="125" t="s">
        <v>98</v>
      </c>
      <c r="I147" s="125" t="s">
        <v>98</v>
      </c>
      <c r="J147" s="37">
        <v>0</v>
      </c>
      <c r="K147" s="16">
        <f>AT131</f>
        <v>0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spans="1:48" s="4" customFormat="1">
      <c r="A148" s="15"/>
      <c r="B148" s="15"/>
      <c r="C148" s="15"/>
      <c r="D148" s="15"/>
      <c r="F148" s="117"/>
      <c r="G148" s="126"/>
      <c r="H148" s="125" t="s">
        <v>99</v>
      </c>
      <c r="I148" s="125" t="s">
        <v>99</v>
      </c>
      <c r="J148" s="37">
        <v>0</v>
      </c>
      <c r="K148" s="16">
        <f>AU131</f>
        <v>0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spans="1:48" s="4" customFormat="1">
      <c r="A149" s="15"/>
      <c r="B149" s="15"/>
      <c r="C149" s="15"/>
      <c r="D149" s="15"/>
      <c r="F149" s="117"/>
      <c r="G149" s="126"/>
      <c r="H149" s="125" t="s">
        <v>100</v>
      </c>
      <c r="I149" s="125" t="s">
        <v>100</v>
      </c>
      <c r="J149" s="37">
        <v>0</v>
      </c>
      <c r="K149" s="16">
        <f>AV131</f>
        <v>0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spans="1:48" s="4" customFormat="1">
      <c r="A150" s="15"/>
      <c r="B150" s="15"/>
      <c r="C150" s="15"/>
      <c r="D150" s="15"/>
      <c r="F150" s="117"/>
      <c r="G150" s="126"/>
      <c r="H150" s="125" t="s">
        <v>101</v>
      </c>
      <c r="I150" s="125" t="s">
        <v>101</v>
      </c>
      <c r="J150" s="37">
        <v>0</v>
      </c>
      <c r="K150" s="16">
        <f>AW131</f>
        <v>0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spans="1:48" s="4" customFormat="1">
      <c r="B151" s="15"/>
      <c r="C151" s="15"/>
      <c r="D151" s="15"/>
      <c r="F151" s="117"/>
      <c r="G151" s="126"/>
      <c r="H151" s="125" t="s">
        <v>102</v>
      </c>
      <c r="I151" s="125" t="s">
        <v>102</v>
      </c>
      <c r="J151" s="37">
        <v>0</v>
      </c>
      <c r="K151" s="16">
        <f>AX131</f>
        <v>0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spans="1:48" s="4" customFormat="1">
      <c r="B152" s="15"/>
      <c r="C152" s="15"/>
      <c r="D152" s="15"/>
      <c r="F152" s="117"/>
      <c r="G152" s="126" t="s">
        <v>39</v>
      </c>
      <c r="H152" s="125" t="s">
        <v>94</v>
      </c>
      <c r="I152" s="125"/>
      <c r="J152" s="37">
        <v>0</v>
      </c>
      <c r="K152" s="16">
        <f>AP132</f>
        <v>0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spans="1:48" s="4" customFormat="1">
      <c r="B153" s="15"/>
      <c r="C153" s="15"/>
      <c r="D153" s="15"/>
      <c r="F153" s="117"/>
      <c r="G153" s="126"/>
      <c r="H153" s="125" t="s">
        <v>95</v>
      </c>
      <c r="I153" s="125"/>
      <c r="J153" s="37">
        <v>0</v>
      </c>
      <c r="K153" s="16">
        <f>AQ132</f>
        <v>0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spans="1:48" s="4" customFormat="1">
      <c r="B154" s="15"/>
      <c r="C154" s="15"/>
      <c r="D154" s="15"/>
      <c r="F154" s="117"/>
      <c r="G154" s="126"/>
      <c r="H154" s="125" t="s">
        <v>96</v>
      </c>
      <c r="I154" s="125" t="s">
        <v>96</v>
      </c>
      <c r="J154" s="37">
        <v>0</v>
      </c>
      <c r="K154" s="16">
        <f>AR132</f>
        <v>0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spans="1:48" s="4" customFormat="1">
      <c r="B155" s="15"/>
      <c r="C155" s="15"/>
      <c r="D155" s="15"/>
      <c r="F155" s="117"/>
      <c r="G155" s="126"/>
      <c r="H155" s="125" t="s">
        <v>97</v>
      </c>
      <c r="I155" s="125" t="s">
        <v>97</v>
      </c>
      <c r="J155" s="37">
        <v>0</v>
      </c>
      <c r="K155" s="16">
        <f>AS132</f>
        <v>0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spans="1:48" s="4" customFormat="1">
      <c r="B156" s="15"/>
      <c r="C156" s="15"/>
      <c r="D156" s="15"/>
      <c r="F156" s="117"/>
      <c r="G156" s="126"/>
      <c r="H156" s="125" t="s">
        <v>98</v>
      </c>
      <c r="I156" s="125" t="s">
        <v>98</v>
      </c>
      <c r="J156" s="37">
        <v>0</v>
      </c>
      <c r="K156" s="16">
        <f>AT132</f>
        <v>0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spans="1:48" s="4" customFormat="1">
      <c r="B157" s="15"/>
      <c r="C157" s="15"/>
      <c r="D157" s="15"/>
      <c r="F157" s="117"/>
      <c r="G157" s="126"/>
      <c r="H157" s="125" t="s">
        <v>99</v>
      </c>
      <c r="I157" s="125" t="s">
        <v>99</v>
      </c>
      <c r="J157" s="37">
        <v>0</v>
      </c>
      <c r="K157" s="16">
        <f>AU132</f>
        <v>0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spans="1:48" s="4" customFormat="1">
      <c r="B158" s="15"/>
      <c r="C158" s="15"/>
      <c r="D158" s="15"/>
      <c r="F158" s="117"/>
      <c r="G158" s="126"/>
      <c r="H158" s="125" t="s">
        <v>100</v>
      </c>
      <c r="I158" s="125" t="s">
        <v>100</v>
      </c>
      <c r="J158" s="37">
        <v>0</v>
      </c>
      <c r="K158" s="16">
        <f>AV132</f>
        <v>0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spans="1:48" s="4" customFormat="1">
      <c r="B159" s="15"/>
      <c r="C159" s="15"/>
      <c r="D159" s="15"/>
      <c r="F159" s="117"/>
      <c r="G159" s="126"/>
      <c r="H159" s="125" t="s">
        <v>101</v>
      </c>
      <c r="I159" s="125" t="s">
        <v>101</v>
      </c>
      <c r="J159" s="37">
        <v>0</v>
      </c>
      <c r="K159" s="16">
        <f>AW132</f>
        <v>0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 spans="1:48" s="4" customFormat="1">
      <c r="B160" s="15"/>
      <c r="C160" s="15"/>
      <c r="D160" s="15"/>
      <c r="F160" s="117"/>
      <c r="G160" s="126"/>
      <c r="H160" s="125" t="s">
        <v>102</v>
      </c>
      <c r="I160" s="125" t="s">
        <v>102</v>
      </c>
      <c r="J160" s="37">
        <v>0</v>
      </c>
      <c r="K160" s="16">
        <f>AX132</f>
        <v>0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spans="1:48" s="4" customFormat="1">
      <c r="B161" s="15"/>
      <c r="C161" s="15"/>
      <c r="D161" s="15"/>
      <c r="F161" s="117"/>
      <c r="G161" s="126" t="s">
        <v>40</v>
      </c>
      <c r="H161" s="125" t="s">
        <v>94</v>
      </c>
      <c r="I161" s="125"/>
      <c r="J161" s="37">
        <v>0</v>
      </c>
      <c r="K161" s="16">
        <f>AP133</f>
        <v>0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spans="1:48" s="4" customFormat="1">
      <c r="B162" s="15"/>
      <c r="C162" s="15"/>
      <c r="D162" s="15"/>
      <c r="F162" s="117"/>
      <c r="G162" s="126"/>
      <c r="H162" s="125" t="s">
        <v>95</v>
      </c>
      <c r="I162" s="125"/>
      <c r="J162" s="37">
        <v>0</v>
      </c>
      <c r="K162" s="16">
        <f>AQ133</f>
        <v>0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</row>
    <row r="163" spans="1:48" s="4" customFormat="1" ht="15" thickBot="1">
      <c r="B163" s="15"/>
      <c r="C163" s="15"/>
      <c r="D163" s="15"/>
      <c r="F163" s="117"/>
      <c r="G163" s="126"/>
      <c r="H163" s="125" t="s">
        <v>96</v>
      </c>
      <c r="I163" s="125" t="s">
        <v>96</v>
      </c>
      <c r="J163" s="37">
        <v>0</v>
      </c>
      <c r="K163" s="16">
        <f>AR133</f>
        <v>0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spans="1:48" s="4" customFormat="1" ht="33.75">
      <c r="A164" s="17" t="s">
        <v>103</v>
      </c>
      <c r="B164" s="18" t="s">
        <v>104</v>
      </c>
      <c r="C164" s="18" t="s">
        <v>105</v>
      </c>
      <c r="D164" s="18" t="s">
        <v>106</v>
      </c>
      <c r="E164" s="19" t="s">
        <v>107</v>
      </c>
      <c r="F164" s="117"/>
      <c r="G164" s="126"/>
      <c r="H164" s="125" t="s">
        <v>97</v>
      </c>
      <c r="I164" s="125" t="s">
        <v>97</v>
      </c>
      <c r="J164" s="37">
        <v>0</v>
      </c>
      <c r="K164" s="16">
        <f>AS133</f>
        <v>0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spans="1:48" s="4" customFormat="1">
      <c r="A165" s="20" t="s">
        <v>108</v>
      </c>
      <c r="B165" s="21">
        <v>0.25</v>
      </c>
      <c r="C165" s="22">
        <v>1.7211914714398601E-2</v>
      </c>
      <c r="D165" s="21">
        <v>0.6</v>
      </c>
      <c r="E165" s="23">
        <v>1.14746098095991E-2</v>
      </c>
      <c r="F165" s="117"/>
      <c r="G165" s="126"/>
      <c r="H165" s="125" t="s">
        <v>98</v>
      </c>
      <c r="I165" s="125" t="s">
        <v>98</v>
      </c>
      <c r="J165" s="37">
        <v>0</v>
      </c>
      <c r="K165" s="16">
        <f>AT133</f>
        <v>0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spans="1:48" s="4" customFormat="1">
      <c r="A166" s="24" t="s">
        <v>109</v>
      </c>
      <c r="B166" s="25">
        <v>0.4</v>
      </c>
      <c r="C166" s="26">
        <v>1.0798368135137199E-2</v>
      </c>
      <c r="D166" s="25">
        <v>0.5</v>
      </c>
      <c r="E166" s="27">
        <v>7.19891209009143E-3</v>
      </c>
      <c r="F166" s="117"/>
      <c r="G166" s="126"/>
      <c r="H166" s="125" t="s">
        <v>99</v>
      </c>
      <c r="I166" s="125" t="s">
        <v>99</v>
      </c>
      <c r="J166" s="37">
        <v>0</v>
      </c>
      <c r="K166" s="16">
        <f>AU133</f>
        <v>0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spans="1:48" s="4" customFormat="1">
      <c r="A167" s="28" t="s">
        <v>110</v>
      </c>
      <c r="B167" s="25">
        <v>0.1</v>
      </c>
      <c r="C167" s="26">
        <v>2.1372086352551001E-2</v>
      </c>
      <c r="D167" s="25">
        <v>0.4</v>
      </c>
      <c r="E167" s="27">
        <v>1.4248057568367299E-2</v>
      </c>
      <c r="F167" s="117"/>
      <c r="G167" s="126"/>
      <c r="H167" s="125" t="s">
        <v>100</v>
      </c>
      <c r="I167" s="125" t="s">
        <v>100</v>
      </c>
      <c r="J167" s="37">
        <v>0</v>
      </c>
      <c r="K167" s="16">
        <f>AV133</f>
        <v>0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spans="1:48" s="4" customFormat="1">
      <c r="A168" s="24" t="s">
        <v>111</v>
      </c>
      <c r="B168" s="25">
        <v>0.1</v>
      </c>
      <c r="C168" s="26">
        <v>2.1700000000000001E-2</v>
      </c>
      <c r="D168" s="25">
        <v>0.6</v>
      </c>
      <c r="E168" s="27">
        <v>1.67E-2</v>
      </c>
      <c r="F168" s="117"/>
      <c r="G168" s="126"/>
      <c r="H168" s="125" t="s">
        <v>101</v>
      </c>
      <c r="I168" s="125" t="s">
        <v>101</v>
      </c>
      <c r="J168" s="37">
        <v>0</v>
      </c>
      <c r="K168" s="16">
        <f>AW133</f>
        <v>0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spans="1:48" s="4" customFormat="1" ht="15" thickBot="1">
      <c r="A169" s="29" t="s">
        <v>112</v>
      </c>
      <c r="B169" s="30">
        <v>0.05</v>
      </c>
      <c r="C169" s="31">
        <v>2.45919440127546E-2</v>
      </c>
      <c r="D169" s="30">
        <v>0.3</v>
      </c>
      <c r="E169" s="32">
        <v>1.63946293418364E-2</v>
      </c>
      <c r="F169" s="117"/>
      <c r="G169" s="126"/>
      <c r="H169" s="125" t="s">
        <v>102</v>
      </c>
      <c r="I169" s="125" t="s">
        <v>102</v>
      </c>
      <c r="J169" s="37">
        <v>0</v>
      </c>
      <c r="K169" s="16">
        <f>AX133</f>
        <v>0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spans="1:48" s="4" customFormat="1">
      <c r="B170" s="15"/>
      <c r="C170" s="15"/>
      <c r="D170" s="15"/>
      <c r="F170" s="117"/>
      <c r="G170" s="126" t="s">
        <v>41</v>
      </c>
      <c r="H170" s="125" t="s">
        <v>94</v>
      </c>
      <c r="I170" s="125"/>
      <c r="J170" s="37">
        <v>0</v>
      </c>
      <c r="K170" s="16">
        <f>AP134</f>
        <v>0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spans="1:48" s="4" customFormat="1">
      <c r="B171" s="15"/>
      <c r="C171" s="15"/>
      <c r="D171" s="15"/>
      <c r="F171" s="117"/>
      <c r="G171" s="126"/>
      <c r="H171" s="125" t="s">
        <v>95</v>
      </c>
      <c r="I171" s="125"/>
      <c r="J171" s="37">
        <v>0</v>
      </c>
      <c r="K171" s="16">
        <f>AQ134</f>
        <v>0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 spans="1:48" s="4" customFormat="1">
      <c r="B172" s="15"/>
      <c r="C172" s="15"/>
      <c r="D172" s="15"/>
      <c r="F172" s="117"/>
      <c r="G172" s="126"/>
      <c r="H172" s="125" t="s">
        <v>96</v>
      </c>
      <c r="I172" s="125" t="s">
        <v>96</v>
      </c>
      <c r="J172" s="37">
        <v>0</v>
      </c>
      <c r="K172" s="16">
        <f>AR134</f>
        <v>0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spans="1:48" s="4" customFormat="1">
      <c r="A173" s="15"/>
      <c r="B173" s="15"/>
      <c r="C173" s="15"/>
      <c r="D173" s="15"/>
      <c r="F173" s="117"/>
      <c r="G173" s="126"/>
      <c r="H173" s="125" t="s">
        <v>97</v>
      </c>
      <c r="I173" s="125" t="s">
        <v>97</v>
      </c>
      <c r="J173" s="37">
        <v>0</v>
      </c>
      <c r="K173" s="16">
        <f>AS134</f>
        <v>0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</row>
    <row r="174" spans="1:48" s="4" customFormat="1">
      <c r="A174" s="15"/>
      <c r="B174" s="15"/>
      <c r="C174" s="15"/>
      <c r="D174" s="15"/>
      <c r="F174" s="117"/>
      <c r="G174" s="126"/>
      <c r="H174" s="125" t="s">
        <v>98</v>
      </c>
      <c r="I174" s="125" t="s">
        <v>98</v>
      </c>
      <c r="J174" s="37">
        <v>0</v>
      </c>
      <c r="K174" s="16">
        <f>AT134</f>
        <v>0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spans="1:48" s="4" customFormat="1">
      <c r="A175" s="15"/>
      <c r="B175" s="15"/>
      <c r="C175" s="15"/>
      <c r="D175" s="15"/>
      <c r="F175" s="117"/>
      <c r="G175" s="126"/>
      <c r="H175" s="125" t="s">
        <v>99</v>
      </c>
      <c r="I175" s="125" t="s">
        <v>99</v>
      </c>
      <c r="J175" s="37">
        <v>0</v>
      </c>
      <c r="K175" s="16">
        <f>AU134</f>
        <v>0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spans="1:48" s="4" customFormat="1">
      <c r="A176" s="15"/>
      <c r="B176" s="15"/>
      <c r="C176" s="15"/>
      <c r="D176" s="15"/>
      <c r="F176" s="117"/>
      <c r="G176" s="126"/>
      <c r="H176" s="125" t="s">
        <v>100</v>
      </c>
      <c r="I176" s="125" t="s">
        <v>100</v>
      </c>
      <c r="J176" s="37">
        <v>0</v>
      </c>
      <c r="K176" s="16">
        <f>AV134</f>
        <v>0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spans="1:48" s="4" customFormat="1">
      <c r="A177" s="15"/>
      <c r="B177" s="15"/>
      <c r="C177" s="15"/>
      <c r="D177" s="15"/>
      <c r="F177" s="117"/>
      <c r="G177" s="126"/>
      <c r="H177" s="125" t="s">
        <v>101</v>
      </c>
      <c r="I177" s="125" t="s">
        <v>101</v>
      </c>
      <c r="J177" s="37">
        <v>0</v>
      </c>
      <c r="K177" s="16">
        <f>AW134</f>
        <v>0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spans="1:48" s="4" customFormat="1">
      <c r="B178" s="15"/>
      <c r="C178" s="15"/>
      <c r="D178" s="15"/>
      <c r="F178" s="117"/>
      <c r="G178" s="126"/>
      <c r="H178" s="125" t="s">
        <v>102</v>
      </c>
      <c r="I178" s="125" t="s">
        <v>102</v>
      </c>
      <c r="J178" s="37">
        <v>0</v>
      </c>
      <c r="K178" s="16">
        <f>AX134</f>
        <v>0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</row>
    <row r="179" spans="1:48" s="4" customFormat="1">
      <c r="B179" s="15"/>
      <c r="C179" s="15"/>
      <c r="D179" s="15"/>
      <c r="F179" s="117"/>
      <c r="G179" s="126" t="s">
        <v>42</v>
      </c>
      <c r="H179" s="125" t="s">
        <v>94</v>
      </c>
      <c r="I179" s="125"/>
      <c r="J179" s="37">
        <v>0</v>
      </c>
      <c r="K179" s="16">
        <f>AP135</f>
        <v>0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</row>
    <row r="180" spans="1:48" s="4" customFormat="1">
      <c r="B180" s="15"/>
      <c r="C180" s="15"/>
      <c r="D180" s="15"/>
      <c r="F180" s="117"/>
      <c r="G180" s="126"/>
      <c r="H180" s="125" t="s">
        <v>95</v>
      </c>
      <c r="I180" s="125"/>
      <c r="J180" s="37">
        <v>0</v>
      </c>
      <c r="K180" s="16">
        <f>AQ135</f>
        <v>0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spans="1:48" s="4" customFormat="1">
      <c r="B181" s="15"/>
      <c r="C181" s="15"/>
      <c r="D181" s="15"/>
      <c r="F181" s="117"/>
      <c r="G181" s="126"/>
      <c r="H181" s="125" t="s">
        <v>96</v>
      </c>
      <c r="I181" s="125" t="s">
        <v>96</v>
      </c>
      <c r="J181" s="37">
        <v>0</v>
      </c>
      <c r="K181" s="16">
        <f>AR135</f>
        <v>0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</row>
    <row r="182" spans="1:48" s="4" customFormat="1">
      <c r="B182" s="15"/>
      <c r="C182" s="15"/>
      <c r="D182" s="15"/>
      <c r="F182" s="117"/>
      <c r="G182" s="126"/>
      <c r="H182" s="125" t="s">
        <v>97</v>
      </c>
      <c r="I182" s="125" t="s">
        <v>97</v>
      </c>
      <c r="J182" s="37">
        <v>0</v>
      </c>
      <c r="K182" s="16">
        <f>AS135</f>
        <v>0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</row>
    <row r="183" spans="1:48" s="4" customFormat="1">
      <c r="B183" s="15"/>
      <c r="C183" s="15"/>
      <c r="D183" s="15"/>
      <c r="F183" s="117"/>
      <c r="G183" s="126"/>
      <c r="H183" s="125" t="s">
        <v>98</v>
      </c>
      <c r="I183" s="125" t="s">
        <v>98</v>
      </c>
      <c r="J183" s="37">
        <v>0</v>
      </c>
      <c r="K183" s="16">
        <f>AT135</f>
        <v>0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 spans="1:48" s="4" customFormat="1">
      <c r="B184" s="15"/>
      <c r="C184" s="15"/>
      <c r="D184" s="15"/>
      <c r="F184" s="117"/>
      <c r="G184" s="126"/>
      <c r="H184" s="125" t="s">
        <v>99</v>
      </c>
      <c r="I184" s="125" t="s">
        <v>99</v>
      </c>
      <c r="J184" s="37">
        <v>0</v>
      </c>
      <c r="K184" s="16">
        <f>AU135</f>
        <v>0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 spans="1:48" s="4" customFormat="1">
      <c r="A185" s="15"/>
      <c r="B185" s="15"/>
      <c r="C185" s="15"/>
      <c r="D185" s="15"/>
      <c r="F185" s="117"/>
      <c r="G185" s="126"/>
      <c r="H185" s="125" t="s">
        <v>100</v>
      </c>
      <c r="I185" s="125" t="s">
        <v>100</v>
      </c>
      <c r="J185" s="37">
        <v>0</v>
      </c>
      <c r="K185" s="16">
        <f>AV135</f>
        <v>0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spans="1:48" s="4" customFormat="1">
      <c r="A186" s="15"/>
      <c r="B186" s="15"/>
      <c r="C186" s="15"/>
      <c r="D186" s="15"/>
      <c r="F186" s="117"/>
      <c r="G186" s="126"/>
      <c r="H186" s="125" t="s">
        <v>101</v>
      </c>
      <c r="I186" s="125" t="s">
        <v>101</v>
      </c>
      <c r="J186" s="37">
        <v>0</v>
      </c>
      <c r="K186" s="16">
        <f>AW135</f>
        <v>0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</row>
    <row r="187" spans="1:48" s="4" customFormat="1">
      <c r="B187" s="15"/>
      <c r="C187" s="15"/>
      <c r="D187" s="15"/>
      <c r="F187" s="117"/>
      <c r="G187" s="126"/>
      <c r="H187" s="125" t="s">
        <v>102</v>
      </c>
      <c r="I187" s="125" t="s">
        <v>102</v>
      </c>
      <c r="J187" s="37">
        <v>0</v>
      </c>
      <c r="K187" s="16">
        <f>AX135</f>
        <v>0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</row>
    <row r="188" spans="1:48" s="4" customFormat="1">
      <c r="B188" s="15"/>
      <c r="C188" s="15"/>
      <c r="D188" s="15"/>
      <c r="F188" s="117"/>
      <c r="G188" s="126" t="s">
        <v>43</v>
      </c>
      <c r="H188" s="125" t="s">
        <v>94</v>
      </c>
      <c r="I188" s="125"/>
      <c r="J188" s="37">
        <v>0</v>
      </c>
      <c r="K188" s="16">
        <f>AP136</f>
        <v>0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 spans="1:48" s="4" customFormat="1">
      <c r="B189" s="15"/>
      <c r="C189" s="15"/>
      <c r="D189" s="15"/>
      <c r="F189" s="117"/>
      <c r="G189" s="126"/>
      <c r="H189" s="125" t="s">
        <v>95</v>
      </c>
      <c r="I189" s="125"/>
      <c r="J189" s="37">
        <v>0</v>
      </c>
      <c r="K189" s="16">
        <f>AQ136</f>
        <v>0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spans="1:48" s="4" customFormat="1">
      <c r="B190" s="15"/>
      <c r="C190" s="15"/>
      <c r="D190" s="15"/>
      <c r="F190" s="117"/>
      <c r="G190" s="126"/>
      <c r="H190" s="125" t="s">
        <v>96</v>
      </c>
      <c r="I190" s="125" t="s">
        <v>96</v>
      </c>
      <c r="J190" s="37">
        <v>0</v>
      </c>
      <c r="K190" s="16">
        <f>AR136</f>
        <v>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spans="1:48" s="4" customFormat="1">
      <c r="B191" s="15"/>
      <c r="C191" s="15"/>
      <c r="D191" s="15"/>
      <c r="F191" s="117"/>
      <c r="G191" s="126"/>
      <c r="H191" s="125" t="s">
        <v>97</v>
      </c>
      <c r="I191" s="125" t="s">
        <v>97</v>
      </c>
      <c r="J191" s="37">
        <v>0</v>
      </c>
      <c r="K191" s="16">
        <f>AS136</f>
        <v>0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 spans="1:48" s="4" customFormat="1">
      <c r="B192" s="15"/>
      <c r="C192" s="15"/>
      <c r="D192" s="15"/>
      <c r="F192" s="117"/>
      <c r="G192" s="126"/>
      <c r="H192" s="125" t="s">
        <v>98</v>
      </c>
      <c r="I192" s="125" t="s">
        <v>98</v>
      </c>
      <c r="J192" s="37">
        <v>0</v>
      </c>
      <c r="K192" s="16">
        <f>AT136</f>
        <v>0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 spans="1:48" s="4" customFormat="1">
      <c r="B193" s="15"/>
      <c r="C193" s="15"/>
      <c r="D193" s="15"/>
      <c r="F193" s="117"/>
      <c r="G193" s="126"/>
      <c r="H193" s="125" t="s">
        <v>99</v>
      </c>
      <c r="I193" s="125" t="s">
        <v>99</v>
      </c>
      <c r="J193" s="37">
        <v>0</v>
      </c>
      <c r="K193" s="16">
        <f>AU136</f>
        <v>0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spans="1:48" s="4" customFormat="1">
      <c r="A194" s="15"/>
      <c r="B194" s="15"/>
      <c r="C194" s="15"/>
      <c r="D194" s="15"/>
      <c r="F194" s="117"/>
      <c r="G194" s="126"/>
      <c r="H194" s="125" t="s">
        <v>100</v>
      </c>
      <c r="I194" s="125" t="s">
        <v>100</v>
      </c>
      <c r="J194" s="37">
        <v>0</v>
      </c>
      <c r="K194" s="16">
        <f>AV136</f>
        <v>0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 spans="1:48" s="4" customFormat="1">
      <c r="A195" s="15"/>
      <c r="B195" s="15"/>
      <c r="C195" s="15"/>
      <c r="D195" s="15"/>
      <c r="F195" s="117"/>
      <c r="G195" s="126"/>
      <c r="H195" s="125" t="s">
        <v>101</v>
      </c>
      <c r="I195" s="125" t="s">
        <v>101</v>
      </c>
      <c r="J195" s="37">
        <v>0</v>
      </c>
      <c r="K195" s="16">
        <f>AW136</f>
        <v>0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spans="1:48" s="4" customFormat="1">
      <c r="B196" s="15"/>
      <c r="C196" s="15"/>
      <c r="D196" s="15"/>
      <c r="F196" s="117"/>
      <c r="G196" s="126"/>
      <c r="H196" s="125" t="s">
        <v>102</v>
      </c>
      <c r="I196" s="125" t="s">
        <v>102</v>
      </c>
      <c r="J196" s="37">
        <v>0</v>
      </c>
      <c r="K196" s="16">
        <f>AX136</f>
        <v>0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 spans="1:48" s="4" customFormat="1">
      <c r="B197" s="15"/>
      <c r="C197" s="15"/>
      <c r="D197" s="15"/>
      <c r="F197" s="117"/>
      <c r="G197" s="126" t="s">
        <v>44</v>
      </c>
      <c r="H197" s="125" t="s">
        <v>94</v>
      </c>
      <c r="I197" s="125"/>
      <c r="J197" s="37">
        <v>0</v>
      </c>
      <c r="K197" s="16">
        <f>AP137</f>
        <v>0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 spans="1:48" s="4" customFormat="1">
      <c r="B198" s="15"/>
      <c r="C198" s="15"/>
      <c r="D198" s="15"/>
      <c r="F198" s="117"/>
      <c r="G198" s="126"/>
      <c r="H198" s="125" t="s">
        <v>95</v>
      </c>
      <c r="I198" s="125"/>
      <c r="J198" s="37">
        <v>0</v>
      </c>
      <c r="K198" s="16">
        <f>AQ137</f>
        <v>0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 spans="1:48" s="4" customFormat="1">
      <c r="B199" s="15"/>
      <c r="C199" s="15"/>
      <c r="D199" s="15"/>
      <c r="F199" s="117"/>
      <c r="G199" s="126"/>
      <c r="H199" s="125" t="s">
        <v>96</v>
      </c>
      <c r="I199" s="125" t="s">
        <v>96</v>
      </c>
      <c r="J199" s="37">
        <v>0</v>
      </c>
      <c r="K199" s="16">
        <f>AR137</f>
        <v>0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 spans="1:48" s="4" customFormat="1">
      <c r="B200" s="15"/>
      <c r="C200" s="15"/>
      <c r="D200" s="15"/>
      <c r="F200" s="117"/>
      <c r="G200" s="126"/>
      <c r="H200" s="125" t="s">
        <v>97</v>
      </c>
      <c r="I200" s="125" t="s">
        <v>97</v>
      </c>
      <c r="J200" s="37">
        <v>0</v>
      </c>
      <c r="K200" s="16">
        <f>AS137</f>
        <v>0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 spans="1:48" s="4" customFormat="1">
      <c r="B201" s="15"/>
      <c r="C201" s="15"/>
      <c r="D201" s="15"/>
      <c r="F201" s="117"/>
      <c r="G201" s="126"/>
      <c r="H201" s="125" t="s">
        <v>98</v>
      </c>
      <c r="I201" s="125" t="s">
        <v>98</v>
      </c>
      <c r="J201" s="37">
        <v>0</v>
      </c>
      <c r="K201" s="16">
        <f>AT137</f>
        <v>0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 spans="1:48" s="4" customFormat="1">
      <c r="B202" s="15"/>
      <c r="C202" s="15"/>
      <c r="D202" s="15"/>
      <c r="F202" s="117"/>
      <c r="G202" s="126"/>
      <c r="H202" s="125" t="s">
        <v>99</v>
      </c>
      <c r="I202" s="125" t="s">
        <v>99</v>
      </c>
      <c r="J202" s="37">
        <v>0</v>
      </c>
      <c r="K202" s="16">
        <f>AU137</f>
        <v>0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spans="1:48" s="4" customFormat="1">
      <c r="A203" s="15"/>
      <c r="B203" s="15"/>
      <c r="C203" s="15"/>
      <c r="D203" s="15"/>
      <c r="F203" s="117"/>
      <c r="G203" s="126"/>
      <c r="H203" s="125" t="s">
        <v>100</v>
      </c>
      <c r="I203" s="125" t="s">
        <v>100</v>
      </c>
      <c r="J203" s="37">
        <v>0</v>
      </c>
      <c r="K203" s="16">
        <f>AV137</f>
        <v>0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spans="1:48" s="4" customFormat="1">
      <c r="A204" s="15"/>
      <c r="B204" s="15"/>
      <c r="C204" s="15"/>
      <c r="D204" s="15"/>
      <c r="F204" s="117"/>
      <c r="G204" s="126"/>
      <c r="H204" s="125" t="s">
        <v>101</v>
      </c>
      <c r="I204" s="125" t="s">
        <v>101</v>
      </c>
      <c r="J204" s="37">
        <v>0</v>
      </c>
      <c r="K204" s="16">
        <f>AW137</f>
        <v>0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 spans="1:48" s="4" customFormat="1">
      <c r="B205" s="15"/>
      <c r="C205" s="15"/>
      <c r="D205" s="15"/>
      <c r="F205" s="117"/>
      <c r="G205" s="126"/>
      <c r="H205" s="125" t="s">
        <v>102</v>
      </c>
      <c r="I205" s="125" t="s">
        <v>102</v>
      </c>
      <c r="J205" s="37">
        <v>0</v>
      </c>
      <c r="K205" s="16">
        <f>AX137</f>
        <v>0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 spans="1:48" s="4" customFormat="1">
      <c r="B206" s="15"/>
      <c r="C206" s="15"/>
      <c r="D206" s="15"/>
      <c r="F206" s="127" t="s">
        <v>113</v>
      </c>
      <c r="G206" s="127"/>
      <c r="H206" s="127"/>
      <c r="I206" s="127"/>
      <c r="J206" s="38">
        <f>J143+J144+J145+J146+J147+J148+J149+J150+J151+J152+J153+J154+J155+J156+J157+J158+J159+J160+J161+J162+J163+J164+J165+J166+J167+J168+J169+J170+J171+J172+J173+J174+J175+J176+J177+J178+J179+J180+J181+J182+J183+J184+J185+J186+J187+J188+J189+J190+J191+J192+J193+J194+J195+J196+J197+J198+J199+J200+J201+J202+J203+J204+J205</f>
        <v>0</v>
      </c>
      <c r="K206" s="33">
        <f t="shared" ref="K206" si="13">SUM(K143:K205)</f>
        <v>0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 spans="1:48" s="4" customFormat="1">
      <c r="B207" s="15"/>
      <c r="C207" s="15"/>
      <c r="D207" s="15"/>
      <c r="F207" s="128" t="s">
        <v>114</v>
      </c>
      <c r="G207" s="129"/>
      <c r="H207" s="129"/>
      <c r="I207" s="129"/>
      <c r="J207" s="130"/>
      <c r="K207" s="33">
        <f t="shared" ref="K207" si="14">K206*$D$167*$E$167</f>
        <v>0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</row>
    <row r="208" spans="1:48" s="4" customFormat="1">
      <c r="B208" s="15"/>
      <c r="C208" s="15"/>
      <c r="D208" s="15"/>
      <c r="F208" s="128" t="s">
        <v>115</v>
      </c>
      <c r="G208" s="129"/>
      <c r="H208" s="129"/>
      <c r="I208" s="129"/>
      <c r="J208" s="130"/>
      <c r="K208" s="33">
        <f t="shared" ref="K208" si="15">K206*$B$167*$C$167</f>
        <v>0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 spans="2:50" s="4" customFormat="1">
      <c r="B209" s="15"/>
      <c r="C209" s="15"/>
      <c r="D209" s="15"/>
      <c r="F209" s="131" t="s">
        <v>116</v>
      </c>
      <c r="G209" s="131"/>
      <c r="H209" s="131"/>
      <c r="I209" s="131"/>
      <c r="J209" s="131"/>
      <c r="K209" s="34">
        <f t="shared" ref="K209" si="16">K207+K208</f>
        <v>0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 spans="2:50" s="4" customFormat="1">
      <c r="B210" s="15"/>
      <c r="C210" s="15"/>
      <c r="D210" s="15"/>
      <c r="H210" s="1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2:50" s="4" customFormat="1">
      <c r="B211" s="15"/>
      <c r="C211" s="15"/>
      <c r="D211" s="15"/>
      <c r="H211" s="1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7" spans="2:50" ht="27.75" customHeight="1"/>
  </sheetData>
  <mergeCells count="335">
    <mergeCell ref="H205:I205"/>
    <mergeCell ref="F206:I206"/>
    <mergeCell ref="F207:J207"/>
    <mergeCell ref="F208:J208"/>
    <mergeCell ref="F209:J209"/>
    <mergeCell ref="H196:I196"/>
    <mergeCell ref="G197:G205"/>
    <mergeCell ref="H197:I197"/>
    <mergeCell ref="H198:I198"/>
    <mergeCell ref="H199:I199"/>
    <mergeCell ref="H200:I200"/>
    <mergeCell ref="H201:I201"/>
    <mergeCell ref="H202:I202"/>
    <mergeCell ref="H203:I203"/>
    <mergeCell ref="H204:I204"/>
    <mergeCell ref="F143:F205"/>
    <mergeCell ref="G188:G196"/>
    <mergeCell ref="H188:I188"/>
    <mergeCell ref="H189:I189"/>
    <mergeCell ref="H190:I190"/>
    <mergeCell ref="H191:I191"/>
    <mergeCell ref="H192:I192"/>
    <mergeCell ref="H193:I193"/>
    <mergeCell ref="H194:I194"/>
    <mergeCell ref="H195:I195"/>
    <mergeCell ref="G179:G187"/>
    <mergeCell ref="H179:I179"/>
    <mergeCell ref="H180:I180"/>
    <mergeCell ref="H181:I181"/>
    <mergeCell ref="H182:I182"/>
    <mergeCell ref="H183:I183"/>
    <mergeCell ref="H184:I184"/>
    <mergeCell ref="H185:I185"/>
    <mergeCell ref="H186:I186"/>
    <mergeCell ref="H187:I187"/>
    <mergeCell ref="G170:G178"/>
    <mergeCell ref="H170:I170"/>
    <mergeCell ref="H171:I171"/>
    <mergeCell ref="H172:I172"/>
    <mergeCell ref="H173:I173"/>
    <mergeCell ref="H174:I174"/>
    <mergeCell ref="H175:I175"/>
    <mergeCell ref="H176:I176"/>
    <mergeCell ref="H177:I177"/>
    <mergeCell ref="H178:I178"/>
    <mergeCell ref="G161:G169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H151:I151"/>
    <mergeCell ref="G152:G160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G143:G151"/>
    <mergeCell ref="H143:I143"/>
    <mergeCell ref="H144:I144"/>
    <mergeCell ref="H145:I145"/>
    <mergeCell ref="H146:I146"/>
    <mergeCell ref="H147:I147"/>
    <mergeCell ref="H148:I148"/>
    <mergeCell ref="H149:I149"/>
    <mergeCell ref="H150:I150"/>
    <mergeCell ref="H160:I160"/>
    <mergeCell ref="A131:M137"/>
    <mergeCell ref="F139:F142"/>
    <mergeCell ref="G139:G142"/>
    <mergeCell ref="H139:I142"/>
    <mergeCell ref="J139:K139"/>
    <mergeCell ref="J140:K140"/>
    <mergeCell ref="K141:K142"/>
    <mergeCell ref="G124:G130"/>
    <mergeCell ref="H124:H130"/>
    <mergeCell ref="I124:I130"/>
    <mergeCell ref="J124:J130"/>
    <mergeCell ref="K124:K130"/>
    <mergeCell ref="L124:L130"/>
    <mergeCell ref="J117:J123"/>
    <mergeCell ref="K117:K123"/>
    <mergeCell ref="L117:L123"/>
    <mergeCell ref="M117:M123"/>
    <mergeCell ref="A124:A130"/>
    <mergeCell ref="B124:B130"/>
    <mergeCell ref="C124:C130"/>
    <mergeCell ref="D124:D130"/>
    <mergeCell ref="E124:E130"/>
    <mergeCell ref="F124:F130"/>
    <mergeCell ref="M124:M130"/>
    <mergeCell ref="A117:A123"/>
    <mergeCell ref="B117:B123"/>
    <mergeCell ref="C117:C123"/>
    <mergeCell ref="D117:D123"/>
    <mergeCell ref="E117:E123"/>
    <mergeCell ref="F117:F123"/>
    <mergeCell ref="G117:G123"/>
    <mergeCell ref="H117:H123"/>
    <mergeCell ref="I117:I123"/>
    <mergeCell ref="J103:J109"/>
    <mergeCell ref="K103:K109"/>
    <mergeCell ref="L103:L109"/>
    <mergeCell ref="M103:M109"/>
    <mergeCell ref="A110:A116"/>
    <mergeCell ref="B110:B116"/>
    <mergeCell ref="C110:C116"/>
    <mergeCell ref="D110:D116"/>
    <mergeCell ref="E110:E116"/>
    <mergeCell ref="F110:F116"/>
    <mergeCell ref="M110:M116"/>
    <mergeCell ref="G110:G116"/>
    <mergeCell ref="H110:H116"/>
    <mergeCell ref="I110:I116"/>
    <mergeCell ref="J110:J116"/>
    <mergeCell ref="K110:K116"/>
    <mergeCell ref="L110:L116"/>
    <mergeCell ref="A103:A109"/>
    <mergeCell ref="B103:B109"/>
    <mergeCell ref="C103:C109"/>
    <mergeCell ref="D103:D109"/>
    <mergeCell ref="E103:E109"/>
    <mergeCell ref="F103:F109"/>
    <mergeCell ref="G103:G109"/>
    <mergeCell ref="H103:H109"/>
    <mergeCell ref="I103:I109"/>
    <mergeCell ref="J89:J95"/>
    <mergeCell ref="K89:K95"/>
    <mergeCell ref="L89:L95"/>
    <mergeCell ref="M89:M95"/>
    <mergeCell ref="A96:A102"/>
    <mergeCell ref="B96:B102"/>
    <mergeCell ref="C96:C102"/>
    <mergeCell ref="D96:D102"/>
    <mergeCell ref="E96:E102"/>
    <mergeCell ref="F96:F102"/>
    <mergeCell ref="M96:M102"/>
    <mergeCell ref="G96:G102"/>
    <mergeCell ref="H96:H102"/>
    <mergeCell ref="I96:I102"/>
    <mergeCell ref="J96:J102"/>
    <mergeCell ref="K96:K102"/>
    <mergeCell ref="L96:L102"/>
    <mergeCell ref="A89:A95"/>
    <mergeCell ref="B89:B95"/>
    <mergeCell ref="C89:C95"/>
    <mergeCell ref="D89:D95"/>
    <mergeCell ref="E89:E95"/>
    <mergeCell ref="F89:F95"/>
    <mergeCell ref="G89:G95"/>
    <mergeCell ref="H89:H95"/>
    <mergeCell ref="I89:I95"/>
    <mergeCell ref="J75:J81"/>
    <mergeCell ref="K75:K81"/>
    <mergeCell ref="L75:L81"/>
    <mergeCell ref="M75:M81"/>
    <mergeCell ref="A82:A88"/>
    <mergeCell ref="B82:B88"/>
    <mergeCell ref="C82:C88"/>
    <mergeCell ref="D82:D88"/>
    <mergeCell ref="E82:E88"/>
    <mergeCell ref="F82:F88"/>
    <mergeCell ref="M82:M88"/>
    <mergeCell ref="G82:G88"/>
    <mergeCell ref="H82:H88"/>
    <mergeCell ref="I82:I88"/>
    <mergeCell ref="J82:J88"/>
    <mergeCell ref="K82:K88"/>
    <mergeCell ref="L82:L88"/>
    <mergeCell ref="A75:A81"/>
    <mergeCell ref="B75:B81"/>
    <mergeCell ref="C75:C81"/>
    <mergeCell ref="D75:D81"/>
    <mergeCell ref="E75:E81"/>
    <mergeCell ref="F75:F81"/>
    <mergeCell ref="G75:G81"/>
    <mergeCell ref="H75:H81"/>
    <mergeCell ref="I75:I81"/>
    <mergeCell ref="J61:J67"/>
    <mergeCell ref="K61:K67"/>
    <mergeCell ref="L61:L67"/>
    <mergeCell ref="M61:M67"/>
    <mergeCell ref="A68:A74"/>
    <mergeCell ref="B68:B74"/>
    <mergeCell ref="C68:C74"/>
    <mergeCell ref="D68:D74"/>
    <mergeCell ref="E68:E74"/>
    <mergeCell ref="F68:F74"/>
    <mergeCell ref="M68:M74"/>
    <mergeCell ref="G68:G74"/>
    <mergeCell ref="H68:H74"/>
    <mergeCell ref="I68:I74"/>
    <mergeCell ref="J68:J74"/>
    <mergeCell ref="K68:K74"/>
    <mergeCell ref="L68:L74"/>
    <mergeCell ref="A61:A67"/>
    <mergeCell ref="B61:B67"/>
    <mergeCell ref="C61:C67"/>
    <mergeCell ref="D61:D67"/>
    <mergeCell ref="E61:E67"/>
    <mergeCell ref="F61:F67"/>
    <mergeCell ref="G61:G67"/>
    <mergeCell ref="H61:H67"/>
    <mergeCell ref="I61:I67"/>
    <mergeCell ref="J47:J53"/>
    <mergeCell ref="K47:K53"/>
    <mergeCell ref="L47:L53"/>
    <mergeCell ref="M47:M53"/>
    <mergeCell ref="A54:A60"/>
    <mergeCell ref="B54:B60"/>
    <mergeCell ref="C54:C60"/>
    <mergeCell ref="D54:D60"/>
    <mergeCell ref="E54:E60"/>
    <mergeCell ref="F54:F60"/>
    <mergeCell ref="M54:M60"/>
    <mergeCell ref="G54:G60"/>
    <mergeCell ref="H54:H60"/>
    <mergeCell ref="I54:I60"/>
    <mergeCell ref="J54:J60"/>
    <mergeCell ref="K54:K60"/>
    <mergeCell ref="L54:L60"/>
    <mergeCell ref="A47:A53"/>
    <mergeCell ref="B47:B53"/>
    <mergeCell ref="C47:C53"/>
    <mergeCell ref="D47:D53"/>
    <mergeCell ref="E47:E53"/>
    <mergeCell ref="F47:F53"/>
    <mergeCell ref="G47:G53"/>
    <mergeCell ref="H47:H53"/>
    <mergeCell ref="I47:I53"/>
    <mergeCell ref="J33:J39"/>
    <mergeCell ref="K33:K39"/>
    <mergeCell ref="L33:L39"/>
    <mergeCell ref="M33:M39"/>
    <mergeCell ref="A40:A46"/>
    <mergeCell ref="B40:B46"/>
    <mergeCell ref="C40:C46"/>
    <mergeCell ref="D40:D46"/>
    <mergeCell ref="E40:E46"/>
    <mergeCell ref="F40:F46"/>
    <mergeCell ref="M40:M46"/>
    <mergeCell ref="G40:G46"/>
    <mergeCell ref="H40:H46"/>
    <mergeCell ref="I40:I46"/>
    <mergeCell ref="J40:J46"/>
    <mergeCell ref="K40:K46"/>
    <mergeCell ref="L40:L46"/>
    <mergeCell ref="A33:A39"/>
    <mergeCell ref="B33:B39"/>
    <mergeCell ref="C33:C39"/>
    <mergeCell ref="D33:D39"/>
    <mergeCell ref="E33:E39"/>
    <mergeCell ref="F33:F39"/>
    <mergeCell ref="G33:G39"/>
    <mergeCell ref="H33:H39"/>
    <mergeCell ref="I33:I39"/>
    <mergeCell ref="L19:L25"/>
    <mergeCell ref="M19:M25"/>
    <mergeCell ref="A26:A32"/>
    <mergeCell ref="B26:B32"/>
    <mergeCell ref="C26:C32"/>
    <mergeCell ref="D26:D32"/>
    <mergeCell ref="E26:E32"/>
    <mergeCell ref="F26:F32"/>
    <mergeCell ref="M26:M32"/>
    <mergeCell ref="G26:G32"/>
    <mergeCell ref="H26:H32"/>
    <mergeCell ref="I26:I32"/>
    <mergeCell ref="J26:J32"/>
    <mergeCell ref="K26:K32"/>
    <mergeCell ref="L26:L32"/>
    <mergeCell ref="M12:M18"/>
    <mergeCell ref="A19:A25"/>
    <mergeCell ref="B19:B25"/>
    <mergeCell ref="C19:C25"/>
    <mergeCell ref="D19:D25"/>
    <mergeCell ref="E19:E25"/>
    <mergeCell ref="F19:F25"/>
    <mergeCell ref="G19:G25"/>
    <mergeCell ref="H19:H25"/>
    <mergeCell ref="I19:I25"/>
    <mergeCell ref="G12:G18"/>
    <mergeCell ref="H12:H18"/>
    <mergeCell ref="I12:I18"/>
    <mergeCell ref="J12:J18"/>
    <mergeCell ref="K12:K18"/>
    <mergeCell ref="L12:L18"/>
    <mergeCell ref="A12:A18"/>
    <mergeCell ref="B12:B18"/>
    <mergeCell ref="C12:C18"/>
    <mergeCell ref="D12:D18"/>
    <mergeCell ref="E12:E18"/>
    <mergeCell ref="F12:F18"/>
    <mergeCell ref="J19:J25"/>
    <mergeCell ref="K19:K25"/>
    <mergeCell ref="A5:A11"/>
    <mergeCell ref="B5:B11"/>
    <mergeCell ref="C5:C11"/>
    <mergeCell ref="D5:D11"/>
    <mergeCell ref="E5:E11"/>
    <mergeCell ref="F5:F11"/>
    <mergeCell ref="G5:G11"/>
    <mergeCell ref="O2:W2"/>
    <mergeCell ref="X2:AF2"/>
    <mergeCell ref="H5:H11"/>
    <mergeCell ref="I5:I11"/>
    <mergeCell ref="J5:J11"/>
    <mergeCell ref="K5:K11"/>
    <mergeCell ref="L5:L11"/>
    <mergeCell ref="M5:M11"/>
    <mergeCell ref="X3:AF3"/>
    <mergeCell ref="AG2:AO2"/>
    <mergeCell ref="AP2:AX2"/>
    <mergeCell ref="B3:G3"/>
    <mergeCell ref="H3:H4"/>
    <mergeCell ref="I3:I4"/>
    <mergeCell ref="J3:J4"/>
    <mergeCell ref="L3:M3"/>
    <mergeCell ref="O3:W3"/>
    <mergeCell ref="A2:A4"/>
    <mergeCell ref="B2:G2"/>
    <mergeCell ref="H2:J2"/>
    <mergeCell ref="K2:K4"/>
    <mergeCell ref="L2:M2"/>
    <mergeCell ref="N2:N4"/>
    <mergeCell ref="AG3:AO3"/>
    <mergeCell ref="AP3:AX3"/>
  </mergeCells>
  <phoneticPr fontId="13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2583-102C-4FFD-952A-08BE3740B2F5}">
  <sheetPr>
    <tabColor rgb="FF92D050"/>
  </sheetPr>
  <dimension ref="A1:G2"/>
  <sheetViews>
    <sheetView workbookViewId="0">
      <selection activeCell="B7" sqref="B7"/>
    </sheetView>
  </sheetViews>
  <sheetFormatPr defaultColWidth="9" defaultRowHeight="16.5"/>
  <cols>
    <col min="1" max="1" width="9" style="41" customWidth="1" collapsed="1"/>
    <col min="2" max="2" width="21.125" style="41" customWidth="1" collapsed="1"/>
    <col min="3" max="3" width="18.5" style="41" customWidth="1" collapsed="1"/>
    <col min="4" max="4" width="16.75" style="41" customWidth="1" collapsed="1"/>
    <col min="5" max="5" width="21.875" style="41" customWidth="1" collapsed="1"/>
    <col min="6" max="6" width="15.5" style="41" customWidth="1" collapsed="1"/>
    <col min="7" max="7" width="61.375" style="41" customWidth="1" collapsed="1"/>
    <col min="8" max="16384" width="9" style="41"/>
  </cols>
  <sheetData>
    <row r="1" spans="1:7" ht="22.5" customHeight="1">
      <c r="A1" s="55" t="s">
        <v>117</v>
      </c>
      <c r="B1" s="55" t="s">
        <v>118</v>
      </c>
      <c r="C1" s="55" t="s">
        <v>119</v>
      </c>
      <c r="D1" s="55" t="s">
        <v>120</v>
      </c>
      <c r="E1" s="55" t="s">
        <v>121</v>
      </c>
      <c r="F1" s="55" t="s">
        <v>122</v>
      </c>
      <c r="G1" s="55" t="s">
        <v>123</v>
      </c>
    </row>
    <row r="2" spans="1:7">
      <c r="A2" s="48"/>
      <c r="B2" s="48"/>
      <c r="C2" s="48"/>
      <c r="D2" s="48"/>
      <c r="E2" s="48"/>
      <c r="F2" s="48"/>
      <c r="G2" s="48"/>
    </row>
  </sheetData>
  <phoneticPr fontId="1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D1A6-EA2C-4CAD-99CD-575BD063C532}">
  <sheetPr>
    <tabColor theme="8" tint="0.39997558519241921"/>
  </sheetPr>
  <dimension ref="B1:AS99"/>
  <sheetViews>
    <sheetView tabSelected="1" workbookViewId="0">
      <pane ySplit="4" topLeftCell="A5" activePane="bottomLeft" state="frozen"/>
      <selection pane="bottomLeft" activeCell="J21" sqref="J21"/>
    </sheetView>
  </sheetViews>
  <sheetFormatPr defaultColWidth="9" defaultRowHeight="16.5"/>
  <cols>
    <col min="1" max="1" width="2" style="41" customWidth="1"/>
    <col min="2" max="2" width="11.25" style="41" customWidth="1"/>
    <col min="3" max="3" width="11.625" style="41" customWidth="1"/>
    <col min="4" max="10" width="6.75" style="41" customWidth="1"/>
    <col min="11" max="14" width="4" style="41" customWidth="1"/>
    <col min="15" max="16" width="4.125" style="41" customWidth="1"/>
    <col min="17" max="17" width="4" style="41" customWidth="1"/>
    <col min="18" max="24" width="4.625" style="41" customWidth="1"/>
    <col min="25" max="25" width="7.625" style="41" customWidth="1"/>
    <col min="26" max="26" width="1.875" style="41" customWidth="1"/>
    <col min="27" max="27" width="10.25" style="41" customWidth="1"/>
    <col min="28" max="28" width="9" style="41"/>
    <col min="29" max="29" width="14" style="41" customWidth="1"/>
    <col min="30" max="30" width="8.5" style="41" customWidth="1"/>
    <col min="31" max="31" width="4.625" style="48" customWidth="1"/>
    <col min="32" max="32" width="13.75" style="48" customWidth="1"/>
    <col min="33" max="33" width="10.625" style="48" customWidth="1"/>
    <col min="34" max="34" width="9" style="48"/>
    <col min="35" max="35" width="9.25" style="48" bestFit="1" customWidth="1"/>
    <col min="36" max="36" width="9" style="48"/>
    <col min="37" max="37" width="9.25" style="48" bestFit="1" customWidth="1"/>
    <col min="38" max="38" width="9" style="48"/>
    <col min="39" max="39" width="10.625" style="48" bestFit="1" customWidth="1"/>
    <col min="40" max="40" width="10.125" style="48" customWidth="1"/>
    <col min="41" max="41" width="9" style="48"/>
    <col min="42" max="42" width="1.625" style="41" customWidth="1"/>
    <col min="43" max="43" width="9.375" style="41" customWidth="1"/>
    <col min="44" max="44" width="9" style="41"/>
    <col min="45" max="45" width="10" style="41" bestFit="1" customWidth="1"/>
    <col min="46" max="16384" width="9" style="41"/>
  </cols>
  <sheetData>
    <row r="1" spans="2:43" ht="4.1500000000000004" customHeight="1"/>
    <row r="2" spans="2:43" ht="28.9" customHeight="1">
      <c r="B2" s="144" t="s">
        <v>153</v>
      </c>
      <c r="C2" s="144" t="s">
        <v>119</v>
      </c>
      <c r="D2" s="143" t="s">
        <v>154</v>
      </c>
      <c r="E2" s="143"/>
      <c r="F2" s="143"/>
      <c r="G2" s="143"/>
      <c r="H2" s="143"/>
      <c r="I2" s="143"/>
      <c r="J2" s="143"/>
      <c r="K2" s="148" t="s">
        <v>171</v>
      </c>
      <c r="L2" s="148"/>
      <c r="M2" s="148"/>
      <c r="N2" s="148"/>
      <c r="O2" s="148"/>
      <c r="P2" s="148"/>
      <c r="Q2" s="148"/>
      <c r="R2" s="143" t="s">
        <v>155</v>
      </c>
      <c r="S2" s="143"/>
      <c r="T2" s="143"/>
      <c r="U2" s="143"/>
      <c r="V2" s="143"/>
      <c r="W2" s="143"/>
      <c r="X2" s="143"/>
      <c r="Y2" s="143"/>
      <c r="AB2" s="47" t="s">
        <v>180</v>
      </c>
      <c r="AC2" s="53">
        <v>45087</v>
      </c>
    </row>
    <row r="3" spans="2:43" ht="15" customHeight="1">
      <c r="B3" s="144"/>
      <c r="C3" s="144"/>
      <c r="D3" s="143" t="s">
        <v>124</v>
      </c>
      <c r="E3" s="143"/>
      <c r="F3" s="143" t="s">
        <v>156</v>
      </c>
      <c r="G3" s="143"/>
      <c r="H3" s="143"/>
      <c r="I3" s="143" t="s">
        <v>157</v>
      </c>
      <c r="J3" s="143"/>
      <c r="K3" s="148" t="s">
        <v>124</v>
      </c>
      <c r="L3" s="148"/>
      <c r="M3" s="148" t="s">
        <v>156</v>
      </c>
      <c r="N3" s="148"/>
      <c r="O3" s="148"/>
      <c r="P3" s="148" t="s">
        <v>157</v>
      </c>
      <c r="Q3" s="148"/>
      <c r="R3" s="143" t="s">
        <v>158</v>
      </c>
      <c r="S3" s="143"/>
      <c r="T3" s="143" t="s">
        <v>156</v>
      </c>
      <c r="U3" s="143"/>
      <c r="V3" s="143"/>
      <c r="W3" s="143" t="s">
        <v>157</v>
      </c>
      <c r="X3" s="143"/>
      <c r="Y3" s="143" t="s">
        <v>159</v>
      </c>
      <c r="AA3" s="135" t="s">
        <v>169</v>
      </c>
      <c r="AB3" s="135" t="s">
        <v>153</v>
      </c>
      <c r="AC3" s="135" t="s">
        <v>172</v>
      </c>
      <c r="AD3" s="135" t="s">
        <v>170</v>
      </c>
      <c r="AE3" s="136" t="s">
        <v>125</v>
      </c>
      <c r="AF3" s="136" t="s">
        <v>173</v>
      </c>
      <c r="AG3" s="136" t="s">
        <v>126</v>
      </c>
      <c r="AH3" s="136" t="s">
        <v>127</v>
      </c>
      <c r="AI3" s="134" t="s">
        <v>174</v>
      </c>
      <c r="AJ3" s="135" t="s">
        <v>127</v>
      </c>
      <c r="AK3" s="134" t="s">
        <v>175</v>
      </c>
      <c r="AL3" s="135" t="s">
        <v>127</v>
      </c>
      <c r="AM3" s="134" t="s">
        <v>176</v>
      </c>
      <c r="AN3" s="132" t="s">
        <v>128</v>
      </c>
      <c r="AO3" s="133" t="s">
        <v>177</v>
      </c>
    </row>
    <row r="4" spans="2:43" ht="15" customHeight="1">
      <c r="B4" s="144"/>
      <c r="C4" s="144"/>
      <c r="D4" s="51" t="s">
        <v>160</v>
      </c>
      <c r="E4" s="51" t="s">
        <v>161</v>
      </c>
      <c r="F4" s="51" t="s">
        <v>162</v>
      </c>
      <c r="G4" s="51" t="s">
        <v>163</v>
      </c>
      <c r="H4" s="51" t="s">
        <v>164</v>
      </c>
      <c r="I4" s="51" t="s">
        <v>165</v>
      </c>
      <c r="J4" s="51" t="s">
        <v>166</v>
      </c>
      <c r="K4" s="40" t="s">
        <v>160</v>
      </c>
      <c r="L4" s="40" t="s">
        <v>161</v>
      </c>
      <c r="M4" s="40" t="s">
        <v>162</v>
      </c>
      <c r="N4" s="40" t="s">
        <v>163</v>
      </c>
      <c r="O4" s="40" t="s">
        <v>164</v>
      </c>
      <c r="P4" s="40" t="s">
        <v>165</v>
      </c>
      <c r="Q4" s="40" t="s">
        <v>166</v>
      </c>
      <c r="R4" s="49" t="s">
        <v>160</v>
      </c>
      <c r="S4" s="49" t="s">
        <v>161</v>
      </c>
      <c r="T4" s="49" t="s">
        <v>162</v>
      </c>
      <c r="U4" s="49" t="s">
        <v>163</v>
      </c>
      <c r="V4" s="49" t="s">
        <v>164</v>
      </c>
      <c r="W4" s="49" t="s">
        <v>165</v>
      </c>
      <c r="X4" s="49" t="s">
        <v>166</v>
      </c>
      <c r="Y4" s="143"/>
      <c r="AA4" s="135"/>
      <c r="AB4" s="135"/>
      <c r="AC4" s="135"/>
      <c r="AD4" s="135"/>
      <c r="AE4" s="136"/>
      <c r="AF4" s="136"/>
      <c r="AG4" s="136"/>
      <c r="AH4" s="136"/>
      <c r="AI4" s="134"/>
      <c r="AJ4" s="135"/>
      <c r="AK4" s="134"/>
      <c r="AL4" s="135"/>
      <c r="AM4" s="134"/>
      <c r="AN4" s="132"/>
      <c r="AO4" s="133"/>
    </row>
    <row r="5" spans="2:43" ht="16.149999999999999" customHeight="1">
      <c r="B5" s="145" t="s">
        <v>15</v>
      </c>
      <c r="C5" s="44" t="s">
        <v>168</v>
      </c>
      <c r="D5" s="43">
        <v>0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39">
        <f t="shared" ref="R5:R7" si="0">D5*K5</f>
        <v>0</v>
      </c>
      <c r="S5" s="39">
        <f t="shared" ref="S5:S7" si="1">E5*L5</f>
        <v>0</v>
      </c>
      <c r="T5" s="39">
        <f t="shared" ref="T5:T7" si="2">F5*M5</f>
        <v>0</v>
      </c>
      <c r="U5" s="39">
        <f t="shared" ref="U5:U7" si="3">G5*N5</f>
        <v>0</v>
      </c>
      <c r="V5" s="39">
        <f t="shared" ref="V5:V7" si="4">H5*O5</f>
        <v>0</v>
      </c>
      <c r="W5" s="39">
        <f t="shared" ref="W5:W7" si="5">I5*P5</f>
        <v>0</v>
      </c>
      <c r="X5" s="39">
        <f t="shared" ref="X5:X7" si="6">J5*Q5</f>
        <v>0</v>
      </c>
      <c r="Y5" s="39">
        <f t="shared" ref="Y5:Y7" si="7">SUM(R5:X5)</f>
        <v>0</v>
      </c>
      <c r="AA5" s="138" t="s">
        <v>178</v>
      </c>
      <c r="AB5" s="68" t="s">
        <v>15</v>
      </c>
      <c r="AC5" s="69">
        <v>45078</v>
      </c>
      <c r="AD5" s="70" t="s">
        <v>129</v>
      </c>
      <c r="AE5" s="59">
        <v>1</v>
      </c>
      <c r="AF5" s="59" t="s">
        <v>130</v>
      </c>
      <c r="AG5" s="59" t="s">
        <v>131</v>
      </c>
      <c r="AH5" s="59">
        <v>1</v>
      </c>
      <c r="AI5" s="59">
        <v>0.2</v>
      </c>
      <c r="AJ5" s="59">
        <v>1</v>
      </c>
      <c r="AK5" s="59">
        <v>0.2</v>
      </c>
      <c r="AL5" s="59">
        <v>1</v>
      </c>
      <c r="AM5" s="59">
        <v>0.2</v>
      </c>
      <c r="AN5" s="60">
        <f>6/1000</f>
        <v>6.0000000000000001E-3</v>
      </c>
      <c r="AO5" s="59" t="s">
        <v>80</v>
      </c>
      <c r="AQ5" s="41" t="s">
        <v>183</v>
      </c>
    </row>
    <row r="6" spans="2:43" ht="16.149999999999999" customHeight="1">
      <c r="B6" s="146"/>
      <c r="C6" s="44" t="s">
        <v>25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39">
        <f t="shared" si="0"/>
        <v>0</v>
      </c>
      <c r="S6" s="39">
        <f t="shared" si="1"/>
        <v>0</v>
      </c>
      <c r="T6" s="39">
        <f t="shared" si="2"/>
        <v>0</v>
      </c>
      <c r="U6" s="39">
        <f t="shared" si="3"/>
        <v>0</v>
      </c>
      <c r="V6" s="39">
        <f t="shared" si="4"/>
        <v>0</v>
      </c>
      <c r="W6" s="39">
        <f t="shared" si="5"/>
        <v>0</v>
      </c>
      <c r="X6" s="39">
        <f t="shared" si="6"/>
        <v>0</v>
      </c>
      <c r="Y6" s="39">
        <f t="shared" si="7"/>
        <v>0</v>
      </c>
      <c r="AA6" s="138"/>
      <c r="AB6" s="68" t="s">
        <v>15</v>
      </c>
      <c r="AC6" s="69">
        <v>45078</v>
      </c>
      <c r="AD6" s="70" t="s">
        <v>133</v>
      </c>
      <c r="AE6" s="59">
        <v>2</v>
      </c>
      <c r="AF6" s="59" t="s">
        <v>130</v>
      </c>
      <c r="AG6" s="59" t="s">
        <v>131</v>
      </c>
      <c r="AH6" s="59">
        <v>1</v>
      </c>
      <c r="AI6" s="59">
        <v>0.2</v>
      </c>
      <c r="AJ6" s="59">
        <v>1</v>
      </c>
      <c r="AK6" s="59">
        <v>0.2</v>
      </c>
      <c r="AL6" s="59">
        <v>1</v>
      </c>
      <c r="AM6" s="59">
        <v>0.2</v>
      </c>
      <c r="AN6" s="60">
        <f>6/1000</f>
        <v>6.0000000000000001E-3</v>
      </c>
      <c r="AO6" s="59" t="s">
        <v>80</v>
      </c>
    </row>
    <row r="7" spans="2:43" ht="16.149999999999999" customHeight="1">
      <c r="B7" s="146"/>
      <c r="C7" s="44" t="s">
        <v>26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39">
        <f t="shared" si="0"/>
        <v>0</v>
      </c>
      <c r="S7" s="39">
        <f t="shared" si="1"/>
        <v>0</v>
      </c>
      <c r="T7" s="39">
        <f t="shared" si="2"/>
        <v>0</v>
      </c>
      <c r="U7" s="39">
        <f t="shared" si="3"/>
        <v>0</v>
      </c>
      <c r="V7" s="39">
        <f t="shared" si="4"/>
        <v>0</v>
      </c>
      <c r="W7" s="39">
        <f t="shared" si="5"/>
        <v>0</v>
      </c>
      <c r="X7" s="39">
        <f t="shared" si="6"/>
        <v>0</v>
      </c>
      <c r="Y7" s="39">
        <f t="shared" si="7"/>
        <v>0</v>
      </c>
      <c r="AA7" s="138"/>
      <c r="AB7" s="68" t="s">
        <v>15</v>
      </c>
      <c r="AC7" s="69">
        <v>45078</v>
      </c>
      <c r="AD7" s="70" t="s">
        <v>134</v>
      </c>
      <c r="AE7" s="59">
        <v>3</v>
      </c>
      <c r="AF7" s="59" t="s">
        <v>130</v>
      </c>
      <c r="AG7" s="59" t="s">
        <v>131</v>
      </c>
      <c r="AH7" s="59">
        <v>1</v>
      </c>
      <c r="AI7" s="59">
        <v>1</v>
      </c>
      <c r="AJ7" s="59">
        <v>1</v>
      </c>
      <c r="AK7" s="59">
        <v>0.6</v>
      </c>
      <c r="AL7" s="59">
        <v>1</v>
      </c>
      <c r="AM7" s="59">
        <v>0.6</v>
      </c>
      <c r="AN7" s="60">
        <f>6/1000</f>
        <v>6.0000000000000001E-3</v>
      </c>
      <c r="AO7" s="59" t="s">
        <v>80</v>
      </c>
    </row>
    <row r="8" spans="2:43" ht="16.149999999999999" customHeight="1">
      <c r="B8" s="146"/>
      <c r="C8" s="45" t="s">
        <v>167</v>
      </c>
      <c r="D8" s="56">
        <f>SUMIFS(AI:AI,AC:AC,"&lt;="&amp;$AC$2,AO:AO,"比例1")*0.1</f>
        <v>9.0780000000000027E-2</v>
      </c>
      <c r="E8" s="56">
        <f>SUMIFS(AI:AI,AC:AC,"&lt;="&amp;$AC$2,AO:AO,"比例1")*0.1</f>
        <v>9.0780000000000027E-2</v>
      </c>
      <c r="F8" s="56">
        <f>SUMIFS(AK:AK,AC:AC,"&lt;="&amp;$AC$2,AO:AO,"比例1")*0</f>
        <v>0</v>
      </c>
      <c r="G8" s="56">
        <f>SUMIFS(AK:AK,AC:AC,"&lt;="&amp;$AC$2,AO:AO,"比例1")*0</f>
        <v>0</v>
      </c>
      <c r="H8" s="56">
        <f>SUMIFS(AK:AK,AC:AC,"&lt;="&amp;$AC$2,AO:AO,"比例1")*0</f>
        <v>0</v>
      </c>
      <c r="I8" s="56">
        <f>SUMIFS(AM:AM,AC:AC,"&lt;="&amp;$AC$2,AO:AO,"比例1")*0</f>
        <v>0</v>
      </c>
      <c r="J8" s="56">
        <f>SUMIFS(AM:AM,AC:AC,"&lt;="&amp;$AC$2,AO:AO,"比例1")*0</f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39">
        <f>D8*K8</f>
        <v>0</v>
      </c>
      <c r="S8" s="39">
        <f t="shared" ref="S8:X12" si="8">E8*L8</f>
        <v>0</v>
      </c>
      <c r="T8" s="39">
        <f t="shared" si="8"/>
        <v>0</v>
      </c>
      <c r="U8" s="39">
        <f t="shared" si="8"/>
        <v>0</v>
      </c>
      <c r="V8" s="39">
        <f t="shared" si="8"/>
        <v>0</v>
      </c>
      <c r="W8" s="39">
        <f t="shared" si="8"/>
        <v>0</v>
      </c>
      <c r="X8" s="39">
        <f t="shared" si="8"/>
        <v>0</v>
      </c>
      <c r="Y8" s="39">
        <f>SUM(R8:X8)</f>
        <v>0</v>
      </c>
      <c r="AA8" s="138"/>
      <c r="AB8" s="68" t="s">
        <v>15</v>
      </c>
      <c r="AC8" s="69">
        <v>45078</v>
      </c>
      <c r="AD8" s="70" t="s">
        <v>129</v>
      </c>
      <c r="AE8" s="59">
        <v>4</v>
      </c>
      <c r="AF8" s="59" t="s">
        <v>130</v>
      </c>
      <c r="AG8" s="59" t="s">
        <v>135</v>
      </c>
      <c r="AH8" s="59">
        <v>1</v>
      </c>
      <c r="AI8" s="59">
        <v>0.2</v>
      </c>
      <c r="AJ8" s="59">
        <v>1</v>
      </c>
      <c r="AK8" s="59">
        <v>0.2</v>
      </c>
      <c r="AL8" s="59">
        <v>1</v>
      </c>
      <c r="AM8" s="59">
        <v>0.2</v>
      </c>
      <c r="AN8" s="60">
        <f>18/1000</f>
        <v>1.7999999999999999E-2</v>
      </c>
      <c r="AO8" s="59" t="s">
        <v>80</v>
      </c>
    </row>
    <row r="9" spans="2:43" ht="16.149999999999999" customHeight="1">
      <c r="B9" s="146"/>
      <c r="C9" s="46" t="s">
        <v>28</v>
      </c>
      <c r="D9" s="56">
        <f>SUMIFS(AI:AI,AC:AC,"&lt;="&amp;$AC$2,AO:AO,"比例1")*0.3</f>
        <v>0.27234000000000003</v>
      </c>
      <c r="E9" s="56">
        <f>SUMIFS(AI:AI,AC:AC,"&lt;="&amp;$AC$2,AO:AO,"比例1")*0.3</f>
        <v>0.27234000000000003</v>
      </c>
      <c r="F9" s="56">
        <f>SUMIFS(AK:AK,AC:AC,"&lt;="&amp;$AC$2,AO:AO,"比例1")*0</f>
        <v>0</v>
      </c>
      <c r="G9" s="56">
        <f>SUMIFS(AK:AK,AC:AC,"&lt;="&amp;$AC$2,AO:AO,"比例1")*0</f>
        <v>0</v>
      </c>
      <c r="H9" s="56">
        <f>SUMIFS(AK:AK,AC:AC,"&lt;="&amp;$AC$2,AO:AO,"比例1")*0</f>
        <v>0</v>
      </c>
      <c r="I9" s="56">
        <f>SUMIFS(AM:AM,AC:AC,"&lt;="&amp;$AC$2,AO:AO,"比例1")*0</f>
        <v>0</v>
      </c>
      <c r="J9" s="56">
        <f>SUMIFS(AM:AM,AC:AC,"&lt;="&amp;$AC$2,AO:AO,"比例1")*0</f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39">
        <f t="shared" ref="R9:R12" si="9">D9*K9</f>
        <v>0</v>
      </c>
      <c r="S9" s="39">
        <f t="shared" si="8"/>
        <v>0</v>
      </c>
      <c r="T9" s="39">
        <f t="shared" si="8"/>
        <v>0</v>
      </c>
      <c r="U9" s="39">
        <f t="shared" si="8"/>
        <v>0</v>
      </c>
      <c r="V9" s="39">
        <f t="shared" si="8"/>
        <v>0</v>
      </c>
      <c r="W9" s="39">
        <f t="shared" si="8"/>
        <v>0</v>
      </c>
      <c r="X9" s="39">
        <f t="shared" si="8"/>
        <v>0</v>
      </c>
      <c r="Y9" s="39">
        <f t="shared" ref="Y9:Y12" si="10">SUM(R9:X9)</f>
        <v>0</v>
      </c>
      <c r="AA9" s="138"/>
      <c r="AB9" s="68" t="s">
        <v>15</v>
      </c>
      <c r="AC9" s="69">
        <v>45078</v>
      </c>
      <c r="AD9" s="70" t="s">
        <v>133</v>
      </c>
      <c r="AE9" s="59">
        <v>5</v>
      </c>
      <c r="AF9" s="59" t="s">
        <v>130</v>
      </c>
      <c r="AG9" s="59" t="s">
        <v>135</v>
      </c>
      <c r="AH9" s="59">
        <v>1</v>
      </c>
      <c r="AI9" s="59">
        <v>0.2</v>
      </c>
      <c r="AJ9" s="59">
        <v>1</v>
      </c>
      <c r="AK9" s="59">
        <v>0.2</v>
      </c>
      <c r="AL9" s="59">
        <v>1</v>
      </c>
      <c r="AM9" s="59">
        <v>0.2</v>
      </c>
      <c r="AN9" s="60">
        <f>18/1000</f>
        <v>1.7999999999999999E-2</v>
      </c>
      <c r="AO9" s="59" t="s">
        <v>80</v>
      </c>
    </row>
    <row r="10" spans="2:43" ht="16.149999999999999" customHeight="1">
      <c r="B10" s="146"/>
      <c r="C10" s="46" t="s">
        <v>29</v>
      </c>
      <c r="D10" s="56">
        <f>SUMIFS(AI:AI,AC:AC,"&lt;="&amp;$AC$2,AO:AO,"比例1")*0</f>
        <v>0</v>
      </c>
      <c r="E10" s="56">
        <f>SUMIFS(AI:AI,AC:AC,"&lt;="&amp;$AC$2,AO:AO,"比例1")*0.35</f>
        <v>0.31773000000000001</v>
      </c>
      <c r="F10" s="56">
        <f>SUMIFS(AK:AK,AC:AC,"&lt;="&amp;$AC$2,AO:AO,"比例1")*0.35</f>
        <v>0.12200999999999999</v>
      </c>
      <c r="G10" s="56">
        <f>SUMIFS(AK:AK,AC:AC,"&lt;="&amp;$AC$2,AO:AO,"比例1")*0</f>
        <v>0</v>
      </c>
      <c r="H10" s="56">
        <f>SUMIFS(AK:AK,AC:AC,"&lt;="&amp;$AC$2,AO:AO,"比例1")*0.35</f>
        <v>0.12200999999999999</v>
      </c>
      <c r="I10" s="56">
        <f>SUMIFS(AM:AM,AC:AC,"&lt;="&amp;$AC$2,AO:AO,"比例1")*0.35</f>
        <v>6.8669999999999995E-2</v>
      </c>
      <c r="J10" s="56">
        <f>SUMIFS(AM:AM,AC:AC,"&lt;="&amp;$AC$2,AO:AO,"比例1")*0</f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39">
        <f t="shared" si="9"/>
        <v>0</v>
      </c>
      <c r="S10" s="39">
        <f t="shared" si="8"/>
        <v>0</v>
      </c>
      <c r="T10" s="39">
        <f t="shared" si="8"/>
        <v>0</v>
      </c>
      <c r="U10" s="39">
        <f t="shared" si="8"/>
        <v>0</v>
      </c>
      <c r="V10" s="39">
        <f t="shared" si="8"/>
        <v>0</v>
      </c>
      <c r="W10" s="39">
        <f t="shared" si="8"/>
        <v>0</v>
      </c>
      <c r="X10" s="39">
        <f t="shared" si="8"/>
        <v>0</v>
      </c>
      <c r="Y10" s="39">
        <f t="shared" si="10"/>
        <v>0</v>
      </c>
      <c r="AA10" s="138"/>
      <c r="AB10" s="68" t="s">
        <v>15</v>
      </c>
      <c r="AC10" s="69">
        <v>45078</v>
      </c>
      <c r="AD10" s="70" t="s">
        <v>129</v>
      </c>
      <c r="AE10" s="59">
        <v>6</v>
      </c>
      <c r="AF10" s="59" t="s">
        <v>130</v>
      </c>
      <c r="AG10" s="59" t="s">
        <v>136</v>
      </c>
      <c r="AH10" s="59">
        <v>1</v>
      </c>
      <c r="AI10" s="59">
        <v>0.2</v>
      </c>
      <c r="AJ10" s="59">
        <v>1</v>
      </c>
      <c r="AK10" s="59">
        <v>0.2</v>
      </c>
      <c r="AL10" s="59">
        <v>1</v>
      </c>
      <c r="AM10" s="59">
        <v>0.2</v>
      </c>
      <c r="AN10" s="60">
        <f>12/1000</f>
        <v>1.2E-2</v>
      </c>
      <c r="AO10" s="59" t="s">
        <v>80</v>
      </c>
    </row>
    <row r="11" spans="2:43" ht="16.149999999999999" customHeight="1">
      <c r="B11" s="146"/>
      <c r="C11" s="46" t="s">
        <v>30</v>
      </c>
      <c r="D11" s="56">
        <f>SUMIFS(AI:AI,AC:AC,"&lt;="&amp;$AC$2,AO:AO,"比例1")*0+SUMIFS(AI:AI,AC:AC,"&lt;="&amp;$AC$2,AO:AO,"P6")</f>
        <v>0</v>
      </c>
      <c r="E11" s="56">
        <f>SUMIFS(AI:AI,AC:AC,"&lt;="&amp;$AC$2,AO:AO,"比例1")*0.15+SUMIFS(AI:AI,AC:AC,"&lt;="&amp;$AC$2,AO:AO,"P6")</f>
        <v>0.13617000000000001</v>
      </c>
      <c r="F11" s="56">
        <f>SUMIFS(AK:AK,AC:AC,"&lt;="&amp;$AC$2,AO:AO,"比例1")*0.15+SUMIFS(AK:AK,AC:AC,"&lt;="&amp;$AC$2,AO:AO,"P6")</f>
        <v>5.2290000000000003E-2</v>
      </c>
      <c r="G11" s="56">
        <f>SUMIFS(AK:AK,AC:AC,"&lt;="&amp;$AC$2,AO:AO,"比例1")*0.15+SUMIFS(AK:AK,AC:AC,"&lt;="&amp;$AC$2,AO:AO,"P6")</f>
        <v>5.2290000000000003E-2</v>
      </c>
      <c r="H11" s="56">
        <f>SUMIFS(AK:AK,AC:AC,"&lt;="&amp;$AC$2,AO:AO,"比例1")*0.15+SUMIFS(AK:AK,AC:AC,"&lt;="&amp;$AC$2,AO:AO,"P6")</f>
        <v>5.2290000000000003E-2</v>
      </c>
      <c r="I11" s="56">
        <f>SUMIFS(AM:AM,AC:AC,"&lt;="&amp;$AC$2,AO:AO,"比例1")*0.15+SUMIFS(AM:AM,AC:AC,"&lt;="&amp;$AC$2,AO:AO,"P6")</f>
        <v>2.9430000000000001E-2</v>
      </c>
      <c r="J11" s="56">
        <f>SUMIFS(AM:AM,AC:AC,"&lt;="&amp;$AC$2,AO:AO,"比例1")*0+SUMIFS(AM:AM,AC:AC,"&lt;="&amp;$AC$2,AO:AO,"P6")</f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39">
        <f t="shared" si="9"/>
        <v>0</v>
      </c>
      <c r="S11" s="39">
        <f t="shared" si="8"/>
        <v>0</v>
      </c>
      <c r="T11" s="39">
        <f t="shared" si="8"/>
        <v>0</v>
      </c>
      <c r="U11" s="39">
        <f t="shared" si="8"/>
        <v>0</v>
      </c>
      <c r="V11" s="39">
        <f t="shared" si="8"/>
        <v>0</v>
      </c>
      <c r="W11" s="39">
        <f t="shared" si="8"/>
        <v>0</v>
      </c>
      <c r="X11" s="39">
        <f t="shared" si="8"/>
        <v>0</v>
      </c>
      <c r="Y11" s="39">
        <f t="shared" si="10"/>
        <v>0</v>
      </c>
      <c r="AA11" s="138"/>
      <c r="AB11" s="68" t="s">
        <v>15</v>
      </c>
      <c r="AC11" s="69">
        <v>45078</v>
      </c>
      <c r="AD11" s="70" t="s">
        <v>133</v>
      </c>
      <c r="AE11" s="59">
        <v>7</v>
      </c>
      <c r="AF11" s="59" t="s">
        <v>130</v>
      </c>
      <c r="AG11" s="59" t="s">
        <v>136</v>
      </c>
      <c r="AH11" s="59">
        <v>1</v>
      </c>
      <c r="AI11" s="59">
        <v>0.2</v>
      </c>
      <c r="AJ11" s="59">
        <v>1</v>
      </c>
      <c r="AK11" s="59">
        <v>0.2</v>
      </c>
      <c r="AL11" s="59">
        <v>1</v>
      </c>
      <c r="AM11" s="59">
        <v>0.2</v>
      </c>
      <c r="AN11" s="60">
        <f>12/1000</f>
        <v>1.2E-2</v>
      </c>
      <c r="AO11" s="59" t="s">
        <v>80</v>
      </c>
    </row>
    <row r="12" spans="2:43" ht="16.149999999999999" customHeight="1">
      <c r="B12" s="146"/>
      <c r="C12" s="46" t="s">
        <v>31</v>
      </c>
      <c r="D12" s="56">
        <f>SUMIFS(AI:AI,AC:AC,"&lt;="&amp;$AC$2,AO:AO,"比例1")*0</f>
        <v>0</v>
      </c>
      <c r="E12" s="56">
        <f>SUMIFS(AI:AI,AC:AC,"&lt;="&amp;$AC$2,AO:AO,"比例1")*0.05</f>
        <v>4.5390000000000014E-2</v>
      </c>
      <c r="F12" s="56">
        <f>SUMIFS(AK:AK,AC:AC,"&lt;="&amp;$AC$2,AO:AO,"比例1")*0.05</f>
        <v>1.7430000000000001E-2</v>
      </c>
      <c r="G12" s="56">
        <f>SUMIFS(AK:AK,AC:AC,"&lt;="&amp;$AC$2,AO:AO,"比例1")*0.05</f>
        <v>1.7430000000000001E-2</v>
      </c>
      <c r="H12" s="56">
        <f>SUMIFS(AK:AK,AC:AC,"&lt;="&amp;$AC$2,AO:AO,"比例1")*0.05</f>
        <v>1.7430000000000001E-2</v>
      </c>
      <c r="I12" s="56">
        <f>SUMIFS(AM:AM,AC:AC,"&lt;="&amp;$AC$2,AO:AO,"比例1")*0.05</f>
        <v>9.810000000000001E-3</v>
      </c>
      <c r="J12" s="56">
        <f>SUMIFS(AM:AM,AC:AC,"&lt;="&amp;$AC$2,AO:AO,"比例1")*0.05</f>
        <v>9.810000000000001E-3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39">
        <f t="shared" si="9"/>
        <v>0</v>
      </c>
      <c r="S12" s="39">
        <f t="shared" si="8"/>
        <v>0</v>
      </c>
      <c r="T12" s="39">
        <f t="shared" si="8"/>
        <v>0</v>
      </c>
      <c r="U12" s="39">
        <f t="shared" si="8"/>
        <v>0</v>
      </c>
      <c r="V12" s="39">
        <f t="shared" si="8"/>
        <v>0</v>
      </c>
      <c r="W12" s="39">
        <f t="shared" si="8"/>
        <v>0</v>
      </c>
      <c r="X12" s="39">
        <f t="shared" si="8"/>
        <v>0</v>
      </c>
      <c r="Y12" s="39">
        <f t="shared" si="10"/>
        <v>0</v>
      </c>
      <c r="AA12" s="138"/>
      <c r="AB12" s="68" t="s">
        <v>15</v>
      </c>
      <c r="AC12" s="69">
        <v>45078</v>
      </c>
      <c r="AD12" s="70" t="s">
        <v>129</v>
      </c>
      <c r="AE12" s="59">
        <v>8</v>
      </c>
      <c r="AF12" s="59" t="s">
        <v>52</v>
      </c>
      <c r="AG12" s="59" t="s">
        <v>131</v>
      </c>
      <c r="AH12" s="59">
        <v>2</v>
      </c>
      <c r="AI12" s="59">
        <v>0.2</v>
      </c>
      <c r="AJ12" s="59">
        <v>1</v>
      </c>
      <c r="AK12" s="59">
        <v>0.2</v>
      </c>
      <c r="AL12" s="59">
        <v>1</v>
      </c>
      <c r="AM12" s="59">
        <v>0.2</v>
      </c>
      <c r="AN12" s="60">
        <f>6/1000</f>
        <v>6.0000000000000001E-3</v>
      </c>
      <c r="AO12" s="59" t="s">
        <v>80</v>
      </c>
    </row>
    <row r="13" spans="2:43" ht="16.149999999999999" customHeight="1">
      <c r="B13" s="147"/>
      <c r="C13" s="46" t="s">
        <v>32</v>
      </c>
      <c r="D13" s="42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39">
        <f t="shared" ref="R13" si="11">D13*K13</f>
        <v>0</v>
      </c>
      <c r="S13" s="39">
        <f t="shared" ref="S13" si="12">E13*L13</f>
        <v>0</v>
      </c>
      <c r="T13" s="39">
        <f t="shared" ref="T13" si="13">F13*M13</f>
        <v>0</v>
      </c>
      <c r="U13" s="39">
        <f t="shared" ref="U13" si="14">G13*N13</f>
        <v>0</v>
      </c>
      <c r="V13" s="39">
        <f t="shared" ref="V13" si="15">H13*O13</f>
        <v>0</v>
      </c>
      <c r="W13" s="39">
        <f t="shared" ref="W13" si="16">I13*P13</f>
        <v>0</v>
      </c>
      <c r="X13" s="39">
        <f t="shared" ref="X13" si="17">J13*Q13</f>
        <v>0</v>
      </c>
      <c r="Y13" s="39">
        <f t="shared" ref="Y13" si="18">SUM(R13:X13)</f>
        <v>0</v>
      </c>
      <c r="AA13" s="138"/>
      <c r="AB13" s="68" t="s">
        <v>15</v>
      </c>
      <c r="AC13" s="69">
        <v>45078</v>
      </c>
      <c r="AD13" s="70" t="s">
        <v>133</v>
      </c>
      <c r="AE13" s="59">
        <v>9</v>
      </c>
      <c r="AF13" s="59" t="s">
        <v>52</v>
      </c>
      <c r="AG13" s="59" t="s">
        <v>131</v>
      </c>
      <c r="AH13" s="59">
        <v>2</v>
      </c>
      <c r="AI13" s="59">
        <v>0.2</v>
      </c>
      <c r="AJ13" s="59">
        <v>1</v>
      </c>
      <c r="AK13" s="59">
        <v>0.2</v>
      </c>
      <c r="AL13" s="59">
        <v>1</v>
      </c>
      <c r="AM13" s="59">
        <v>0.2</v>
      </c>
      <c r="AN13" s="60">
        <f>6/1000</f>
        <v>6.0000000000000001E-3</v>
      </c>
      <c r="AO13" s="59" t="s">
        <v>80</v>
      </c>
    </row>
    <row r="14" spans="2:43" ht="16.149999999999999" customHeight="1">
      <c r="B14" s="143" t="s">
        <v>216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50">
        <f>SUM(Y5:Y13)</f>
        <v>0</v>
      </c>
      <c r="AA14" s="138"/>
      <c r="AB14" s="68" t="s">
        <v>15</v>
      </c>
      <c r="AC14" s="69">
        <v>45078</v>
      </c>
      <c r="AD14" s="70" t="s">
        <v>137</v>
      </c>
      <c r="AE14" s="59">
        <v>10</v>
      </c>
      <c r="AF14" s="59" t="s">
        <v>52</v>
      </c>
      <c r="AG14" s="59" t="s">
        <v>131</v>
      </c>
      <c r="AH14" s="59">
        <v>2</v>
      </c>
      <c r="AI14" s="59">
        <v>1</v>
      </c>
      <c r="AJ14" s="59">
        <v>1</v>
      </c>
      <c r="AK14" s="59">
        <v>0.6</v>
      </c>
      <c r="AL14" s="59">
        <v>1</v>
      </c>
      <c r="AM14" s="59">
        <v>0.6</v>
      </c>
      <c r="AN14" s="60">
        <f>6/1000</f>
        <v>6.0000000000000001E-3</v>
      </c>
      <c r="AO14" s="59" t="s">
        <v>80</v>
      </c>
    </row>
    <row r="15" spans="2:43" ht="16.149999999999999" customHeight="1">
      <c r="AA15" s="138"/>
      <c r="AB15" s="68" t="s">
        <v>15</v>
      </c>
      <c r="AC15" s="69">
        <v>45078</v>
      </c>
      <c r="AD15" s="70" t="s">
        <v>138</v>
      </c>
      <c r="AE15" s="59">
        <v>11</v>
      </c>
      <c r="AF15" s="59" t="s">
        <v>52</v>
      </c>
      <c r="AG15" s="59" t="s">
        <v>131</v>
      </c>
      <c r="AH15" s="59">
        <v>2</v>
      </c>
      <c r="AI15" s="59">
        <v>1</v>
      </c>
      <c r="AJ15" s="59">
        <v>1</v>
      </c>
      <c r="AK15" s="59">
        <v>0.6</v>
      </c>
      <c r="AL15" s="59">
        <v>1</v>
      </c>
      <c r="AM15" s="59">
        <v>0.6</v>
      </c>
      <c r="AN15" s="60">
        <f>6/1000</f>
        <v>6.0000000000000001E-3</v>
      </c>
      <c r="AO15" s="59" t="s">
        <v>80</v>
      </c>
    </row>
    <row r="16" spans="2:43" ht="16.5" customHeight="1">
      <c r="AA16" s="138"/>
      <c r="AB16" s="68" t="s">
        <v>15</v>
      </c>
      <c r="AC16" s="69">
        <v>45078</v>
      </c>
      <c r="AD16" s="70" t="s">
        <v>139</v>
      </c>
      <c r="AE16" s="59">
        <v>12</v>
      </c>
      <c r="AF16" s="59" t="s">
        <v>52</v>
      </c>
      <c r="AG16" s="59" t="s">
        <v>131</v>
      </c>
      <c r="AH16" s="59">
        <v>2</v>
      </c>
      <c r="AI16" s="59">
        <v>40</v>
      </c>
      <c r="AJ16" s="59">
        <v>1</v>
      </c>
      <c r="AK16" s="59">
        <v>20</v>
      </c>
      <c r="AL16" s="59">
        <v>1</v>
      </c>
      <c r="AM16" s="59">
        <v>16</v>
      </c>
      <c r="AN16" s="60">
        <f>6/1000</f>
        <v>6.0000000000000001E-3</v>
      </c>
      <c r="AO16" s="59" t="s">
        <v>80</v>
      </c>
    </row>
    <row r="17" spans="15:41">
      <c r="AA17" s="138"/>
      <c r="AB17" s="68" t="s">
        <v>15</v>
      </c>
      <c r="AC17" s="69">
        <v>45078</v>
      </c>
      <c r="AD17" s="70" t="s">
        <v>129</v>
      </c>
      <c r="AE17" s="59">
        <v>13</v>
      </c>
      <c r="AF17" s="59" t="s">
        <v>52</v>
      </c>
      <c r="AG17" s="59" t="s">
        <v>135</v>
      </c>
      <c r="AH17" s="59">
        <v>1</v>
      </c>
      <c r="AI17" s="59">
        <v>0.2</v>
      </c>
      <c r="AJ17" s="59">
        <v>1</v>
      </c>
      <c r="AK17" s="59">
        <v>0.2</v>
      </c>
      <c r="AL17" s="59">
        <v>1</v>
      </c>
      <c r="AM17" s="59">
        <v>0.2</v>
      </c>
      <c r="AN17" s="60">
        <f>18/1000</f>
        <v>1.7999999999999999E-2</v>
      </c>
      <c r="AO17" s="59" t="s">
        <v>80</v>
      </c>
    </row>
    <row r="18" spans="15:41">
      <c r="AA18" s="138"/>
      <c r="AB18" s="68" t="s">
        <v>15</v>
      </c>
      <c r="AC18" s="69">
        <v>45078</v>
      </c>
      <c r="AD18" s="70" t="s">
        <v>140</v>
      </c>
      <c r="AE18" s="59">
        <v>14</v>
      </c>
      <c r="AF18" s="59" t="s">
        <v>52</v>
      </c>
      <c r="AG18" s="59" t="s">
        <v>135</v>
      </c>
      <c r="AH18" s="59">
        <v>1</v>
      </c>
      <c r="AI18" s="59">
        <v>0.2</v>
      </c>
      <c r="AJ18" s="59">
        <v>1</v>
      </c>
      <c r="AK18" s="59">
        <v>0.2</v>
      </c>
      <c r="AL18" s="59">
        <v>1</v>
      </c>
      <c r="AM18" s="59">
        <v>0.2</v>
      </c>
      <c r="AN18" s="60">
        <f>18/1000</f>
        <v>1.7999999999999999E-2</v>
      </c>
      <c r="AO18" s="59" t="s">
        <v>80</v>
      </c>
    </row>
    <row r="19" spans="15:41">
      <c r="O19" s="67"/>
      <c r="AA19" s="138"/>
      <c r="AB19" s="68" t="s">
        <v>15</v>
      </c>
      <c r="AC19" s="69">
        <v>45078</v>
      </c>
      <c r="AD19" s="70" t="s">
        <v>129</v>
      </c>
      <c r="AE19" s="59">
        <v>15</v>
      </c>
      <c r="AF19" s="59" t="s">
        <v>52</v>
      </c>
      <c r="AG19" s="59" t="s">
        <v>136</v>
      </c>
      <c r="AH19" s="59">
        <v>1</v>
      </c>
      <c r="AI19" s="59">
        <v>0.2</v>
      </c>
      <c r="AJ19" s="59">
        <v>1</v>
      </c>
      <c r="AK19" s="59">
        <v>0.2</v>
      </c>
      <c r="AL19" s="59">
        <v>1</v>
      </c>
      <c r="AM19" s="59">
        <v>0.2</v>
      </c>
      <c r="AN19" s="60">
        <f>12/1000</f>
        <v>1.2E-2</v>
      </c>
      <c r="AO19" s="59" t="s">
        <v>80</v>
      </c>
    </row>
    <row r="20" spans="15:41">
      <c r="AA20" s="138"/>
      <c r="AB20" s="68" t="s">
        <v>15</v>
      </c>
      <c r="AC20" s="69">
        <v>45078</v>
      </c>
      <c r="AD20" s="70" t="s">
        <v>133</v>
      </c>
      <c r="AE20" s="59">
        <v>16</v>
      </c>
      <c r="AF20" s="59" t="s">
        <v>52</v>
      </c>
      <c r="AG20" s="59" t="s">
        <v>136</v>
      </c>
      <c r="AH20" s="59">
        <v>1</v>
      </c>
      <c r="AI20" s="59">
        <v>0.2</v>
      </c>
      <c r="AJ20" s="59">
        <v>1</v>
      </c>
      <c r="AK20" s="59">
        <v>0.2</v>
      </c>
      <c r="AL20" s="59">
        <v>1</v>
      </c>
      <c r="AM20" s="59">
        <v>0.2</v>
      </c>
      <c r="AN20" s="60">
        <f>12/1000</f>
        <v>1.2E-2</v>
      </c>
      <c r="AO20" s="59" t="s">
        <v>80</v>
      </c>
    </row>
    <row r="21" spans="15:41">
      <c r="AA21" s="138"/>
      <c r="AB21" s="68" t="s">
        <v>15</v>
      </c>
      <c r="AC21" s="69">
        <v>45078</v>
      </c>
      <c r="AD21" s="70" t="s">
        <v>141</v>
      </c>
      <c r="AE21" s="59">
        <v>17</v>
      </c>
      <c r="AF21" s="59" t="s">
        <v>59</v>
      </c>
      <c r="AG21" s="59" t="s">
        <v>131</v>
      </c>
      <c r="AH21" s="59">
        <v>5</v>
      </c>
      <c r="AI21" s="59">
        <v>1</v>
      </c>
      <c r="AJ21" s="59">
        <v>5</v>
      </c>
      <c r="AK21" s="59">
        <v>0.5</v>
      </c>
      <c r="AL21" s="59">
        <v>5</v>
      </c>
      <c r="AM21" s="59">
        <v>0</v>
      </c>
      <c r="AN21" s="60">
        <f>6/1000</f>
        <v>6.0000000000000001E-3</v>
      </c>
      <c r="AO21" s="59" t="s">
        <v>80</v>
      </c>
    </row>
    <row r="22" spans="15:41">
      <c r="AA22" s="138"/>
      <c r="AB22" s="68" t="s">
        <v>15</v>
      </c>
      <c r="AC22" s="69">
        <v>45078</v>
      </c>
      <c r="AD22" s="70" t="s">
        <v>142</v>
      </c>
      <c r="AE22" s="59">
        <v>18</v>
      </c>
      <c r="AF22" s="59" t="s">
        <v>143</v>
      </c>
      <c r="AG22" s="59" t="s">
        <v>131</v>
      </c>
      <c r="AH22" s="59">
        <v>1</v>
      </c>
      <c r="AI22" s="59">
        <v>0.1</v>
      </c>
      <c r="AJ22" s="59">
        <v>1</v>
      </c>
      <c r="AK22" s="59">
        <v>0</v>
      </c>
      <c r="AL22" s="59">
        <v>1</v>
      </c>
      <c r="AM22" s="59">
        <v>0</v>
      </c>
      <c r="AN22" s="60">
        <f>6/1000</f>
        <v>6.0000000000000001E-3</v>
      </c>
      <c r="AO22" s="59" t="s">
        <v>80</v>
      </c>
    </row>
    <row r="23" spans="15:41">
      <c r="AA23" s="138"/>
      <c r="AB23" s="68" t="s">
        <v>15</v>
      </c>
      <c r="AC23" s="69">
        <v>45078</v>
      </c>
      <c r="AD23" s="70" t="s">
        <v>129</v>
      </c>
      <c r="AE23" s="59">
        <v>19</v>
      </c>
      <c r="AF23" s="59" t="s">
        <v>143</v>
      </c>
      <c r="AG23" s="59" t="s">
        <v>136</v>
      </c>
      <c r="AH23" s="59">
        <v>1</v>
      </c>
      <c r="AI23" s="59">
        <v>0</v>
      </c>
      <c r="AJ23" s="59">
        <v>1</v>
      </c>
      <c r="AK23" s="59">
        <v>0</v>
      </c>
      <c r="AL23" s="59">
        <v>1</v>
      </c>
      <c r="AM23" s="59">
        <v>0</v>
      </c>
      <c r="AN23" s="60">
        <f>12/1000</f>
        <v>1.2E-2</v>
      </c>
      <c r="AO23" s="59" t="s">
        <v>80</v>
      </c>
    </row>
    <row r="24" spans="15:41">
      <c r="AA24" s="138"/>
      <c r="AB24" s="68" t="s">
        <v>15</v>
      </c>
      <c r="AC24" s="69">
        <v>45078</v>
      </c>
      <c r="AD24" s="70" t="s">
        <v>144</v>
      </c>
      <c r="AE24" s="59">
        <v>20</v>
      </c>
      <c r="AF24" s="59" t="s">
        <v>130</v>
      </c>
      <c r="AG24" s="59" t="s">
        <v>131</v>
      </c>
      <c r="AH24" s="59">
        <v>1</v>
      </c>
      <c r="AI24" s="59">
        <v>24</v>
      </c>
      <c r="AJ24" s="59">
        <v>1</v>
      </c>
      <c r="AK24" s="59">
        <v>12</v>
      </c>
      <c r="AL24" s="59">
        <v>1</v>
      </c>
      <c r="AM24" s="59">
        <v>10</v>
      </c>
      <c r="AN24" s="60">
        <f>6/1000</f>
        <v>6.0000000000000001E-3</v>
      </c>
      <c r="AO24" s="59" t="s">
        <v>80</v>
      </c>
    </row>
    <row r="25" spans="15:41">
      <c r="AA25" s="138"/>
      <c r="AB25" s="68" t="s">
        <v>15</v>
      </c>
      <c r="AC25" s="69">
        <v>45078</v>
      </c>
      <c r="AD25" s="70" t="s">
        <v>145</v>
      </c>
      <c r="AE25" s="59">
        <v>21</v>
      </c>
      <c r="AF25" s="59" t="s">
        <v>146</v>
      </c>
      <c r="AG25" s="59" t="s">
        <v>131</v>
      </c>
      <c r="AH25" s="59">
        <v>1</v>
      </c>
      <c r="AI25" s="59">
        <v>1</v>
      </c>
      <c r="AJ25" s="59">
        <v>1</v>
      </c>
      <c r="AK25" s="59">
        <v>0.5</v>
      </c>
      <c r="AL25" s="59">
        <v>1</v>
      </c>
      <c r="AM25" s="59">
        <v>0</v>
      </c>
      <c r="AN25" s="60">
        <f>6/1000</f>
        <v>6.0000000000000001E-3</v>
      </c>
      <c r="AO25" s="59" t="s">
        <v>80</v>
      </c>
    </row>
    <row r="26" spans="15:41">
      <c r="AA26" s="138"/>
      <c r="AB26" s="68" t="s">
        <v>15</v>
      </c>
      <c r="AC26" s="69">
        <v>45078</v>
      </c>
      <c r="AD26" s="70" t="s">
        <v>147</v>
      </c>
      <c r="AE26" s="59">
        <v>22</v>
      </c>
      <c r="AF26" s="59" t="s">
        <v>146</v>
      </c>
      <c r="AG26" s="59" t="s">
        <v>131</v>
      </c>
      <c r="AH26" s="59">
        <v>1</v>
      </c>
      <c r="AI26" s="59">
        <v>3</v>
      </c>
      <c r="AJ26" s="59">
        <v>1</v>
      </c>
      <c r="AK26" s="59">
        <v>0.5</v>
      </c>
      <c r="AL26" s="59">
        <v>1</v>
      </c>
      <c r="AM26" s="59">
        <v>0.1</v>
      </c>
      <c r="AN26" s="60">
        <f>6/1000</f>
        <v>6.0000000000000001E-3</v>
      </c>
      <c r="AO26" s="59" t="s">
        <v>80</v>
      </c>
    </row>
    <row r="27" spans="15:41">
      <c r="AA27" s="138"/>
      <c r="AB27" s="68" t="s">
        <v>15</v>
      </c>
      <c r="AC27" s="69">
        <v>45078</v>
      </c>
      <c r="AD27" s="70" t="s">
        <v>148</v>
      </c>
      <c r="AE27" s="59">
        <v>23</v>
      </c>
      <c r="AF27" s="59" t="s">
        <v>68</v>
      </c>
      <c r="AG27" s="59" t="s">
        <v>131</v>
      </c>
      <c r="AH27" s="59">
        <v>4</v>
      </c>
      <c r="AI27" s="59">
        <v>0.5</v>
      </c>
      <c r="AJ27" s="59">
        <v>4</v>
      </c>
      <c r="AK27" s="59">
        <v>0</v>
      </c>
      <c r="AL27" s="59">
        <v>4</v>
      </c>
      <c r="AM27" s="59">
        <v>0</v>
      </c>
      <c r="AN27" s="60">
        <f>6/1000</f>
        <v>6.0000000000000001E-3</v>
      </c>
      <c r="AO27" s="59" t="s">
        <v>80</v>
      </c>
    </row>
    <row r="28" spans="15:41">
      <c r="AA28" s="138"/>
      <c r="AB28" s="71" t="s">
        <v>15</v>
      </c>
      <c r="AC28" s="72">
        <v>45078</v>
      </c>
      <c r="AD28" s="73" t="s">
        <v>149</v>
      </c>
      <c r="AE28" s="137" t="s">
        <v>181</v>
      </c>
      <c r="AF28" s="137"/>
      <c r="AG28" s="137"/>
      <c r="AH28" s="60" t="s">
        <v>132</v>
      </c>
      <c r="AI28" s="74">
        <f>AH5*AI5*AN5+AH6*AI6*AN6+AH7*AI7*AN7+AH8*AI8*AN8+AH9*AI9*AN9+AH10*AI10*AN10+AH11*AI11*AN11+AH12*AI12*AN12+AH13*AI13*AN13+AH14*AI14*AN14+AH15*AI15*AN15+AH16*AI16*AN16+AH17*AI17*AN17+AH18*AI18*AN18+AH19*AI19*AN19+AH20*AI20*AN20+AH21*AI21*AN21+AH22*AI22*AN22+AH23*AI23*AN23+AH24*AI24*AN24+AH25*AI25*AN25+AH26*AI26*AN26+AH27*AI27*AN27</f>
        <v>0.75180000000000013</v>
      </c>
      <c r="AJ28" s="60" t="s">
        <v>132</v>
      </c>
      <c r="AK28" s="74">
        <f>AJ5*AK5*AN5+AJ6*AK6*AN6+AJ7*AK7*AN7+AJ8*AK8*AN8+AJ9*AK9*AN9+AJ10*AK10*AN10+AJ11*AK11*AN11+AJ12*AK12*AN12+AJ13*AK13*AN13+AJ14*AK14*AN14+AJ15*AK15*AN15+AJ16*AK16*AN16+AJ17*AK17*AN17+AJ18*AK18*AN18+AJ19*AK19*AN19+AJ20*AK20*AN20+AJ21*AK21*AN21+AJ22*AK22*AN22+AJ23*AK23*AN23+AJ24*AK24*AN24+AJ25*AK25*AN25+AJ26*AK26*AN26+AJ27*AK27*AN27</f>
        <v>0.25259999999999999</v>
      </c>
      <c r="AL28" s="60" t="s">
        <v>132</v>
      </c>
      <c r="AM28" s="74">
        <f>AL5*AM5*AN5+AL6*AM6*AN6+AL7*AM7*AN7+AL8*AM8*AN8+AL9*AM9*AN9+AL10*AM10*AN10+AL11*AM11*AN11+AL12*AM12*AN12+AL13*AM13*AN13+AL14*AM14*AN14+AL15*AM15*AN15+AL16*AM16*AN16+AL17*AM17*AN17+AL18*AM18*AN18+AL19*AM19*AN19+AL20*AM20*AN20+AL21*AM21*AN21+AL22*AM22*AN22+AL23*AM23*AN23+AL24*AM24*AN24+AL25*AM25*AN25+AL26*AM26*AN26+AL27*AM27*AN27</f>
        <v>0.19620000000000001</v>
      </c>
      <c r="AN28" s="59" t="s">
        <v>80</v>
      </c>
      <c r="AO28" s="64" t="s">
        <v>182</v>
      </c>
    </row>
    <row r="29" spans="15:41">
      <c r="AA29" s="138" t="s">
        <v>179</v>
      </c>
      <c r="AB29" s="68" t="s">
        <v>15</v>
      </c>
      <c r="AC29" s="69">
        <v>45078</v>
      </c>
      <c r="AD29" s="75" t="s">
        <v>150</v>
      </c>
      <c r="AE29" s="59">
        <v>1</v>
      </c>
      <c r="AF29" s="140" t="s">
        <v>151</v>
      </c>
      <c r="AG29" s="59" t="s">
        <v>131</v>
      </c>
      <c r="AH29" s="59">
        <v>1</v>
      </c>
      <c r="AI29" s="59">
        <v>5</v>
      </c>
      <c r="AJ29" s="59">
        <v>1</v>
      </c>
      <c r="AK29" s="59">
        <v>3</v>
      </c>
      <c r="AL29" s="59">
        <v>1</v>
      </c>
      <c r="AM29" s="59">
        <v>0</v>
      </c>
      <c r="AN29" s="60">
        <f>6/1000</f>
        <v>6.0000000000000001E-3</v>
      </c>
      <c r="AO29" s="59" t="s">
        <v>80</v>
      </c>
    </row>
    <row r="30" spans="15:41">
      <c r="AA30" s="138"/>
      <c r="AB30" s="68" t="s">
        <v>15</v>
      </c>
      <c r="AC30" s="69">
        <v>45078</v>
      </c>
      <c r="AD30" s="75" t="s">
        <v>150</v>
      </c>
      <c r="AE30" s="59">
        <v>2</v>
      </c>
      <c r="AF30" s="141"/>
      <c r="AG30" s="59" t="s">
        <v>135</v>
      </c>
      <c r="AH30" s="59">
        <v>1</v>
      </c>
      <c r="AI30" s="59">
        <v>3</v>
      </c>
      <c r="AJ30" s="59">
        <v>1</v>
      </c>
      <c r="AK30" s="59">
        <v>2</v>
      </c>
      <c r="AL30" s="59">
        <v>1</v>
      </c>
      <c r="AM30" s="59">
        <v>0</v>
      </c>
      <c r="AN30" s="60">
        <f>18/1000</f>
        <v>1.7999999999999999E-2</v>
      </c>
      <c r="AO30" s="59" t="s">
        <v>80</v>
      </c>
    </row>
    <row r="31" spans="15:41">
      <c r="P31" s="79"/>
      <c r="AA31" s="138"/>
      <c r="AB31" s="68" t="s">
        <v>15</v>
      </c>
      <c r="AC31" s="69">
        <v>45078</v>
      </c>
      <c r="AD31" s="75" t="s">
        <v>150</v>
      </c>
      <c r="AE31" s="59">
        <v>3</v>
      </c>
      <c r="AF31" s="141"/>
      <c r="AG31" s="59" t="s">
        <v>136</v>
      </c>
      <c r="AH31" s="59">
        <v>1</v>
      </c>
      <c r="AI31" s="59">
        <v>5</v>
      </c>
      <c r="AJ31" s="59">
        <v>1</v>
      </c>
      <c r="AK31" s="59">
        <v>3</v>
      </c>
      <c r="AL31" s="59">
        <v>1</v>
      </c>
      <c r="AM31" s="59">
        <v>0</v>
      </c>
      <c r="AN31" s="60">
        <f>12/1000</f>
        <v>1.2E-2</v>
      </c>
      <c r="AO31" s="59" t="s">
        <v>80</v>
      </c>
    </row>
    <row r="32" spans="15:41" ht="17.45" customHeight="1">
      <c r="AA32" s="138"/>
      <c r="AB32" s="68" t="s">
        <v>15</v>
      </c>
      <c r="AC32" s="69">
        <v>45078</v>
      </c>
      <c r="AD32" s="76" t="s">
        <v>152</v>
      </c>
      <c r="AE32" s="59">
        <v>4</v>
      </c>
      <c r="AF32" s="142"/>
      <c r="AG32" s="59" t="s">
        <v>131</v>
      </c>
      <c r="AH32" s="59">
        <v>1</v>
      </c>
      <c r="AI32" s="59">
        <v>2</v>
      </c>
      <c r="AJ32" s="59">
        <v>1</v>
      </c>
      <c r="AK32" s="59">
        <v>1</v>
      </c>
      <c r="AL32" s="59">
        <v>1</v>
      </c>
      <c r="AM32" s="59">
        <v>0</v>
      </c>
      <c r="AN32" s="60">
        <f>6/1000</f>
        <v>6.0000000000000001E-3</v>
      </c>
      <c r="AO32" s="59" t="s">
        <v>80</v>
      </c>
    </row>
    <row r="33" spans="27:41">
      <c r="AA33" s="138"/>
      <c r="AB33" s="71" t="s">
        <v>15</v>
      </c>
      <c r="AC33" s="72">
        <v>45078</v>
      </c>
      <c r="AD33" s="73" t="s">
        <v>149</v>
      </c>
      <c r="AE33" s="137" t="s">
        <v>181</v>
      </c>
      <c r="AF33" s="137"/>
      <c r="AG33" s="137"/>
      <c r="AH33" s="60" t="s">
        <v>132</v>
      </c>
      <c r="AI33" s="74">
        <f>AH29*AI29*AN29+AH30*AI30*AN30+AH31*AI31*AN31+AH32*AI32*AN32</f>
        <v>0.156</v>
      </c>
      <c r="AJ33" s="60" t="s">
        <v>132</v>
      </c>
      <c r="AK33" s="74">
        <f>AJ29*AK29*AN29+AJ30*AK30*AN30+AJ31*AK31*AN31+AJ32*AK32*AN32</f>
        <v>9.6000000000000002E-2</v>
      </c>
      <c r="AL33" s="60" t="s">
        <v>132</v>
      </c>
      <c r="AM33" s="74">
        <f>AL29*AM29*AN29+AL30*AM30*AN30+AL31*AM31*AN31+AL32*AM32*AN32</f>
        <v>0</v>
      </c>
      <c r="AN33" s="59" t="s">
        <v>80</v>
      </c>
      <c r="AO33" s="64" t="s">
        <v>182</v>
      </c>
    </row>
    <row r="34" spans="27:41">
      <c r="AA34" s="137" t="s">
        <v>184</v>
      </c>
      <c r="AB34" s="68" t="s">
        <v>15</v>
      </c>
      <c r="AC34" s="77">
        <v>45139</v>
      </c>
      <c r="AD34" s="57" t="s">
        <v>185</v>
      </c>
      <c r="AE34" s="59">
        <v>1</v>
      </c>
      <c r="AF34" s="139" t="s">
        <v>189</v>
      </c>
      <c r="AG34" s="59" t="s">
        <v>131</v>
      </c>
      <c r="AH34" s="59">
        <v>1</v>
      </c>
      <c r="AI34" s="59">
        <v>4</v>
      </c>
      <c r="AJ34" s="59">
        <v>1</v>
      </c>
      <c r="AK34" s="59">
        <v>4</v>
      </c>
      <c r="AL34" s="59">
        <v>1</v>
      </c>
      <c r="AM34" s="59">
        <v>4</v>
      </c>
      <c r="AN34" s="60">
        <f t="shared" ref="AN34:AN44" si="19">6/1000</f>
        <v>6.0000000000000001E-3</v>
      </c>
      <c r="AO34" s="59" t="s">
        <v>80</v>
      </c>
    </row>
    <row r="35" spans="27:41">
      <c r="AA35" s="137"/>
      <c r="AB35" s="68" t="s">
        <v>15</v>
      </c>
      <c r="AC35" s="77">
        <v>45139</v>
      </c>
      <c r="AD35" s="57" t="s">
        <v>186</v>
      </c>
      <c r="AE35" s="59">
        <v>2</v>
      </c>
      <c r="AF35" s="139"/>
      <c r="AG35" s="59" t="s">
        <v>131</v>
      </c>
      <c r="AH35" s="59">
        <v>1</v>
      </c>
      <c r="AI35" s="59">
        <v>0.5</v>
      </c>
      <c r="AJ35" s="59">
        <v>1</v>
      </c>
      <c r="AK35" s="59">
        <v>0.5</v>
      </c>
      <c r="AL35" s="59">
        <v>1</v>
      </c>
      <c r="AM35" s="59">
        <v>0.5</v>
      </c>
      <c r="AN35" s="60">
        <f t="shared" si="19"/>
        <v>6.0000000000000001E-3</v>
      </c>
      <c r="AO35" s="59" t="s">
        <v>80</v>
      </c>
    </row>
    <row r="36" spans="27:41">
      <c r="AA36" s="137"/>
      <c r="AB36" s="68" t="s">
        <v>15</v>
      </c>
      <c r="AC36" s="77">
        <v>45139</v>
      </c>
      <c r="AD36" s="57" t="s">
        <v>187</v>
      </c>
      <c r="AE36" s="59">
        <v>3</v>
      </c>
      <c r="AF36" s="139"/>
      <c r="AG36" s="59" t="s">
        <v>131</v>
      </c>
      <c r="AH36" s="59">
        <v>1</v>
      </c>
      <c r="AI36" s="59">
        <v>30</v>
      </c>
      <c r="AJ36" s="59">
        <v>1</v>
      </c>
      <c r="AK36" s="59">
        <v>30</v>
      </c>
      <c r="AL36" s="59">
        <v>1</v>
      </c>
      <c r="AM36" s="59">
        <v>30</v>
      </c>
      <c r="AN36" s="60">
        <f t="shared" si="19"/>
        <v>6.0000000000000001E-3</v>
      </c>
      <c r="AO36" s="59" t="s">
        <v>80</v>
      </c>
    </row>
    <row r="37" spans="27:41">
      <c r="AA37" s="137"/>
      <c r="AB37" s="68" t="s">
        <v>15</v>
      </c>
      <c r="AC37" s="77">
        <v>45139</v>
      </c>
      <c r="AD37" s="57" t="s">
        <v>188</v>
      </c>
      <c r="AE37" s="59">
        <v>4</v>
      </c>
      <c r="AF37" s="139"/>
      <c r="AG37" s="59" t="s">
        <v>131</v>
      </c>
      <c r="AH37" s="59">
        <v>1</v>
      </c>
      <c r="AI37" s="59">
        <v>12.5</v>
      </c>
      <c r="AJ37" s="59">
        <v>1</v>
      </c>
      <c r="AK37" s="59">
        <v>12.5</v>
      </c>
      <c r="AL37" s="59">
        <v>1</v>
      </c>
      <c r="AM37" s="59">
        <v>12.5</v>
      </c>
      <c r="AN37" s="60">
        <f t="shared" si="19"/>
        <v>6.0000000000000001E-3</v>
      </c>
      <c r="AO37" s="59" t="s">
        <v>80</v>
      </c>
    </row>
    <row r="38" spans="27:41">
      <c r="AA38" s="137"/>
      <c r="AB38" s="71" t="s">
        <v>15</v>
      </c>
      <c r="AC38" s="78">
        <v>45139</v>
      </c>
      <c r="AD38" s="73" t="s">
        <v>149</v>
      </c>
      <c r="AE38" s="137" t="s">
        <v>181</v>
      </c>
      <c r="AF38" s="137"/>
      <c r="AG38" s="137"/>
      <c r="AH38" s="60" t="s">
        <v>132</v>
      </c>
      <c r="AI38" s="74">
        <f>AH34*AI34*AN34+AH35*AI35*AN35+AH36*AI36*AN36+AH37*AI37*AN37</f>
        <v>0.28199999999999997</v>
      </c>
      <c r="AJ38" s="60" t="s">
        <v>132</v>
      </c>
      <c r="AK38" s="74">
        <f>AJ34*AK34*AN34+AJ35*AK35*AN35+AJ36*AK36*AN36+AJ37*AK37*AN37</f>
        <v>0.28199999999999997</v>
      </c>
      <c r="AL38" s="60" t="s">
        <v>132</v>
      </c>
      <c r="AM38" s="74">
        <f>AL34*AM34*AN34+AL35*AM35*AN35+AL36*AM36*AN36+AL37*AM37*AN37</f>
        <v>0.28199999999999997</v>
      </c>
      <c r="AN38" s="60" t="s">
        <v>132</v>
      </c>
      <c r="AO38" s="64" t="s">
        <v>190</v>
      </c>
    </row>
    <row r="39" spans="27:41" ht="15.6" customHeight="1">
      <c r="AA39" s="137" t="s">
        <v>191</v>
      </c>
      <c r="AB39" s="59" t="s">
        <v>192</v>
      </c>
      <c r="AC39" s="61">
        <v>45231</v>
      </c>
      <c r="AD39" s="63" t="s">
        <v>193</v>
      </c>
      <c r="AE39" s="59">
        <v>1</v>
      </c>
      <c r="AF39" s="149" t="s">
        <v>194</v>
      </c>
      <c r="AG39" s="62" t="s">
        <v>131</v>
      </c>
      <c r="AH39" s="59">
        <v>27</v>
      </c>
      <c r="AI39" s="59">
        <v>1</v>
      </c>
      <c r="AJ39" s="59">
        <v>27</v>
      </c>
      <c r="AK39" s="59">
        <v>1</v>
      </c>
      <c r="AL39" s="59">
        <v>27</v>
      </c>
      <c r="AM39" s="59">
        <v>1</v>
      </c>
      <c r="AN39" s="60">
        <f t="shared" si="19"/>
        <v>6.0000000000000001E-3</v>
      </c>
      <c r="AO39" s="59" t="s">
        <v>33</v>
      </c>
    </row>
    <row r="40" spans="27:41">
      <c r="AA40" s="137"/>
      <c r="AB40" s="59" t="s">
        <v>192</v>
      </c>
      <c r="AC40" s="61">
        <v>45231</v>
      </c>
      <c r="AD40" s="63" t="s">
        <v>195</v>
      </c>
      <c r="AE40" s="59">
        <v>2</v>
      </c>
      <c r="AF40" s="149"/>
      <c r="AG40" s="62" t="s">
        <v>131</v>
      </c>
      <c r="AH40" s="59">
        <v>27</v>
      </c>
      <c r="AI40" s="59">
        <v>1</v>
      </c>
      <c r="AJ40" s="59">
        <v>27</v>
      </c>
      <c r="AK40" s="59">
        <v>1</v>
      </c>
      <c r="AL40" s="59">
        <v>27</v>
      </c>
      <c r="AM40" s="59">
        <v>1</v>
      </c>
      <c r="AN40" s="60">
        <f t="shared" si="19"/>
        <v>6.0000000000000001E-3</v>
      </c>
      <c r="AO40" s="59" t="s">
        <v>33</v>
      </c>
    </row>
    <row r="41" spans="27:41">
      <c r="AA41" s="137"/>
      <c r="AB41" s="59" t="s">
        <v>192</v>
      </c>
      <c r="AC41" s="61">
        <v>45231</v>
      </c>
      <c r="AD41" s="63" t="s">
        <v>196</v>
      </c>
      <c r="AE41" s="59">
        <v>3</v>
      </c>
      <c r="AF41" s="149"/>
      <c r="AG41" s="62" t="s">
        <v>131</v>
      </c>
      <c r="AH41" s="59">
        <v>27</v>
      </c>
      <c r="AI41" s="59">
        <v>1</v>
      </c>
      <c r="AJ41" s="59">
        <v>27</v>
      </c>
      <c r="AK41" s="59">
        <v>1</v>
      </c>
      <c r="AL41" s="59">
        <v>27</v>
      </c>
      <c r="AM41" s="59">
        <v>1</v>
      </c>
      <c r="AN41" s="60">
        <f t="shared" si="19"/>
        <v>6.0000000000000001E-3</v>
      </c>
      <c r="AO41" s="59" t="s">
        <v>33</v>
      </c>
    </row>
    <row r="42" spans="27:41">
      <c r="AA42" s="137"/>
      <c r="AB42" s="59" t="s">
        <v>192</v>
      </c>
      <c r="AC42" s="61">
        <v>45231</v>
      </c>
      <c r="AD42" s="63" t="s">
        <v>197</v>
      </c>
      <c r="AE42" s="59">
        <v>4</v>
      </c>
      <c r="AF42" s="149"/>
      <c r="AG42" s="62" t="s">
        <v>131</v>
      </c>
      <c r="AH42" s="59">
        <v>27</v>
      </c>
      <c r="AI42" s="59">
        <v>0.5</v>
      </c>
      <c r="AJ42" s="59">
        <v>27</v>
      </c>
      <c r="AK42" s="59">
        <v>0.5</v>
      </c>
      <c r="AL42" s="59">
        <v>27</v>
      </c>
      <c r="AM42" s="59">
        <v>0.5</v>
      </c>
      <c r="AN42" s="60">
        <f t="shared" si="19"/>
        <v>6.0000000000000001E-3</v>
      </c>
      <c r="AO42" s="59" t="s">
        <v>33</v>
      </c>
    </row>
    <row r="43" spans="27:41">
      <c r="AA43" s="137"/>
      <c r="AB43" s="64" t="s">
        <v>192</v>
      </c>
      <c r="AC43" s="65">
        <v>45231</v>
      </c>
      <c r="AD43" s="73" t="s">
        <v>149</v>
      </c>
      <c r="AE43" s="137" t="s">
        <v>181</v>
      </c>
      <c r="AF43" s="137"/>
      <c r="AG43" s="137"/>
      <c r="AH43" s="59" t="s">
        <v>198</v>
      </c>
      <c r="AI43" s="74">
        <f>AH39*AI39*AN39+AH40*AI40*AN40+AH41*AI41*AN41+AH42*AI42*AN42</f>
        <v>0.56699999999999995</v>
      </c>
      <c r="AJ43" s="59" t="s">
        <v>198</v>
      </c>
      <c r="AK43" s="74">
        <f>AJ39*AK39*AN39+AJ40*AK40*AN40+AJ41*AK41*AN41+AJ42*AK42*AN42</f>
        <v>0.56699999999999995</v>
      </c>
      <c r="AL43" s="59" t="s">
        <v>198</v>
      </c>
      <c r="AM43" s="74">
        <f>AL39*AM39*AN39+AL40*AM40*AN40+AL41*AM41*AN41+AL42*AM42*AN42</f>
        <v>0.56699999999999995</v>
      </c>
      <c r="AN43" s="59" t="s">
        <v>198</v>
      </c>
      <c r="AO43" s="64" t="s">
        <v>182</v>
      </c>
    </row>
    <row r="44" spans="27:41">
      <c r="AA44" s="137" t="s">
        <v>204</v>
      </c>
      <c r="AB44" s="59" t="s">
        <v>192</v>
      </c>
      <c r="AC44" s="61">
        <v>45231</v>
      </c>
      <c r="AD44" s="58" t="s">
        <v>199</v>
      </c>
      <c r="AE44" s="59">
        <v>1</v>
      </c>
      <c r="AF44" s="58" t="s">
        <v>200</v>
      </c>
      <c r="AG44" s="59" t="s">
        <v>131</v>
      </c>
      <c r="AH44" s="59">
        <v>14</v>
      </c>
      <c r="AI44" s="59">
        <v>1.2</v>
      </c>
      <c r="AJ44" s="59">
        <v>14</v>
      </c>
      <c r="AK44" s="59">
        <v>0.7</v>
      </c>
      <c r="AL44" s="59">
        <v>14</v>
      </c>
      <c r="AM44" s="59">
        <v>0.06</v>
      </c>
      <c r="AN44" s="60">
        <f t="shared" si="19"/>
        <v>6.0000000000000001E-3</v>
      </c>
      <c r="AO44" s="59" t="s">
        <v>33</v>
      </c>
    </row>
    <row r="45" spans="27:41">
      <c r="AA45" s="137"/>
      <c r="AB45" s="59" t="s">
        <v>192</v>
      </c>
      <c r="AC45" s="61">
        <v>45231</v>
      </c>
      <c r="AD45" s="58" t="s">
        <v>201</v>
      </c>
      <c r="AE45" s="59">
        <v>2</v>
      </c>
      <c r="AF45" s="58" t="s">
        <v>200</v>
      </c>
      <c r="AG45" s="59" t="s">
        <v>135</v>
      </c>
      <c r="AH45" s="59">
        <v>4</v>
      </c>
      <c r="AI45" s="59">
        <v>0.6</v>
      </c>
      <c r="AJ45" s="59">
        <v>4</v>
      </c>
      <c r="AK45" s="59">
        <v>0.4</v>
      </c>
      <c r="AL45" s="59">
        <v>4</v>
      </c>
      <c r="AM45" s="59">
        <v>0.03</v>
      </c>
      <c r="AN45" s="60">
        <f>18/1000</f>
        <v>1.7999999999999999E-2</v>
      </c>
      <c r="AO45" s="59" t="s">
        <v>33</v>
      </c>
    </row>
    <row r="46" spans="27:41">
      <c r="AA46" s="137"/>
      <c r="AB46" s="59" t="s">
        <v>192</v>
      </c>
      <c r="AC46" s="61">
        <v>45231</v>
      </c>
      <c r="AD46" s="58" t="s">
        <v>201</v>
      </c>
      <c r="AE46" s="59">
        <v>3</v>
      </c>
      <c r="AF46" s="58" t="s">
        <v>200</v>
      </c>
      <c r="AG46" s="59" t="s">
        <v>136</v>
      </c>
      <c r="AH46" s="59">
        <v>1</v>
      </c>
      <c r="AI46" s="59">
        <v>0.4</v>
      </c>
      <c r="AJ46" s="59">
        <v>1</v>
      </c>
      <c r="AK46" s="59">
        <v>0.2</v>
      </c>
      <c r="AL46" s="59">
        <v>1</v>
      </c>
      <c r="AM46" s="59">
        <v>0.02</v>
      </c>
      <c r="AN46" s="60">
        <f>12/1000</f>
        <v>1.2E-2</v>
      </c>
      <c r="AO46" s="59" t="s">
        <v>33</v>
      </c>
    </row>
    <row r="47" spans="27:41">
      <c r="AA47" s="137"/>
      <c r="AB47" s="59" t="s">
        <v>192</v>
      </c>
      <c r="AC47" s="61">
        <v>45231</v>
      </c>
      <c r="AD47" s="58" t="s">
        <v>202</v>
      </c>
      <c r="AE47" s="59">
        <v>4</v>
      </c>
      <c r="AF47" s="58" t="s">
        <v>200</v>
      </c>
      <c r="AG47" s="59" t="s">
        <v>131</v>
      </c>
      <c r="AH47" s="59">
        <v>14</v>
      </c>
      <c r="AI47" s="59">
        <v>1.2</v>
      </c>
      <c r="AJ47" s="59">
        <v>14</v>
      </c>
      <c r="AK47" s="59">
        <v>0.7</v>
      </c>
      <c r="AL47" s="59">
        <v>14</v>
      </c>
      <c r="AM47" s="59">
        <v>0.06</v>
      </c>
      <c r="AN47" s="60">
        <f t="shared" ref="AN47" si="20">6/1000</f>
        <v>6.0000000000000001E-3</v>
      </c>
      <c r="AO47" s="59" t="s">
        <v>33</v>
      </c>
    </row>
    <row r="48" spans="27:41">
      <c r="AA48" s="137"/>
      <c r="AB48" s="59" t="s">
        <v>192</v>
      </c>
      <c r="AC48" s="61">
        <v>45231</v>
      </c>
      <c r="AD48" s="58" t="s">
        <v>202</v>
      </c>
      <c r="AE48" s="59">
        <v>5</v>
      </c>
      <c r="AF48" s="58" t="s">
        <v>200</v>
      </c>
      <c r="AG48" s="59" t="s">
        <v>135</v>
      </c>
      <c r="AH48" s="59">
        <v>4</v>
      </c>
      <c r="AI48" s="59">
        <v>0.6</v>
      </c>
      <c r="AJ48" s="59">
        <v>4</v>
      </c>
      <c r="AK48" s="59">
        <v>0.4</v>
      </c>
      <c r="AL48" s="59">
        <v>4</v>
      </c>
      <c r="AM48" s="59">
        <v>0.03</v>
      </c>
      <c r="AN48" s="60">
        <f>18/1000</f>
        <v>1.7999999999999999E-2</v>
      </c>
      <c r="AO48" s="59" t="s">
        <v>33</v>
      </c>
    </row>
    <row r="49" spans="27:45">
      <c r="AA49" s="137"/>
      <c r="AB49" s="59" t="s">
        <v>192</v>
      </c>
      <c r="AC49" s="61">
        <v>45231</v>
      </c>
      <c r="AD49" s="58" t="s">
        <v>202</v>
      </c>
      <c r="AE49" s="59">
        <v>6</v>
      </c>
      <c r="AF49" s="58" t="s">
        <v>200</v>
      </c>
      <c r="AG49" s="59" t="s">
        <v>136</v>
      </c>
      <c r="AH49" s="59">
        <v>1</v>
      </c>
      <c r="AI49" s="59">
        <v>0.4</v>
      </c>
      <c r="AJ49" s="59">
        <v>1</v>
      </c>
      <c r="AK49" s="59">
        <v>0.2</v>
      </c>
      <c r="AL49" s="59">
        <v>1</v>
      </c>
      <c r="AM49" s="59">
        <v>0.02</v>
      </c>
      <c r="AN49" s="60">
        <f>12/1000</f>
        <v>1.2E-2</v>
      </c>
      <c r="AO49" s="59" t="s">
        <v>33</v>
      </c>
    </row>
    <row r="50" spans="27:45">
      <c r="AA50" s="137"/>
      <c r="AB50" s="59" t="s">
        <v>192</v>
      </c>
      <c r="AC50" s="61">
        <v>45231</v>
      </c>
      <c r="AD50" s="58" t="s">
        <v>203</v>
      </c>
      <c r="AE50" s="59">
        <v>7</v>
      </c>
      <c r="AF50" s="58" t="s">
        <v>200</v>
      </c>
      <c r="AG50" s="59" t="s">
        <v>131</v>
      </c>
      <c r="AH50" s="59">
        <v>14</v>
      </c>
      <c r="AI50" s="59">
        <v>0.6</v>
      </c>
      <c r="AJ50" s="59">
        <v>14</v>
      </c>
      <c r="AK50" s="59">
        <v>0.4</v>
      </c>
      <c r="AL50" s="59">
        <v>14</v>
      </c>
      <c r="AM50" s="59">
        <v>0.03</v>
      </c>
      <c r="AN50" s="60">
        <f t="shared" ref="AN50" si="21">6/1000</f>
        <v>6.0000000000000001E-3</v>
      </c>
      <c r="AO50" s="59" t="s">
        <v>33</v>
      </c>
      <c r="AR50" s="48"/>
      <c r="AS50" s="66"/>
    </row>
    <row r="51" spans="27:45">
      <c r="AA51" s="137"/>
      <c r="AB51" s="59" t="s">
        <v>192</v>
      </c>
      <c r="AC51" s="61">
        <v>45231</v>
      </c>
      <c r="AD51" s="58" t="s">
        <v>203</v>
      </c>
      <c r="AE51" s="59">
        <v>8</v>
      </c>
      <c r="AF51" s="58" t="s">
        <v>200</v>
      </c>
      <c r="AG51" s="59" t="s">
        <v>135</v>
      </c>
      <c r="AH51" s="59">
        <v>4</v>
      </c>
      <c r="AI51" s="59">
        <v>0.6</v>
      </c>
      <c r="AJ51" s="59">
        <v>4</v>
      </c>
      <c r="AK51" s="59">
        <v>0.4</v>
      </c>
      <c r="AL51" s="59">
        <v>4</v>
      </c>
      <c r="AM51" s="59">
        <v>0.03</v>
      </c>
      <c r="AN51" s="60">
        <f>18/1000</f>
        <v>1.7999999999999999E-2</v>
      </c>
      <c r="AO51" s="59" t="s">
        <v>33</v>
      </c>
      <c r="AR51" s="48"/>
      <c r="AS51" s="67"/>
    </row>
    <row r="52" spans="27:45">
      <c r="AA52" s="137"/>
      <c r="AB52" s="59" t="s">
        <v>192</v>
      </c>
      <c r="AC52" s="61">
        <v>45231</v>
      </c>
      <c r="AD52" s="58" t="s">
        <v>203</v>
      </c>
      <c r="AE52" s="59">
        <v>9</v>
      </c>
      <c r="AF52" s="58" t="s">
        <v>200</v>
      </c>
      <c r="AG52" s="59" t="s">
        <v>136</v>
      </c>
      <c r="AH52" s="59">
        <v>1</v>
      </c>
      <c r="AI52" s="59">
        <v>0.4</v>
      </c>
      <c r="AJ52" s="59">
        <v>1</v>
      </c>
      <c r="AK52" s="59">
        <v>0.2</v>
      </c>
      <c r="AL52" s="59">
        <v>1</v>
      </c>
      <c r="AM52" s="59">
        <v>0.02</v>
      </c>
      <c r="AN52" s="60">
        <f>12/1000</f>
        <v>1.2E-2</v>
      </c>
      <c r="AO52" s="59" t="s">
        <v>33</v>
      </c>
      <c r="AR52" s="48"/>
      <c r="AS52" s="67"/>
    </row>
    <row r="53" spans="27:45" ht="16.149999999999999" customHeight="1">
      <c r="AA53" s="137"/>
      <c r="AB53" s="64" t="s">
        <v>192</v>
      </c>
      <c r="AC53" s="65">
        <v>45231</v>
      </c>
      <c r="AD53" s="73" t="s">
        <v>149</v>
      </c>
      <c r="AE53" s="137" t="s">
        <v>181</v>
      </c>
      <c r="AF53" s="137"/>
      <c r="AG53" s="137"/>
      <c r="AH53" s="59" t="s">
        <v>198</v>
      </c>
      <c r="AI53" s="74">
        <f>AH44*AI44*AN44+AH45*AI45*AN45+AH46*AI46*AN46+AH47*AI47*AN47+AH48*AI48*AN48+AH49*AI49*AN49+AH50*AI50*AN50+AH51*AI51*AN51+AH52*AI52*AN52</f>
        <v>0.39600000000000007</v>
      </c>
      <c r="AJ53" s="59" t="s">
        <v>198</v>
      </c>
      <c r="AK53" s="74">
        <f>AJ44*AK44*AN44+AJ45*AK45*AN45+AJ46*AK46*AN46+AJ47*AK47*AN47+AJ48*AK48*AN48+AJ49*AK49*AN49+AJ50*AK50*AN50+AJ51*AK51*AN51+AJ52*AK52*AN52</f>
        <v>0.24480000000000002</v>
      </c>
      <c r="AL53" s="59" t="s">
        <v>198</v>
      </c>
      <c r="AM53" s="81">
        <f>AL44*AM44*AN44+AL45*AM45*AN45+AL46*AM46*AN46+AL47*AM47*AN47+AL48*AM48*AN48+AL49*AM49*AN49+AL50*AM50*AN50+AL51*AM51*AN51+AL52*AM52*AN52</f>
        <v>1.9800000000000002E-2</v>
      </c>
      <c r="AN53" s="59" t="s">
        <v>198</v>
      </c>
      <c r="AO53" s="64" t="s">
        <v>182</v>
      </c>
    </row>
    <row r="54" spans="27:45">
      <c r="AA54" s="137" t="s">
        <v>205</v>
      </c>
      <c r="AB54" s="59" t="s">
        <v>192</v>
      </c>
      <c r="AC54" s="61">
        <v>45231</v>
      </c>
      <c r="AD54" s="58" t="s">
        <v>206</v>
      </c>
      <c r="AE54" s="59">
        <v>1</v>
      </c>
      <c r="AF54" s="59" t="s">
        <v>212</v>
      </c>
      <c r="AG54" s="59" t="s">
        <v>131</v>
      </c>
      <c r="AH54" s="59">
        <v>1</v>
      </c>
      <c r="AI54" s="59">
        <v>0.5</v>
      </c>
      <c r="AJ54" s="59">
        <v>1</v>
      </c>
      <c r="AK54" s="59">
        <v>0.5</v>
      </c>
      <c r="AL54" s="59">
        <v>1</v>
      </c>
      <c r="AM54" s="59">
        <v>0.1</v>
      </c>
      <c r="AN54" s="60">
        <f t="shared" ref="AN54:AN55" si="22">6/1000</f>
        <v>6.0000000000000001E-3</v>
      </c>
      <c r="AO54" s="59" t="s">
        <v>33</v>
      </c>
    </row>
    <row r="55" spans="27:45">
      <c r="AA55" s="137"/>
      <c r="AB55" s="59" t="s">
        <v>192</v>
      </c>
      <c r="AC55" s="61">
        <v>45231</v>
      </c>
      <c r="AD55" s="58" t="s">
        <v>207</v>
      </c>
      <c r="AE55" s="59">
        <v>2</v>
      </c>
      <c r="AF55" s="59" t="s">
        <v>52</v>
      </c>
      <c r="AG55" s="59" t="s">
        <v>131</v>
      </c>
      <c r="AH55" s="59">
        <v>1</v>
      </c>
      <c r="AI55" s="59">
        <v>1</v>
      </c>
      <c r="AJ55" s="59">
        <v>1</v>
      </c>
      <c r="AK55" s="59">
        <v>0.6</v>
      </c>
      <c r="AL55" s="59">
        <v>1</v>
      </c>
      <c r="AM55" s="59">
        <v>0.5</v>
      </c>
      <c r="AN55" s="60">
        <f t="shared" si="22"/>
        <v>6.0000000000000001E-3</v>
      </c>
      <c r="AO55" s="59" t="s">
        <v>33</v>
      </c>
    </row>
    <row r="56" spans="27:45">
      <c r="AA56" s="137"/>
      <c r="AB56" s="59" t="s">
        <v>192</v>
      </c>
      <c r="AC56" s="61">
        <v>45231</v>
      </c>
      <c r="AD56" s="58" t="s">
        <v>207</v>
      </c>
      <c r="AE56" s="59">
        <v>3</v>
      </c>
      <c r="AF56" s="59" t="s">
        <v>52</v>
      </c>
      <c r="AG56" s="59" t="s">
        <v>135</v>
      </c>
      <c r="AH56" s="59">
        <v>1</v>
      </c>
      <c r="AI56" s="59">
        <v>0.2</v>
      </c>
      <c r="AJ56" s="59">
        <v>1</v>
      </c>
      <c r="AK56" s="59">
        <v>0.2</v>
      </c>
      <c r="AL56" s="59">
        <v>1</v>
      </c>
      <c r="AM56" s="59">
        <v>0.2</v>
      </c>
      <c r="AN56" s="60">
        <f>18/1000</f>
        <v>1.7999999999999999E-2</v>
      </c>
      <c r="AO56" s="59" t="s">
        <v>33</v>
      </c>
    </row>
    <row r="57" spans="27:45">
      <c r="AA57" s="137"/>
      <c r="AB57" s="59" t="s">
        <v>192</v>
      </c>
      <c r="AC57" s="61">
        <v>45231</v>
      </c>
      <c r="AD57" s="58" t="s">
        <v>207</v>
      </c>
      <c r="AE57" s="59">
        <v>4</v>
      </c>
      <c r="AF57" s="59" t="s">
        <v>52</v>
      </c>
      <c r="AG57" s="59" t="s">
        <v>136</v>
      </c>
      <c r="AH57" s="59">
        <v>1</v>
      </c>
      <c r="AI57" s="59">
        <v>0.2</v>
      </c>
      <c r="AJ57" s="59">
        <v>1</v>
      </c>
      <c r="AK57" s="59">
        <v>0.2</v>
      </c>
      <c r="AL57" s="59">
        <v>1</v>
      </c>
      <c r="AM57" s="59">
        <v>0.2</v>
      </c>
      <c r="AN57" s="60">
        <f>12/1000</f>
        <v>1.2E-2</v>
      </c>
      <c r="AO57" s="59" t="s">
        <v>33</v>
      </c>
    </row>
    <row r="58" spans="27:45">
      <c r="AA58" s="137"/>
      <c r="AB58" s="59" t="s">
        <v>192</v>
      </c>
      <c r="AC58" s="61">
        <v>45231</v>
      </c>
      <c r="AD58" s="58" t="s">
        <v>207</v>
      </c>
      <c r="AE58" s="59">
        <v>5</v>
      </c>
      <c r="AF58" s="59" t="s">
        <v>130</v>
      </c>
      <c r="AG58" s="59" t="s">
        <v>131</v>
      </c>
      <c r="AH58" s="59">
        <v>1</v>
      </c>
      <c r="AI58" s="59">
        <v>1</v>
      </c>
      <c r="AJ58" s="59">
        <v>1</v>
      </c>
      <c r="AK58" s="59">
        <v>0.6</v>
      </c>
      <c r="AL58" s="59">
        <v>1</v>
      </c>
      <c r="AM58" s="59">
        <v>0.5</v>
      </c>
      <c r="AN58" s="60">
        <f t="shared" ref="AN58" si="23">6/1000</f>
        <v>6.0000000000000001E-3</v>
      </c>
      <c r="AO58" s="59" t="s">
        <v>33</v>
      </c>
    </row>
    <row r="59" spans="27:45">
      <c r="AA59" s="137"/>
      <c r="AB59" s="59" t="s">
        <v>192</v>
      </c>
      <c r="AC59" s="61">
        <v>45231</v>
      </c>
      <c r="AD59" s="58" t="s">
        <v>207</v>
      </c>
      <c r="AE59" s="59">
        <v>6</v>
      </c>
      <c r="AF59" s="59" t="s">
        <v>130</v>
      </c>
      <c r="AG59" s="59" t="s">
        <v>135</v>
      </c>
      <c r="AH59" s="59">
        <v>1</v>
      </c>
      <c r="AI59" s="59">
        <v>0.2</v>
      </c>
      <c r="AJ59" s="59">
        <v>1</v>
      </c>
      <c r="AK59" s="59">
        <v>0.2</v>
      </c>
      <c r="AL59" s="59">
        <v>1</v>
      </c>
      <c r="AM59" s="59">
        <v>0.2</v>
      </c>
      <c r="AN59" s="60">
        <f>18/1000</f>
        <v>1.7999999999999999E-2</v>
      </c>
      <c r="AO59" s="59" t="s">
        <v>33</v>
      </c>
    </row>
    <row r="60" spans="27:45">
      <c r="AA60" s="137"/>
      <c r="AB60" s="59" t="s">
        <v>192</v>
      </c>
      <c r="AC60" s="61">
        <v>45231</v>
      </c>
      <c r="AD60" s="58" t="s">
        <v>207</v>
      </c>
      <c r="AE60" s="59">
        <v>7</v>
      </c>
      <c r="AF60" s="59" t="s">
        <v>130</v>
      </c>
      <c r="AG60" s="59" t="s">
        <v>136</v>
      </c>
      <c r="AH60" s="59">
        <v>1</v>
      </c>
      <c r="AI60" s="59">
        <v>0.2</v>
      </c>
      <c r="AJ60" s="59">
        <v>1</v>
      </c>
      <c r="AK60" s="59">
        <v>0.2</v>
      </c>
      <c r="AL60" s="59">
        <v>1</v>
      </c>
      <c r="AM60" s="59">
        <v>0.2</v>
      </c>
      <c r="AN60" s="60">
        <f>12/1000</f>
        <v>1.2E-2</v>
      </c>
      <c r="AO60" s="59" t="s">
        <v>33</v>
      </c>
    </row>
    <row r="61" spans="27:45">
      <c r="AA61" s="137"/>
      <c r="AB61" s="59" t="s">
        <v>192</v>
      </c>
      <c r="AC61" s="61">
        <v>45231</v>
      </c>
      <c r="AD61" s="58" t="s">
        <v>208</v>
      </c>
      <c r="AE61" s="59">
        <v>8</v>
      </c>
      <c r="AF61" s="59" t="s">
        <v>213</v>
      </c>
      <c r="AG61" s="59" t="s">
        <v>131</v>
      </c>
      <c r="AH61" s="59">
        <v>1</v>
      </c>
      <c r="AI61" s="59">
        <v>0.5</v>
      </c>
      <c r="AJ61" s="59">
        <v>1</v>
      </c>
      <c r="AK61" s="59">
        <v>0.5</v>
      </c>
      <c r="AL61" s="59">
        <v>1</v>
      </c>
      <c r="AM61" s="59">
        <v>0.1</v>
      </c>
      <c r="AN61" s="60">
        <f t="shared" ref="AN61:AN63" si="24">6/1000</f>
        <v>6.0000000000000001E-3</v>
      </c>
      <c r="AO61" s="59" t="s">
        <v>33</v>
      </c>
    </row>
    <row r="62" spans="27:45">
      <c r="AA62" s="137"/>
      <c r="AB62" s="59" t="s">
        <v>192</v>
      </c>
      <c r="AC62" s="61">
        <v>45231</v>
      </c>
      <c r="AD62" s="58" t="s">
        <v>208</v>
      </c>
      <c r="AE62" s="59">
        <v>9</v>
      </c>
      <c r="AF62" s="59" t="s">
        <v>212</v>
      </c>
      <c r="AG62" s="59" t="s">
        <v>131</v>
      </c>
      <c r="AH62" s="59">
        <v>1</v>
      </c>
      <c r="AI62" s="59">
        <v>0.1</v>
      </c>
      <c r="AJ62" s="59">
        <v>1</v>
      </c>
      <c r="AK62" s="59">
        <v>0.1</v>
      </c>
      <c r="AL62" s="59">
        <v>1</v>
      </c>
      <c r="AM62" s="59">
        <v>0.1</v>
      </c>
      <c r="AN62" s="60">
        <f t="shared" si="24"/>
        <v>6.0000000000000001E-3</v>
      </c>
      <c r="AO62" s="59" t="s">
        <v>33</v>
      </c>
    </row>
    <row r="63" spans="27:45">
      <c r="AA63" s="137"/>
      <c r="AB63" s="59" t="s">
        <v>192</v>
      </c>
      <c r="AC63" s="61">
        <v>45231</v>
      </c>
      <c r="AD63" s="58" t="s">
        <v>208</v>
      </c>
      <c r="AE63" s="59">
        <v>10</v>
      </c>
      <c r="AF63" s="59" t="s">
        <v>151</v>
      </c>
      <c r="AG63" s="59" t="s">
        <v>131</v>
      </c>
      <c r="AH63" s="59">
        <v>1</v>
      </c>
      <c r="AI63" s="59">
        <v>0.2</v>
      </c>
      <c r="AJ63" s="59">
        <v>1</v>
      </c>
      <c r="AK63" s="59">
        <v>0.2</v>
      </c>
      <c r="AL63" s="59">
        <v>1</v>
      </c>
      <c r="AM63" s="59">
        <v>0.2</v>
      </c>
      <c r="AN63" s="60">
        <f t="shared" si="24"/>
        <v>6.0000000000000001E-3</v>
      </c>
      <c r="AO63" s="59" t="s">
        <v>33</v>
      </c>
    </row>
    <row r="64" spans="27:45">
      <c r="AA64" s="137"/>
      <c r="AB64" s="59" t="s">
        <v>192</v>
      </c>
      <c r="AC64" s="61">
        <v>45231</v>
      </c>
      <c r="AD64" s="58" t="s">
        <v>208</v>
      </c>
      <c r="AE64" s="59">
        <v>11</v>
      </c>
      <c r="AF64" s="59" t="s">
        <v>151</v>
      </c>
      <c r="AG64" s="59" t="s">
        <v>135</v>
      </c>
      <c r="AH64" s="59">
        <v>1</v>
      </c>
      <c r="AI64" s="59">
        <v>0.1</v>
      </c>
      <c r="AJ64" s="59">
        <v>1</v>
      </c>
      <c r="AK64" s="59">
        <v>0.1</v>
      </c>
      <c r="AL64" s="59">
        <v>1</v>
      </c>
      <c r="AM64" s="59">
        <v>0.1</v>
      </c>
      <c r="AN64" s="60">
        <f>18/1000</f>
        <v>1.7999999999999999E-2</v>
      </c>
      <c r="AO64" s="59" t="s">
        <v>33</v>
      </c>
    </row>
    <row r="65" spans="27:41">
      <c r="AA65" s="137"/>
      <c r="AB65" s="59" t="s">
        <v>192</v>
      </c>
      <c r="AC65" s="61">
        <v>45231</v>
      </c>
      <c r="AD65" s="58" t="s">
        <v>208</v>
      </c>
      <c r="AE65" s="59">
        <v>12</v>
      </c>
      <c r="AF65" s="59" t="s">
        <v>151</v>
      </c>
      <c r="AG65" s="59" t="s">
        <v>136</v>
      </c>
      <c r="AH65" s="59">
        <v>1</v>
      </c>
      <c r="AI65" s="59">
        <v>0.1</v>
      </c>
      <c r="AJ65" s="59">
        <v>1</v>
      </c>
      <c r="AK65" s="59">
        <v>0.1</v>
      </c>
      <c r="AL65" s="59">
        <v>1</v>
      </c>
      <c r="AM65" s="59">
        <v>0.1</v>
      </c>
      <c r="AN65" s="60">
        <f>12/1000</f>
        <v>1.2E-2</v>
      </c>
      <c r="AO65" s="59" t="s">
        <v>33</v>
      </c>
    </row>
    <row r="66" spans="27:41">
      <c r="AA66" s="137"/>
      <c r="AB66" s="59" t="s">
        <v>192</v>
      </c>
      <c r="AC66" s="61">
        <v>45231</v>
      </c>
      <c r="AD66" s="58" t="s">
        <v>208</v>
      </c>
      <c r="AE66" s="59">
        <v>13</v>
      </c>
      <c r="AF66" s="59" t="s">
        <v>214</v>
      </c>
      <c r="AG66" s="59" t="s">
        <v>131</v>
      </c>
      <c r="AH66" s="59">
        <v>1</v>
      </c>
      <c r="AI66" s="59">
        <v>0.1</v>
      </c>
      <c r="AJ66" s="59">
        <v>1</v>
      </c>
      <c r="AK66" s="59">
        <v>0.1</v>
      </c>
      <c r="AL66" s="59">
        <v>1</v>
      </c>
      <c r="AM66" s="59">
        <v>0.1</v>
      </c>
      <c r="AN66" s="60">
        <f t="shared" ref="AN66" si="25">6/1000</f>
        <v>6.0000000000000001E-3</v>
      </c>
      <c r="AO66" s="59" t="s">
        <v>33</v>
      </c>
    </row>
    <row r="67" spans="27:41">
      <c r="AA67" s="137"/>
      <c r="AB67" s="59" t="s">
        <v>192</v>
      </c>
      <c r="AC67" s="61">
        <v>45231</v>
      </c>
      <c r="AD67" s="58" t="s">
        <v>208</v>
      </c>
      <c r="AE67" s="59">
        <v>14</v>
      </c>
      <c r="AF67" s="59" t="s">
        <v>214</v>
      </c>
      <c r="AG67" s="59" t="s">
        <v>135</v>
      </c>
      <c r="AH67" s="59">
        <v>1</v>
      </c>
      <c r="AI67" s="59">
        <v>0.1</v>
      </c>
      <c r="AJ67" s="59">
        <v>1</v>
      </c>
      <c r="AK67" s="59">
        <v>0.1</v>
      </c>
      <c r="AL67" s="59">
        <v>1</v>
      </c>
      <c r="AM67" s="59">
        <v>0.1</v>
      </c>
      <c r="AN67" s="60">
        <f>18/1000</f>
        <v>1.7999999999999999E-2</v>
      </c>
      <c r="AO67" s="59" t="s">
        <v>33</v>
      </c>
    </row>
    <row r="68" spans="27:41">
      <c r="AA68" s="137"/>
      <c r="AB68" s="59" t="s">
        <v>192</v>
      </c>
      <c r="AC68" s="61">
        <v>45231</v>
      </c>
      <c r="AD68" s="58" t="s">
        <v>208</v>
      </c>
      <c r="AE68" s="59">
        <v>15</v>
      </c>
      <c r="AF68" s="59" t="s">
        <v>214</v>
      </c>
      <c r="AG68" s="59" t="s">
        <v>136</v>
      </c>
      <c r="AH68" s="59">
        <v>1</v>
      </c>
      <c r="AI68" s="59">
        <v>0.1</v>
      </c>
      <c r="AJ68" s="59">
        <v>1</v>
      </c>
      <c r="AK68" s="59">
        <v>0.1</v>
      </c>
      <c r="AL68" s="59">
        <v>1</v>
      </c>
      <c r="AM68" s="59">
        <v>0.1</v>
      </c>
      <c r="AN68" s="60">
        <f>12/1000</f>
        <v>1.2E-2</v>
      </c>
      <c r="AO68" s="59" t="s">
        <v>33</v>
      </c>
    </row>
    <row r="69" spans="27:41">
      <c r="AA69" s="137"/>
      <c r="AB69" s="59" t="s">
        <v>192</v>
      </c>
      <c r="AC69" s="61">
        <v>45231</v>
      </c>
      <c r="AD69" s="58" t="s">
        <v>208</v>
      </c>
      <c r="AE69" s="59">
        <v>16</v>
      </c>
      <c r="AF69" s="59" t="s">
        <v>35</v>
      </c>
      <c r="AG69" s="59" t="s">
        <v>131</v>
      </c>
      <c r="AH69" s="59">
        <v>1</v>
      </c>
      <c r="AI69" s="59">
        <v>0.5</v>
      </c>
      <c r="AJ69" s="59">
        <v>1</v>
      </c>
      <c r="AK69" s="59">
        <v>0.5</v>
      </c>
      <c r="AL69" s="59">
        <v>1</v>
      </c>
      <c r="AM69" s="59">
        <v>0.5</v>
      </c>
      <c r="AN69" s="60">
        <f t="shared" ref="AN69" si="26">6/1000</f>
        <v>6.0000000000000001E-3</v>
      </c>
      <c r="AO69" s="59" t="s">
        <v>33</v>
      </c>
    </row>
    <row r="70" spans="27:41">
      <c r="AA70" s="137"/>
      <c r="AB70" s="59" t="s">
        <v>192</v>
      </c>
      <c r="AC70" s="61">
        <v>45231</v>
      </c>
      <c r="AD70" s="58" t="s">
        <v>208</v>
      </c>
      <c r="AE70" s="59">
        <v>17</v>
      </c>
      <c r="AF70" s="59" t="s">
        <v>35</v>
      </c>
      <c r="AG70" s="59" t="s">
        <v>135</v>
      </c>
      <c r="AH70" s="59">
        <v>1</v>
      </c>
      <c r="AI70" s="59">
        <v>0.2</v>
      </c>
      <c r="AJ70" s="59">
        <v>1</v>
      </c>
      <c r="AK70" s="59">
        <v>0.2</v>
      </c>
      <c r="AL70" s="59">
        <v>1</v>
      </c>
      <c r="AM70" s="59">
        <v>0.2</v>
      </c>
      <c r="AN70" s="60">
        <f>18/1000</f>
        <v>1.7999999999999999E-2</v>
      </c>
      <c r="AO70" s="59" t="s">
        <v>33</v>
      </c>
    </row>
    <row r="71" spans="27:41">
      <c r="AA71" s="137"/>
      <c r="AB71" s="59" t="s">
        <v>192</v>
      </c>
      <c r="AC71" s="61">
        <v>45231</v>
      </c>
      <c r="AD71" s="58" t="s">
        <v>208</v>
      </c>
      <c r="AE71" s="59">
        <v>18</v>
      </c>
      <c r="AF71" s="59" t="s">
        <v>35</v>
      </c>
      <c r="AG71" s="59" t="s">
        <v>136</v>
      </c>
      <c r="AH71" s="59">
        <v>1</v>
      </c>
      <c r="AI71" s="59">
        <v>0.2</v>
      </c>
      <c r="AJ71" s="59">
        <v>1</v>
      </c>
      <c r="AK71" s="59">
        <v>0.2</v>
      </c>
      <c r="AL71" s="59">
        <v>1</v>
      </c>
      <c r="AM71" s="59">
        <v>0.2</v>
      </c>
      <c r="AN71" s="60">
        <f>12/1000</f>
        <v>1.2E-2</v>
      </c>
      <c r="AO71" s="59" t="s">
        <v>33</v>
      </c>
    </row>
    <row r="72" spans="27:41">
      <c r="AA72" s="137"/>
      <c r="AB72" s="59" t="s">
        <v>192</v>
      </c>
      <c r="AC72" s="61">
        <v>45231</v>
      </c>
      <c r="AD72" s="58" t="s">
        <v>208</v>
      </c>
      <c r="AE72" s="59">
        <v>19</v>
      </c>
      <c r="AF72" s="59" t="s">
        <v>52</v>
      </c>
      <c r="AG72" s="59" t="s">
        <v>131</v>
      </c>
      <c r="AH72" s="59">
        <v>1</v>
      </c>
      <c r="AI72" s="59">
        <v>0.6</v>
      </c>
      <c r="AJ72" s="59">
        <v>1</v>
      </c>
      <c r="AK72" s="59">
        <v>0.5</v>
      </c>
      <c r="AL72" s="59">
        <v>1</v>
      </c>
      <c r="AM72" s="59">
        <v>0.5</v>
      </c>
      <c r="AN72" s="60">
        <f t="shared" ref="AN72" si="27">6/1000</f>
        <v>6.0000000000000001E-3</v>
      </c>
      <c r="AO72" s="59" t="s">
        <v>33</v>
      </c>
    </row>
    <row r="73" spans="27:41">
      <c r="AA73" s="137"/>
      <c r="AB73" s="59" t="s">
        <v>192</v>
      </c>
      <c r="AC73" s="61">
        <v>45231</v>
      </c>
      <c r="AD73" s="58" t="s">
        <v>208</v>
      </c>
      <c r="AE73" s="59">
        <v>20</v>
      </c>
      <c r="AF73" s="59" t="s">
        <v>52</v>
      </c>
      <c r="AG73" s="59" t="s">
        <v>135</v>
      </c>
      <c r="AH73" s="59">
        <v>1</v>
      </c>
      <c r="AI73" s="59">
        <v>0.2</v>
      </c>
      <c r="AJ73" s="59">
        <v>1</v>
      </c>
      <c r="AK73" s="59">
        <v>0.2</v>
      </c>
      <c r="AL73" s="59">
        <v>1</v>
      </c>
      <c r="AM73" s="59">
        <v>0.2</v>
      </c>
      <c r="AN73" s="60">
        <f>18/1000</f>
        <v>1.7999999999999999E-2</v>
      </c>
      <c r="AO73" s="59" t="s">
        <v>33</v>
      </c>
    </row>
    <row r="74" spans="27:41">
      <c r="AA74" s="137"/>
      <c r="AB74" s="59" t="s">
        <v>192</v>
      </c>
      <c r="AC74" s="61">
        <v>45231</v>
      </c>
      <c r="AD74" s="58" t="s">
        <v>208</v>
      </c>
      <c r="AE74" s="59">
        <v>21</v>
      </c>
      <c r="AF74" s="59" t="s">
        <v>52</v>
      </c>
      <c r="AG74" s="59" t="s">
        <v>136</v>
      </c>
      <c r="AH74" s="59">
        <v>1</v>
      </c>
      <c r="AI74" s="59">
        <v>0.2</v>
      </c>
      <c r="AJ74" s="59">
        <v>1</v>
      </c>
      <c r="AK74" s="59">
        <v>0.2</v>
      </c>
      <c r="AL74" s="59">
        <v>1</v>
      </c>
      <c r="AM74" s="59">
        <v>0.2</v>
      </c>
      <c r="AN74" s="60">
        <f>12/1000</f>
        <v>1.2E-2</v>
      </c>
      <c r="AO74" s="59" t="s">
        <v>33</v>
      </c>
    </row>
    <row r="75" spans="27:41">
      <c r="AA75" s="137"/>
      <c r="AB75" s="59" t="s">
        <v>192</v>
      </c>
      <c r="AC75" s="61">
        <v>45231</v>
      </c>
      <c r="AD75" s="58" t="s">
        <v>208</v>
      </c>
      <c r="AE75" s="59">
        <v>22</v>
      </c>
      <c r="AF75" s="59" t="s">
        <v>215</v>
      </c>
      <c r="AG75" s="59" t="s">
        <v>131</v>
      </c>
      <c r="AH75" s="59">
        <v>1</v>
      </c>
      <c r="AI75" s="59">
        <v>0.6</v>
      </c>
      <c r="AJ75" s="59">
        <v>1</v>
      </c>
      <c r="AK75" s="59">
        <v>0.5</v>
      </c>
      <c r="AL75" s="59">
        <v>1</v>
      </c>
      <c r="AM75" s="59">
        <v>0.5</v>
      </c>
      <c r="AN75" s="60">
        <f t="shared" ref="AN75" si="28">6/1000</f>
        <v>6.0000000000000001E-3</v>
      </c>
      <c r="AO75" s="59" t="s">
        <v>33</v>
      </c>
    </row>
    <row r="76" spans="27:41">
      <c r="AA76" s="137"/>
      <c r="AB76" s="59" t="s">
        <v>192</v>
      </c>
      <c r="AC76" s="61">
        <v>45231</v>
      </c>
      <c r="AD76" s="58" t="s">
        <v>208</v>
      </c>
      <c r="AE76" s="59">
        <v>23</v>
      </c>
      <c r="AF76" s="59" t="s">
        <v>215</v>
      </c>
      <c r="AG76" s="59" t="s">
        <v>135</v>
      </c>
      <c r="AH76" s="59">
        <v>1</v>
      </c>
      <c r="AI76" s="59">
        <v>0.2</v>
      </c>
      <c r="AJ76" s="59">
        <v>1</v>
      </c>
      <c r="AK76" s="59">
        <v>0.2</v>
      </c>
      <c r="AL76" s="59">
        <v>1</v>
      </c>
      <c r="AM76" s="59">
        <v>0.2</v>
      </c>
      <c r="AN76" s="60">
        <f>18/1000</f>
        <v>1.7999999999999999E-2</v>
      </c>
      <c r="AO76" s="59" t="s">
        <v>33</v>
      </c>
    </row>
    <row r="77" spans="27:41">
      <c r="AA77" s="137"/>
      <c r="AB77" s="59" t="s">
        <v>192</v>
      </c>
      <c r="AC77" s="61">
        <v>45231</v>
      </c>
      <c r="AD77" s="58" t="s">
        <v>208</v>
      </c>
      <c r="AE77" s="59">
        <v>24</v>
      </c>
      <c r="AF77" s="59" t="s">
        <v>215</v>
      </c>
      <c r="AG77" s="59" t="s">
        <v>136</v>
      </c>
      <c r="AH77" s="59">
        <v>1</v>
      </c>
      <c r="AI77" s="59">
        <v>0.2</v>
      </c>
      <c r="AJ77" s="59">
        <v>1</v>
      </c>
      <c r="AK77" s="59">
        <v>0.2</v>
      </c>
      <c r="AL77" s="59">
        <v>1</v>
      </c>
      <c r="AM77" s="59">
        <v>0.2</v>
      </c>
      <c r="AN77" s="60">
        <f>12/1000</f>
        <v>1.2E-2</v>
      </c>
      <c r="AO77" s="59" t="s">
        <v>33</v>
      </c>
    </row>
    <row r="78" spans="27:41">
      <c r="AA78" s="137"/>
      <c r="AB78" s="59" t="s">
        <v>192</v>
      </c>
      <c r="AC78" s="61">
        <v>45231</v>
      </c>
      <c r="AD78" s="58" t="s">
        <v>208</v>
      </c>
      <c r="AE78" s="59">
        <v>25</v>
      </c>
      <c r="AF78" s="59" t="s">
        <v>59</v>
      </c>
      <c r="AG78" s="59" t="s">
        <v>131</v>
      </c>
      <c r="AH78" s="59">
        <v>2</v>
      </c>
      <c r="AI78" s="59">
        <v>0.1</v>
      </c>
      <c r="AJ78" s="59">
        <v>2</v>
      </c>
      <c r="AK78" s="59">
        <v>0.1</v>
      </c>
      <c r="AL78" s="59">
        <v>1</v>
      </c>
      <c r="AM78" s="59">
        <v>0.05</v>
      </c>
      <c r="AN78" s="60">
        <f t="shared" ref="AN78:AN83" si="29">6/1000</f>
        <v>6.0000000000000001E-3</v>
      </c>
      <c r="AO78" s="59" t="s">
        <v>33</v>
      </c>
    </row>
    <row r="79" spans="27:41">
      <c r="AA79" s="137"/>
      <c r="AB79" s="59" t="s">
        <v>192</v>
      </c>
      <c r="AC79" s="61">
        <v>45231</v>
      </c>
      <c r="AD79" s="58" t="s">
        <v>209</v>
      </c>
      <c r="AE79" s="59">
        <v>26</v>
      </c>
      <c r="AF79" s="59" t="s">
        <v>212</v>
      </c>
      <c r="AG79" s="59" t="s">
        <v>131</v>
      </c>
      <c r="AH79" s="59">
        <v>1</v>
      </c>
      <c r="AI79" s="59">
        <v>0.2</v>
      </c>
      <c r="AJ79" s="59">
        <v>1</v>
      </c>
      <c r="AK79" s="59">
        <v>0.2</v>
      </c>
      <c r="AL79" s="59">
        <v>1</v>
      </c>
      <c r="AM79" s="59">
        <v>0.1</v>
      </c>
      <c r="AN79" s="60">
        <f t="shared" si="29"/>
        <v>6.0000000000000001E-3</v>
      </c>
      <c r="AO79" s="59" t="s">
        <v>33</v>
      </c>
    </row>
    <row r="80" spans="27:41">
      <c r="AA80" s="137"/>
      <c r="AB80" s="59" t="s">
        <v>192</v>
      </c>
      <c r="AC80" s="61">
        <v>45231</v>
      </c>
      <c r="AD80" s="58" t="s">
        <v>210</v>
      </c>
      <c r="AE80" s="59">
        <v>27</v>
      </c>
      <c r="AF80" s="59" t="s">
        <v>59</v>
      </c>
      <c r="AG80" s="59" t="s">
        <v>131</v>
      </c>
      <c r="AH80" s="59">
        <v>1</v>
      </c>
      <c r="AI80" s="59">
        <v>0.2</v>
      </c>
      <c r="AJ80" s="59">
        <v>1</v>
      </c>
      <c r="AK80" s="59">
        <v>0.2</v>
      </c>
      <c r="AL80" s="59">
        <v>1</v>
      </c>
      <c r="AM80" s="59">
        <v>0.1</v>
      </c>
      <c r="AN80" s="60">
        <f t="shared" si="29"/>
        <v>6.0000000000000001E-3</v>
      </c>
      <c r="AO80" s="59" t="s">
        <v>33</v>
      </c>
    </row>
    <row r="81" spans="27:41">
      <c r="AA81" s="137"/>
      <c r="AB81" s="59" t="s">
        <v>192</v>
      </c>
      <c r="AC81" s="61">
        <v>45231</v>
      </c>
      <c r="AD81" s="58" t="s">
        <v>211</v>
      </c>
      <c r="AE81" s="59">
        <v>28</v>
      </c>
      <c r="AF81" s="59" t="s">
        <v>213</v>
      </c>
      <c r="AG81" s="59" t="s">
        <v>131</v>
      </c>
      <c r="AH81" s="59">
        <v>1</v>
      </c>
      <c r="AI81" s="59">
        <v>0.5</v>
      </c>
      <c r="AJ81" s="59">
        <v>1</v>
      </c>
      <c r="AK81" s="59">
        <v>0.5</v>
      </c>
      <c r="AL81" s="59">
        <v>1</v>
      </c>
      <c r="AM81" s="59">
        <v>0.1</v>
      </c>
      <c r="AN81" s="60">
        <f t="shared" si="29"/>
        <v>6.0000000000000001E-3</v>
      </c>
      <c r="AO81" s="59" t="s">
        <v>33</v>
      </c>
    </row>
    <row r="82" spans="27:41">
      <c r="AA82" s="137"/>
      <c r="AB82" s="59" t="s">
        <v>192</v>
      </c>
      <c r="AC82" s="61">
        <v>45231</v>
      </c>
      <c r="AD82" s="58" t="s">
        <v>211</v>
      </c>
      <c r="AE82" s="59">
        <v>29</v>
      </c>
      <c r="AF82" s="59" t="s">
        <v>212</v>
      </c>
      <c r="AG82" s="59" t="s">
        <v>131</v>
      </c>
      <c r="AH82" s="59">
        <v>1</v>
      </c>
      <c r="AI82" s="59">
        <v>0.1</v>
      </c>
      <c r="AJ82" s="59">
        <v>1</v>
      </c>
      <c r="AK82" s="59">
        <v>0.1</v>
      </c>
      <c r="AL82" s="59">
        <v>1</v>
      </c>
      <c r="AM82" s="59">
        <v>0.1</v>
      </c>
      <c r="AN82" s="60">
        <f t="shared" si="29"/>
        <v>6.0000000000000001E-3</v>
      </c>
      <c r="AO82" s="59" t="s">
        <v>33</v>
      </c>
    </row>
    <row r="83" spans="27:41">
      <c r="AA83" s="137"/>
      <c r="AB83" s="59" t="s">
        <v>192</v>
      </c>
      <c r="AC83" s="61">
        <v>45231</v>
      </c>
      <c r="AD83" s="58" t="s">
        <v>211</v>
      </c>
      <c r="AE83" s="59">
        <v>30</v>
      </c>
      <c r="AF83" s="59" t="s">
        <v>151</v>
      </c>
      <c r="AG83" s="59" t="s">
        <v>131</v>
      </c>
      <c r="AH83" s="59">
        <v>1</v>
      </c>
      <c r="AI83" s="59">
        <v>0.2</v>
      </c>
      <c r="AJ83" s="59">
        <v>1</v>
      </c>
      <c r="AK83" s="59">
        <v>0.2</v>
      </c>
      <c r="AL83" s="59">
        <v>1</v>
      </c>
      <c r="AM83" s="59">
        <v>0.2</v>
      </c>
      <c r="AN83" s="60">
        <f t="shared" si="29"/>
        <v>6.0000000000000001E-3</v>
      </c>
      <c r="AO83" s="59" t="s">
        <v>33</v>
      </c>
    </row>
    <row r="84" spans="27:41">
      <c r="AA84" s="137"/>
      <c r="AB84" s="59" t="s">
        <v>192</v>
      </c>
      <c r="AC84" s="61">
        <v>45231</v>
      </c>
      <c r="AD84" s="58" t="s">
        <v>211</v>
      </c>
      <c r="AE84" s="59">
        <v>31</v>
      </c>
      <c r="AF84" s="59" t="s">
        <v>151</v>
      </c>
      <c r="AG84" s="59" t="s">
        <v>135</v>
      </c>
      <c r="AH84" s="59">
        <v>1</v>
      </c>
      <c r="AI84" s="59">
        <v>0.1</v>
      </c>
      <c r="AJ84" s="59">
        <v>1</v>
      </c>
      <c r="AK84" s="59">
        <v>0.1</v>
      </c>
      <c r="AL84" s="59">
        <v>1</v>
      </c>
      <c r="AM84" s="59">
        <v>0.1</v>
      </c>
      <c r="AN84" s="60">
        <f>18/1000</f>
        <v>1.7999999999999999E-2</v>
      </c>
      <c r="AO84" s="59" t="s">
        <v>33</v>
      </c>
    </row>
    <row r="85" spans="27:41">
      <c r="AA85" s="137"/>
      <c r="AB85" s="59" t="s">
        <v>192</v>
      </c>
      <c r="AC85" s="61">
        <v>45231</v>
      </c>
      <c r="AD85" s="58" t="s">
        <v>211</v>
      </c>
      <c r="AE85" s="59">
        <v>32</v>
      </c>
      <c r="AF85" s="59" t="s">
        <v>151</v>
      </c>
      <c r="AG85" s="59" t="s">
        <v>136</v>
      </c>
      <c r="AH85" s="59">
        <v>1</v>
      </c>
      <c r="AI85" s="59">
        <v>0.1</v>
      </c>
      <c r="AJ85" s="59">
        <v>1</v>
      </c>
      <c r="AK85" s="59">
        <v>0.1</v>
      </c>
      <c r="AL85" s="59">
        <v>1</v>
      </c>
      <c r="AM85" s="59">
        <v>0.1</v>
      </c>
      <c r="AN85" s="60">
        <f>12/1000</f>
        <v>1.2E-2</v>
      </c>
      <c r="AO85" s="59" t="s">
        <v>33</v>
      </c>
    </row>
    <row r="86" spans="27:41">
      <c r="AA86" s="137"/>
      <c r="AB86" s="59" t="s">
        <v>192</v>
      </c>
      <c r="AC86" s="61">
        <v>45231</v>
      </c>
      <c r="AD86" s="58" t="s">
        <v>211</v>
      </c>
      <c r="AE86" s="59">
        <v>33</v>
      </c>
      <c r="AF86" s="59" t="s">
        <v>214</v>
      </c>
      <c r="AG86" s="59" t="s">
        <v>131</v>
      </c>
      <c r="AH86" s="59">
        <v>1</v>
      </c>
      <c r="AI86" s="59">
        <v>0.1</v>
      </c>
      <c r="AJ86" s="59">
        <v>1</v>
      </c>
      <c r="AK86" s="59">
        <v>0.1</v>
      </c>
      <c r="AL86" s="59">
        <v>1</v>
      </c>
      <c r="AM86" s="59">
        <v>0.1</v>
      </c>
      <c r="AN86" s="60">
        <f t="shared" ref="AN86" si="30">6/1000</f>
        <v>6.0000000000000001E-3</v>
      </c>
      <c r="AO86" s="59" t="s">
        <v>33</v>
      </c>
    </row>
    <row r="87" spans="27:41">
      <c r="AA87" s="137"/>
      <c r="AB87" s="59" t="s">
        <v>192</v>
      </c>
      <c r="AC87" s="61">
        <v>45231</v>
      </c>
      <c r="AD87" s="58" t="s">
        <v>211</v>
      </c>
      <c r="AE87" s="59">
        <v>34</v>
      </c>
      <c r="AF87" s="59" t="s">
        <v>214</v>
      </c>
      <c r="AG87" s="59" t="s">
        <v>135</v>
      </c>
      <c r="AH87" s="59">
        <v>1</v>
      </c>
      <c r="AI87" s="59">
        <v>0.1</v>
      </c>
      <c r="AJ87" s="59">
        <v>1</v>
      </c>
      <c r="AK87" s="59">
        <v>0.1</v>
      </c>
      <c r="AL87" s="59">
        <v>1</v>
      </c>
      <c r="AM87" s="59">
        <v>0.1</v>
      </c>
      <c r="AN87" s="60">
        <f>18/1000</f>
        <v>1.7999999999999999E-2</v>
      </c>
      <c r="AO87" s="59" t="s">
        <v>33</v>
      </c>
    </row>
    <row r="88" spans="27:41">
      <c r="AA88" s="137"/>
      <c r="AB88" s="59" t="s">
        <v>192</v>
      </c>
      <c r="AC88" s="61">
        <v>45231</v>
      </c>
      <c r="AD88" s="58" t="s">
        <v>211</v>
      </c>
      <c r="AE88" s="59">
        <v>35</v>
      </c>
      <c r="AF88" s="59" t="s">
        <v>214</v>
      </c>
      <c r="AG88" s="59" t="s">
        <v>136</v>
      </c>
      <c r="AH88" s="59">
        <v>1</v>
      </c>
      <c r="AI88" s="59">
        <v>0.1</v>
      </c>
      <c r="AJ88" s="59">
        <v>1</v>
      </c>
      <c r="AK88" s="59">
        <v>0.1</v>
      </c>
      <c r="AL88" s="59">
        <v>1</v>
      </c>
      <c r="AM88" s="59">
        <v>0.1</v>
      </c>
      <c r="AN88" s="60">
        <f>12/1000</f>
        <v>1.2E-2</v>
      </c>
      <c r="AO88" s="59" t="s">
        <v>33</v>
      </c>
    </row>
    <row r="89" spans="27:41">
      <c r="AA89" s="137"/>
      <c r="AB89" s="59" t="s">
        <v>192</v>
      </c>
      <c r="AC89" s="61">
        <v>45231</v>
      </c>
      <c r="AD89" s="58" t="s">
        <v>211</v>
      </c>
      <c r="AE89" s="59">
        <v>36</v>
      </c>
      <c r="AF89" s="59" t="s">
        <v>35</v>
      </c>
      <c r="AG89" s="59" t="s">
        <v>131</v>
      </c>
      <c r="AH89" s="59">
        <v>1</v>
      </c>
      <c r="AI89" s="59">
        <v>0.5</v>
      </c>
      <c r="AJ89" s="59">
        <v>1</v>
      </c>
      <c r="AK89" s="59">
        <v>0.5</v>
      </c>
      <c r="AL89" s="59">
        <v>1</v>
      </c>
      <c r="AM89" s="59">
        <v>0.5</v>
      </c>
      <c r="AN89" s="60">
        <f t="shared" ref="AN89" si="31">6/1000</f>
        <v>6.0000000000000001E-3</v>
      </c>
      <c r="AO89" s="59" t="s">
        <v>33</v>
      </c>
    </row>
    <row r="90" spans="27:41">
      <c r="AA90" s="137"/>
      <c r="AB90" s="59" t="s">
        <v>192</v>
      </c>
      <c r="AC90" s="61">
        <v>45231</v>
      </c>
      <c r="AD90" s="58" t="s">
        <v>211</v>
      </c>
      <c r="AE90" s="59">
        <v>37</v>
      </c>
      <c r="AF90" s="59" t="s">
        <v>35</v>
      </c>
      <c r="AG90" s="59" t="s">
        <v>135</v>
      </c>
      <c r="AH90" s="59">
        <v>1</v>
      </c>
      <c r="AI90" s="59">
        <v>0.2</v>
      </c>
      <c r="AJ90" s="59">
        <v>1</v>
      </c>
      <c r="AK90" s="59">
        <v>0.2</v>
      </c>
      <c r="AL90" s="59">
        <v>1</v>
      </c>
      <c r="AM90" s="59">
        <v>0.2</v>
      </c>
      <c r="AN90" s="60">
        <f>18/1000</f>
        <v>1.7999999999999999E-2</v>
      </c>
      <c r="AO90" s="59" t="s">
        <v>33</v>
      </c>
    </row>
    <row r="91" spans="27:41">
      <c r="AA91" s="137"/>
      <c r="AB91" s="59" t="s">
        <v>192</v>
      </c>
      <c r="AC91" s="61">
        <v>45231</v>
      </c>
      <c r="AD91" s="58" t="s">
        <v>211</v>
      </c>
      <c r="AE91" s="59">
        <v>38</v>
      </c>
      <c r="AF91" s="59" t="s">
        <v>35</v>
      </c>
      <c r="AG91" s="59" t="s">
        <v>136</v>
      </c>
      <c r="AH91" s="59">
        <v>1</v>
      </c>
      <c r="AI91" s="59">
        <v>0.2</v>
      </c>
      <c r="AJ91" s="59">
        <v>1</v>
      </c>
      <c r="AK91" s="59">
        <v>0.2</v>
      </c>
      <c r="AL91" s="59">
        <v>1</v>
      </c>
      <c r="AM91" s="59">
        <v>0.2</v>
      </c>
      <c r="AN91" s="60">
        <f>12/1000</f>
        <v>1.2E-2</v>
      </c>
      <c r="AO91" s="59" t="s">
        <v>33</v>
      </c>
    </row>
    <row r="92" spans="27:41">
      <c r="AA92" s="137"/>
      <c r="AB92" s="59" t="s">
        <v>192</v>
      </c>
      <c r="AC92" s="61">
        <v>45231</v>
      </c>
      <c r="AD92" s="58" t="s">
        <v>211</v>
      </c>
      <c r="AE92" s="59">
        <v>39</v>
      </c>
      <c r="AF92" s="59" t="s">
        <v>52</v>
      </c>
      <c r="AG92" s="59" t="s">
        <v>131</v>
      </c>
      <c r="AH92" s="59">
        <v>1</v>
      </c>
      <c r="AI92" s="59">
        <v>0.6</v>
      </c>
      <c r="AJ92" s="59">
        <v>1</v>
      </c>
      <c r="AK92" s="59">
        <v>0.5</v>
      </c>
      <c r="AL92" s="59">
        <v>1</v>
      </c>
      <c r="AM92" s="59">
        <v>0.5</v>
      </c>
      <c r="AN92" s="60">
        <f t="shared" ref="AN92" si="32">6/1000</f>
        <v>6.0000000000000001E-3</v>
      </c>
      <c r="AO92" s="59" t="s">
        <v>33</v>
      </c>
    </row>
    <row r="93" spans="27:41">
      <c r="AA93" s="137"/>
      <c r="AB93" s="59" t="s">
        <v>192</v>
      </c>
      <c r="AC93" s="61">
        <v>45231</v>
      </c>
      <c r="AD93" s="58" t="s">
        <v>211</v>
      </c>
      <c r="AE93" s="59">
        <v>40</v>
      </c>
      <c r="AF93" s="59" t="s">
        <v>52</v>
      </c>
      <c r="AG93" s="59" t="s">
        <v>135</v>
      </c>
      <c r="AH93" s="59">
        <v>1</v>
      </c>
      <c r="AI93" s="59">
        <v>0.2</v>
      </c>
      <c r="AJ93" s="59">
        <v>1</v>
      </c>
      <c r="AK93" s="59">
        <v>0.2</v>
      </c>
      <c r="AL93" s="59">
        <v>1</v>
      </c>
      <c r="AM93" s="59">
        <v>0.2</v>
      </c>
      <c r="AN93" s="60">
        <f>18/1000</f>
        <v>1.7999999999999999E-2</v>
      </c>
      <c r="AO93" s="59" t="s">
        <v>33</v>
      </c>
    </row>
    <row r="94" spans="27:41">
      <c r="AA94" s="137"/>
      <c r="AB94" s="59" t="s">
        <v>192</v>
      </c>
      <c r="AC94" s="61">
        <v>45231</v>
      </c>
      <c r="AD94" s="58" t="s">
        <v>211</v>
      </c>
      <c r="AE94" s="59">
        <v>41</v>
      </c>
      <c r="AF94" s="59" t="s">
        <v>52</v>
      </c>
      <c r="AG94" s="59" t="s">
        <v>136</v>
      </c>
      <c r="AH94" s="59">
        <v>1</v>
      </c>
      <c r="AI94" s="59">
        <v>0.2</v>
      </c>
      <c r="AJ94" s="59">
        <v>1</v>
      </c>
      <c r="AK94" s="59">
        <v>0.2</v>
      </c>
      <c r="AL94" s="59">
        <v>1</v>
      </c>
      <c r="AM94" s="59">
        <v>0.2</v>
      </c>
      <c r="AN94" s="60">
        <f>12/1000</f>
        <v>1.2E-2</v>
      </c>
      <c r="AO94" s="59" t="s">
        <v>33</v>
      </c>
    </row>
    <row r="95" spans="27:41">
      <c r="AA95" s="137"/>
      <c r="AB95" s="59" t="s">
        <v>192</v>
      </c>
      <c r="AC95" s="61">
        <v>45231</v>
      </c>
      <c r="AD95" s="58" t="s">
        <v>211</v>
      </c>
      <c r="AE95" s="59">
        <v>42</v>
      </c>
      <c r="AF95" s="59" t="s">
        <v>215</v>
      </c>
      <c r="AG95" s="59" t="s">
        <v>131</v>
      </c>
      <c r="AH95" s="59">
        <v>1</v>
      </c>
      <c r="AI95" s="59">
        <v>0.6</v>
      </c>
      <c r="AJ95" s="59">
        <v>1</v>
      </c>
      <c r="AK95" s="59">
        <v>0.5</v>
      </c>
      <c r="AL95" s="59">
        <v>1</v>
      </c>
      <c r="AM95" s="59">
        <v>0.5</v>
      </c>
      <c r="AN95" s="60">
        <f t="shared" ref="AN95" si="33">6/1000</f>
        <v>6.0000000000000001E-3</v>
      </c>
      <c r="AO95" s="59" t="s">
        <v>33</v>
      </c>
    </row>
    <row r="96" spans="27:41">
      <c r="AA96" s="137"/>
      <c r="AB96" s="59" t="s">
        <v>192</v>
      </c>
      <c r="AC96" s="61">
        <v>45231</v>
      </c>
      <c r="AD96" s="58" t="s">
        <v>211</v>
      </c>
      <c r="AE96" s="59">
        <v>43</v>
      </c>
      <c r="AF96" s="59" t="s">
        <v>215</v>
      </c>
      <c r="AG96" s="59" t="s">
        <v>135</v>
      </c>
      <c r="AH96" s="59">
        <v>1</v>
      </c>
      <c r="AI96" s="59">
        <v>0.2</v>
      </c>
      <c r="AJ96" s="59">
        <v>1</v>
      </c>
      <c r="AK96" s="59">
        <v>0.2</v>
      </c>
      <c r="AL96" s="59">
        <v>1</v>
      </c>
      <c r="AM96" s="59">
        <v>0.2</v>
      </c>
      <c r="AN96" s="60">
        <f>18/1000</f>
        <v>1.7999999999999999E-2</v>
      </c>
      <c r="AO96" s="59" t="s">
        <v>33</v>
      </c>
    </row>
    <row r="97" spans="27:41">
      <c r="AA97" s="137"/>
      <c r="AB97" s="59" t="s">
        <v>192</v>
      </c>
      <c r="AC97" s="61">
        <v>45231</v>
      </c>
      <c r="AD97" s="58" t="s">
        <v>211</v>
      </c>
      <c r="AE97" s="59">
        <v>44</v>
      </c>
      <c r="AF97" s="59" t="s">
        <v>215</v>
      </c>
      <c r="AG97" s="59" t="s">
        <v>136</v>
      </c>
      <c r="AH97" s="59">
        <v>1</v>
      </c>
      <c r="AI97" s="59">
        <v>0.2</v>
      </c>
      <c r="AJ97" s="59">
        <v>1</v>
      </c>
      <c r="AK97" s="59">
        <v>0.2</v>
      </c>
      <c r="AL97" s="59">
        <v>1</v>
      </c>
      <c r="AM97" s="59">
        <v>0.2</v>
      </c>
      <c r="AN97" s="60">
        <f>12/1000</f>
        <v>1.2E-2</v>
      </c>
      <c r="AO97" s="59" t="s">
        <v>33</v>
      </c>
    </row>
    <row r="98" spans="27:41">
      <c r="AA98" s="137"/>
      <c r="AB98" s="59" t="s">
        <v>192</v>
      </c>
      <c r="AC98" s="61">
        <v>45231</v>
      </c>
      <c r="AD98" s="58" t="s">
        <v>211</v>
      </c>
      <c r="AE98" s="59">
        <v>45</v>
      </c>
      <c r="AF98" s="59" t="s">
        <v>59</v>
      </c>
      <c r="AG98" s="59" t="s">
        <v>131</v>
      </c>
      <c r="AH98" s="59">
        <v>2</v>
      </c>
      <c r="AI98" s="59">
        <v>0.1</v>
      </c>
      <c r="AJ98" s="59">
        <v>2</v>
      </c>
      <c r="AK98" s="59">
        <v>0.1</v>
      </c>
      <c r="AL98" s="59">
        <v>2</v>
      </c>
      <c r="AM98" s="59">
        <v>0.1</v>
      </c>
      <c r="AN98" s="60">
        <f t="shared" ref="AN98" si="34">6/1000</f>
        <v>6.0000000000000001E-3</v>
      </c>
      <c r="AO98" s="59" t="s">
        <v>33</v>
      </c>
    </row>
    <row r="99" spans="27:41" ht="16.149999999999999" customHeight="1">
      <c r="AA99" s="137"/>
      <c r="AB99" s="64" t="s">
        <v>192</v>
      </c>
      <c r="AC99" s="65">
        <v>45231</v>
      </c>
      <c r="AD99" s="73" t="s">
        <v>149</v>
      </c>
      <c r="AE99" s="137" t="s">
        <v>181</v>
      </c>
      <c r="AF99" s="137"/>
      <c r="AG99" s="137"/>
      <c r="AH99" s="59" t="s">
        <v>198</v>
      </c>
      <c r="AI99" s="80">
        <f>AH54*AI54*AN54+AH55*AI55*AN55+AH56*AI56*AN56+AH57*AI57*AN57+AH58*AI58*AN58+AH59*AI59*AN59+AH60*AI60*AN60+AH61*AI61*AN61+AH62*AI62*AN62+AH63*AI63*AN63+AH64*AI64*AN64+AH65*AI65*AN65+AH66*AI66*AN66+AH67*AI67*AN67+AH68*AI68*AN68+AH69*AI69*AN69+AH70*AI70*AN70+AH71*AI71*AN71+AH72*AI72*AN72+AH73*AI73*AN73+AH74*AI74*AN74+AH75*AI75*AN75+AH76*AI76*AN76+AH77*AI77*AN77+AH78*AI78*AN78+AH79*AI79*AN79+AH80*AI80*AN80+AH81*AI81*AN81+AH82*AI82*AN82+AH83*AI83*AN83+AH84*AI84*AN84+AH85*AI85*AN85+AH86*AI86*AN86+AH87*AI87*AN87+AH88*AI88*AN88+AH89*AI89*AN89+AH90*AI90*AN90+AH91*AI91*AN91+AH92*AI92*AN92+AH93*AI93*AN93+AH94*AI94*AN94+AH95*AI95*AN95+AH96*AI96*AN96+AH97*AI97*AN97+AH98*AI98*AN98</f>
        <v>0.11100000000000008</v>
      </c>
      <c r="AJ99" s="59" t="s">
        <v>198</v>
      </c>
      <c r="AK99" s="80">
        <f>AJ54*AK54*AN54+AJ55*AK55*AN55+AJ56*AK56*AN56+AJ57*AK57*AN57+AJ58*AK58*AN58+AJ59*AK59*AN59+AJ60*AK60*AN60+AJ61*AK61*AN61+AJ62*AK62*AN62+AJ63*AK63*AN63+AJ64*AK64*AN64+AJ65*AK65*AN65+AJ66*AK66*AN66+AJ67*AK67*AN67+AJ68*AK68*AN68+AJ69*AK69*AN69+AJ70*AK70*AN70+AJ71*AK71*AN71+AJ72*AK72*AN72+AJ73*AK73*AN73+AJ74*AK74*AN74+AJ75*AK75*AN75+AJ76*AK76*AN76+AJ77*AK77*AN77+AJ78*AK78*AN78+AJ79*AK79*AN79+AJ80*AK80*AN80+AJ81*AK81*AN81+AJ82*AK82*AN82+AJ83*AK83*AN83+AJ84*AK84*AN84+AJ85*AK85*AN85+AJ86*AK86*AN86+AJ87*AK87*AN87+AJ88*AK88*AN88+AJ89*AK89*AN89+AJ90*AK90*AN90+AJ91*AK91*AN91+AJ92*AK92*AN92+AJ93*AK93*AN93+AJ94*AK94*AN94+AJ95*AK95*AN95+AJ96*AK96*AN96+AJ97*AK97*AN97+AJ98*AK98*AN98</f>
        <v>0.10380000000000006</v>
      </c>
      <c r="AL99" s="59" t="s">
        <v>198</v>
      </c>
      <c r="AM99" s="74">
        <f>AL54*AM54*AN54+AL55*AM55*AN55+AL56*AM56*AN56+AL57*AM57*AN57+AL58*AM58*AN58+AL59*AM59*AN59+AL60*AM60*AN60+AL61*AM61*AN61+AL62*AM62*AN62+AL63*AM63*AN63+AL64*AM64*AN64+AL65*AM65*AN65+AL66*AM66*AN66+AL67*AM67*AN67+AL68*AM68*AN68+AL69*AM69*AN69+AL70*AM70*AN70+AL71*AM71*AN71+AL72*AM72*AN72+AL73*AM73*AN73+AL74*AM74*AN74+AL75*AM75*AN75+AL76*AM76*AN76+AL77*AM77*AN77+AL78*AM78*AN78+AL79*AM79*AN79+AL80*AM80*AN80+AL81*AM81*AN81+AL82*AM82*AN82+AL83*AM83*AN83+AL84*AM84*AN84+AL85*AM85*AN85+AL86*AM86*AN86+AL87*AM87*AN87+AL88*AM88*AN88+AL89*AM89*AN89+AL90*AM90*AN90+AL91*AM91*AN91+AL92*AM92*AN92+AL93*AM93*AN93+AL94*AM94*AN94+AL95*AM95*AN95+AL96*AM96*AN96+AL97*AM97*AN97+AL98*AM98*AN98</f>
        <v>9.330000000000005E-2</v>
      </c>
      <c r="AN99" s="59" t="s">
        <v>198</v>
      </c>
      <c r="AO99" s="64" t="s">
        <v>182</v>
      </c>
    </row>
  </sheetData>
  <mergeCells count="47">
    <mergeCell ref="I3:J3"/>
    <mergeCell ref="AA54:AA99"/>
    <mergeCell ref="AE99:AG99"/>
    <mergeCell ref="AF39:AF42"/>
    <mergeCell ref="AE43:AG43"/>
    <mergeCell ref="AA39:AA43"/>
    <mergeCell ref="AA44:AA53"/>
    <mergeCell ref="AE53:AG53"/>
    <mergeCell ref="B14:X14"/>
    <mergeCell ref="B2:B4"/>
    <mergeCell ref="C2:C4"/>
    <mergeCell ref="D3:E3"/>
    <mergeCell ref="B5:B13"/>
    <mergeCell ref="K2:Q2"/>
    <mergeCell ref="K3:L3"/>
    <mergeCell ref="M3:O3"/>
    <mergeCell ref="P3:Q3"/>
    <mergeCell ref="R3:S3"/>
    <mergeCell ref="T3:V3"/>
    <mergeCell ref="W3:X3"/>
    <mergeCell ref="R2:Y2"/>
    <mergeCell ref="Y3:Y4"/>
    <mergeCell ref="D2:J2"/>
    <mergeCell ref="F3:H3"/>
    <mergeCell ref="AH3:AH4"/>
    <mergeCell ref="AE38:AG38"/>
    <mergeCell ref="AA5:AA28"/>
    <mergeCell ref="AA29:AA33"/>
    <mergeCell ref="AA3:AA4"/>
    <mergeCell ref="AB3:AB4"/>
    <mergeCell ref="AC3:AC4"/>
    <mergeCell ref="AD3:AD4"/>
    <mergeCell ref="AE3:AE4"/>
    <mergeCell ref="AF3:AF4"/>
    <mergeCell ref="AG3:AG4"/>
    <mergeCell ref="AE28:AG28"/>
    <mergeCell ref="AE33:AG33"/>
    <mergeCell ref="AF34:AF37"/>
    <mergeCell ref="AF29:AF32"/>
    <mergeCell ref="AA34:AA38"/>
    <mergeCell ref="AN3:AN4"/>
    <mergeCell ref="AO3:AO4"/>
    <mergeCell ref="AM3:AM4"/>
    <mergeCell ref="AI3:AI4"/>
    <mergeCell ref="AJ3:AJ4"/>
    <mergeCell ref="AK3:AK4"/>
    <mergeCell ref="AL3:AL4"/>
  </mergeCells>
  <phoneticPr fontId="19" type="noConversion"/>
  <dataValidations disablePrompts="1" count="1">
    <dataValidation type="list" allowBlank="1" showInputMessage="1" showErrorMessage="1" sqref="AG3 AG39:AG42" xr:uid="{BB0EF76B-F31D-4CB0-92E8-61E2BFCCC0A9}">
      <formula1>"engineer, manager, leader"</formula1>
    </dataValidation>
  </dataValidations>
  <pageMargins left="0.7" right="0.7" top="0.75" bottom="0.75" header="0.3" footer="0.3"/>
  <ignoredErrors>
    <ignoredError sqref="D11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5C87-5D0E-4C6E-98C7-D70B54C8AC60}">
  <sheetPr>
    <tabColor theme="8" tint="0.39997558519241921"/>
  </sheetPr>
  <dimension ref="A1:G1"/>
  <sheetViews>
    <sheetView workbookViewId="0">
      <selection activeCell="E6" sqref="E6"/>
    </sheetView>
  </sheetViews>
  <sheetFormatPr defaultRowHeight="16.5"/>
  <cols>
    <col min="1" max="1" width="7.5" style="52" customWidth="1"/>
    <col min="2" max="2" width="16.75" style="52" customWidth="1"/>
    <col min="3" max="3" width="15.375" style="52" customWidth="1"/>
    <col min="4" max="4" width="11.375" style="52" customWidth="1"/>
    <col min="5" max="5" width="24" style="52" customWidth="1"/>
    <col min="6" max="6" width="10.75" style="52" customWidth="1"/>
    <col min="7" max="7" width="72.375" style="52" customWidth="1"/>
    <col min="8" max="16384" width="9" style="52"/>
  </cols>
  <sheetData>
    <row r="1" spans="1:7" ht="22.9" customHeight="1">
      <c r="A1" s="54" t="s">
        <v>117</v>
      </c>
      <c r="B1" s="54" t="s">
        <v>118</v>
      </c>
      <c r="C1" s="54" t="s">
        <v>119</v>
      </c>
      <c r="D1" s="54" t="s">
        <v>120</v>
      </c>
      <c r="E1" s="54" t="s">
        <v>121</v>
      </c>
      <c r="F1" s="54" t="s">
        <v>122</v>
      </c>
      <c r="G1" s="54" t="s">
        <v>123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【2022效益點】MNT FTE效益計算</vt:lpstr>
      <vt:lpstr>【2022效益點】专案清单</vt:lpstr>
      <vt:lpstr>【2023效益點】MNT FTE效益計算</vt:lpstr>
      <vt:lpstr>【2023效益點】專案清單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</dc:creator>
  <cp:keywords/>
  <dc:description/>
  <cp:lastModifiedBy>Robert Peng (彭曄)</cp:lastModifiedBy>
  <cp:revision/>
  <dcterms:created xsi:type="dcterms:W3CDTF">2021-12-30T09:20:00Z</dcterms:created>
  <dcterms:modified xsi:type="dcterms:W3CDTF">2023-11-15T00:43:25Z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240C17453B664D3CB69F037EAEE43160</vt:lpwstr>
  </property>
  <property fmtid="{D5CDD505-2E9C-101B-9397-08002B2CF9AE}" pid="3" name="KSOProductBuildVer">
    <vt:lpwstr>2052-11.1.0.9513</vt:lpwstr>
  </property>
</Properties>
</file>