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/Downloads/uni/2022S/Physiology/マウス/"/>
    </mc:Choice>
  </mc:AlternateContent>
  <xr:revisionPtr revIDLastSave="0" documentId="13_ncr:1_{02C9D8AC-F78E-1C4B-A8FD-4ACC444A7C8E}" xr6:coauthVersionLast="47" xr6:coauthVersionMax="47" xr10:uidLastSave="{00000000-0000-0000-0000-000000000000}"/>
  <bookViews>
    <workbookView xWindow="0" yWindow="0" windowWidth="28800" windowHeight="18000" xr2:uid="{26EA2F66-0B04-4873-8BE0-78178FCCC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" i="1" l="1"/>
  <c r="T45" i="1"/>
  <c r="T46" i="1"/>
  <c r="T47" i="1"/>
  <c r="T48" i="1"/>
  <c r="T49" i="1"/>
  <c r="T43" i="1"/>
  <c r="T34" i="1"/>
  <c r="T35" i="1"/>
  <c r="T36" i="1"/>
  <c r="T37" i="1"/>
  <c r="T38" i="1"/>
  <c r="T39" i="1"/>
  <c r="T33" i="1"/>
  <c r="T24" i="1"/>
  <c r="T25" i="1"/>
  <c r="T26" i="1"/>
  <c r="T27" i="1"/>
  <c r="T28" i="1"/>
  <c r="T29" i="1"/>
  <c r="T23" i="1"/>
  <c r="T14" i="1"/>
  <c r="T15" i="1"/>
  <c r="T16" i="1"/>
  <c r="T17" i="1"/>
  <c r="T18" i="1"/>
  <c r="T19" i="1"/>
  <c r="T13" i="1"/>
  <c r="T4" i="1"/>
  <c r="T5" i="1"/>
  <c r="T6" i="1"/>
  <c r="T7" i="1"/>
  <c r="T8" i="1"/>
  <c r="T9" i="1"/>
  <c r="T3" i="1"/>
  <c r="R44" i="1"/>
  <c r="R45" i="1"/>
  <c r="R46" i="1"/>
  <c r="R47" i="1"/>
  <c r="R48" i="1"/>
  <c r="R49" i="1"/>
  <c r="S49" i="1" s="1"/>
  <c r="R43" i="1"/>
  <c r="R34" i="1"/>
  <c r="R35" i="1"/>
  <c r="R36" i="1"/>
  <c r="S36" i="1" s="1"/>
  <c r="R37" i="1"/>
  <c r="S37" i="1" s="1"/>
  <c r="R38" i="1"/>
  <c r="R39" i="1"/>
  <c r="R33" i="1"/>
  <c r="R24" i="1"/>
  <c r="R25" i="1"/>
  <c r="R26" i="1"/>
  <c r="S26" i="1" s="1"/>
  <c r="R27" i="1"/>
  <c r="S27" i="1" s="1"/>
  <c r="R28" i="1"/>
  <c r="R29" i="1"/>
  <c r="R23" i="1"/>
  <c r="R14" i="1"/>
  <c r="R15" i="1"/>
  <c r="R16" i="1"/>
  <c r="S16" i="1" s="1"/>
  <c r="R17" i="1"/>
  <c r="S17" i="1" s="1"/>
  <c r="R18" i="1"/>
  <c r="R19" i="1"/>
  <c r="R13" i="1"/>
  <c r="S48" i="1"/>
  <c r="S47" i="1"/>
  <c r="S46" i="1"/>
  <c r="S45" i="1"/>
  <c r="S44" i="1"/>
  <c r="S43" i="1"/>
  <c r="S39" i="1"/>
  <c r="S38" i="1"/>
  <c r="S35" i="1"/>
  <c r="S34" i="1"/>
  <c r="S33" i="1"/>
  <c r="S29" i="1"/>
  <c r="S28" i="1"/>
  <c r="S25" i="1"/>
  <c r="S24" i="1"/>
  <c r="S23" i="1"/>
  <c r="S19" i="1"/>
  <c r="S18" i="1"/>
  <c r="S15" i="1"/>
  <c r="S14" i="1"/>
  <c r="S13" i="1"/>
  <c r="R4" i="1"/>
  <c r="R5" i="1"/>
  <c r="S5" i="1" s="1"/>
  <c r="R6" i="1"/>
  <c r="S6" i="1" s="1"/>
  <c r="R7" i="1"/>
  <c r="R8" i="1"/>
  <c r="S8" i="1" s="1"/>
  <c r="R9" i="1"/>
  <c r="S9" i="1" s="1"/>
  <c r="R3" i="1"/>
  <c r="S4" i="1"/>
  <c r="S7" i="1"/>
  <c r="S3" i="1"/>
  <c r="F44" i="1"/>
  <c r="F45" i="1"/>
  <c r="F46" i="1"/>
  <c r="F47" i="1"/>
  <c r="F48" i="1"/>
  <c r="F49" i="1"/>
  <c r="E44" i="1"/>
  <c r="E45" i="1"/>
  <c r="E46" i="1"/>
  <c r="E47" i="1"/>
  <c r="E48" i="1"/>
  <c r="E49" i="1"/>
  <c r="D44" i="1"/>
  <c r="G44" i="1" s="1"/>
  <c r="D45" i="1"/>
  <c r="D46" i="1"/>
  <c r="D47" i="1"/>
  <c r="D48" i="1"/>
  <c r="D49" i="1"/>
  <c r="C44" i="1"/>
  <c r="C45" i="1"/>
  <c r="C46" i="1"/>
  <c r="C47" i="1"/>
  <c r="C48" i="1"/>
  <c r="C49" i="1"/>
  <c r="B44" i="1"/>
  <c r="B45" i="1"/>
  <c r="B46" i="1"/>
  <c r="B47" i="1"/>
  <c r="B48" i="1"/>
  <c r="H48" i="1" s="1"/>
  <c r="B49" i="1"/>
  <c r="F34" i="1"/>
  <c r="F35" i="1"/>
  <c r="F36" i="1"/>
  <c r="F37" i="1"/>
  <c r="F38" i="1"/>
  <c r="F39" i="1"/>
  <c r="E34" i="1"/>
  <c r="E35" i="1"/>
  <c r="E36" i="1"/>
  <c r="E37" i="1"/>
  <c r="E38" i="1"/>
  <c r="E39" i="1"/>
  <c r="D34" i="1"/>
  <c r="D35" i="1"/>
  <c r="D36" i="1"/>
  <c r="D37" i="1"/>
  <c r="D38" i="1"/>
  <c r="D39" i="1"/>
  <c r="C34" i="1"/>
  <c r="C35" i="1"/>
  <c r="C36" i="1"/>
  <c r="C37" i="1"/>
  <c r="C38" i="1"/>
  <c r="C39" i="1"/>
  <c r="B34" i="1"/>
  <c r="B35" i="1"/>
  <c r="B36" i="1"/>
  <c r="B37" i="1"/>
  <c r="B38" i="1"/>
  <c r="B39" i="1"/>
  <c r="F24" i="1"/>
  <c r="F25" i="1"/>
  <c r="F26" i="1"/>
  <c r="F27" i="1"/>
  <c r="F28" i="1"/>
  <c r="F29" i="1"/>
  <c r="E24" i="1"/>
  <c r="E25" i="1"/>
  <c r="E26" i="1"/>
  <c r="E27" i="1"/>
  <c r="E28" i="1"/>
  <c r="E29" i="1"/>
  <c r="D24" i="1"/>
  <c r="D25" i="1"/>
  <c r="D26" i="1"/>
  <c r="D27" i="1"/>
  <c r="D28" i="1"/>
  <c r="D29" i="1"/>
  <c r="C24" i="1"/>
  <c r="C25" i="1"/>
  <c r="C26" i="1"/>
  <c r="C27" i="1"/>
  <c r="C28" i="1"/>
  <c r="C29" i="1"/>
  <c r="B24" i="1"/>
  <c r="B25" i="1"/>
  <c r="B26" i="1"/>
  <c r="B27" i="1"/>
  <c r="B28" i="1"/>
  <c r="B29" i="1"/>
  <c r="F14" i="1"/>
  <c r="F15" i="1"/>
  <c r="F16" i="1"/>
  <c r="F17" i="1"/>
  <c r="F18" i="1"/>
  <c r="F19" i="1"/>
  <c r="E14" i="1"/>
  <c r="E15" i="1"/>
  <c r="E16" i="1"/>
  <c r="E17" i="1"/>
  <c r="E18" i="1"/>
  <c r="E19" i="1"/>
  <c r="D14" i="1"/>
  <c r="D15" i="1"/>
  <c r="D16" i="1"/>
  <c r="D17" i="1"/>
  <c r="D18" i="1"/>
  <c r="D19" i="1"/>
  <c r="C14" i="1"/>
  <c r="C15" i="1"/>
  <c r="C16" i="1"/>
  <c r="C17" i="1"/>
  <c r="C18" i="1"/>
  <c r="C19" i="1"/>
  <c r="B14" i="1"/>
  <c r="B15" i="1"/>
  <c r="B16" i="1"/>
  <c r="B17" i="1"/>
  <c r="B18" i="1"/>
  <c r="B19" i="1"/>
  <c r="C4" i="1"/>
  <c r="C5" i="1"/>
  <c r="C6" i="1"/>
  <c r="C7" i="1"/>
  <c r="C8" i="1"/>
  <c r="C9" i="1"/>
  <c r="F43" i="1"/>
  <c r="E43" i="1"/>
  <c r="D43" i="1"/>
  <c r="C43" i="1"/>
  <c r="B43" i="1"/>
  <c r="F33" i="1"/>
  <c r="E33" i="1"/>
  <c r="D33" i="1"/>
  <c r="C33" i="1"/>
  <c r="B33" i="1"/>
  <c r="F23" i="1"/>
  <c r="E23" i="1"/>
  <c r="D23" i="1"/>
  <c r="C23" i="1"/>
  <c r="B23" i="1"/>
  <c r="H23" i="1" s="1"/>
  <c r="F13" i="1"/>
  <c r="E13" i="1"/>
  <c r="D13" i="1"/>
  <c r="C13" i="1"/>
  <c r="B13" i="1"/>
  <c r="B4" i="1"/>
  <c r="B5" i="1"/>
  <c r="B6" i="1"/>
  <c r="B7" i="1"/>
  <c r="B8" i="1"/>
  <c r="B9" i="1"/>
  <c r="F4" i="1"/>
  <c r="F5" i="1"/>
  <c r="F6" i="1"/>
  <c r="F7" i="1"/>
  <c r="F8" i="1"/>
  <c r="F9" i="1"/>
  <c r="E4" i="1"/>
  <c r="E5" i="1"/>
  <c r="E6" i="1"/>
  <c r="E7" i="1"/>
  <c r="E8" i="1"/>
  <c r="E9" i="1"/>
  <c r="D4" i="1"/>
  <c r="D5" i="1"/>
  <c r="D6" i="1"/>
  <c r="D7" i="1"/>
  <c r="D8" i="1"/>
  <c r="D9" i="1"/>
  <c r="F3" i="1"/>
  <c r="E3" i="1"/>
  <c r="D3" i="1"/>
  <c r="C3" i="1"/>
  <c r="B3" i="1"/>
  <c r="H49" i="1" l="1"/>
  <c r="G49" i="1"/>
  <c r="G48" i="1"/>
  <c r="G47" i="1"/>
  <c r="H47" i="1"/>
  <c r="G46" i="1"/>
  <c r="H46" i="1"/>
  <c r="G45" i="1"/>
  <c r="H45" i="1"/>
  <c r="H44" i="1"/>
  <c r="G39" i="1"/>
  <c r="G38" i="1"/>
  <c r="G35" i="1"/>
  <c r="G37" i="1"/>
  <c r="G36" i="1"/>
  <c r="H36" i="1"/>
  <c r="H37" i="1"/>
  <c r="H35" i="1"/>
  <c r="H28" i="1"/>
  <c r="H39" i="1"/>
  <c r="H38" i="1"/>
  <c r="H27" i="1"/>
  <c r="G24" i="1"/>
  <c r="H15" i="1"/>
  <c r="G34" i="1"/>
  <c r="H34" i="1"/>
  <c r="H29" i="1"/>
  <c r="G29" i="1"/>
  <c r="G28" i="1"/>
  <c r="G27" i="1"/>
  <c r="G26" i="1"/>
  <c r="H26" i="1"/>
  <c r="G25" i="1"/>
  <c r="H25" i="1"/>
  <c r="H24" i="1"/>
  <c r="G15" i="1"/>
  <c r="H33" i="1"/>
  <c r="G5" i="1"/>
  <c r="H43" i="1"/>
  <c r="H14" i="1"/>
  <c r="H13" i="1"/>
  <c r="G17" i="1"/>
  <c r="H16" i="1"/>
  <c r="G18" i="1"/>
  <c r="H17" i="1"/>
  <c r="H19" i="1"/>
  <c r="G8" i="1"/>
  <c r="G43" i="1"/>
  <c r="G33" i="1"/>
  <c r="G23" i="1"/>
  <c r="H18" i="1"/>
  <c r="G16" i="1"/>
  <c r="G14" i="1"/>
  <c r="G19" i="1"/>
  <c r="G13" i="1"/>
  <c r="H7" i="1"/>
  <c r="H3" i="1"/>
  <c r="H8" i="1"/>
  <c r="G9" i="1"/>
  <c r="G7" i="1"/>
  <c r="H5" i="1"/>
  <c r="G6" i="1"/>
  <c r="H9" i="1"/>
  <c r="G3" i="1"/>
  <c r="H6" i="1"/>
  <c r="H4" i="1"/>
  <c r="G4" i="1"/>
</calcChain>
</file>

<file path=xl/sharedStrings.xml><?xml version="1.0" encoding="utf-8"?>
<sst xmlns="http://schemas.openxmlformats.org/spreadsheetml/2006/main" count="30" uniqueCount="10">
  <si>
    <t>平均値</t>
  </si>
  <si>
    <t>標準偏差</t>
  </si>
  <si>
    <t>プロタノール</t>
  </si>
  <si>
    <t>オビソート</t>
  </si>
  <si>
    <t>ネオシネジンコーワ</t>
  </si>
  <si>
    <t>アトロピン</t>
  </si>
  <si>
    <t>インデラル</t>
  </si>
  <si>
    <t>R-R間隔平均値</t>
  </si>
  <si>
    <t>心拍数</t>
  </si>
  <si>
    <t>心拍数
投与直後比(%)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</si>
</sst>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7" formatCode="0.0"/>
  </numFmts>
  <fonts count="9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Yu Gothic Regular"/>
    </font>
    <font>
      <sz val="10.5"/>
      <color theme="1"/>
      <name val="Yu Gothic Regular"/>
    </font>
    <font>
      <sz val="8"/>
      <color theme="1"/>
      <name val="Yu Gothic Regular"/>
    </font>
    <font>
      <sz val="12"/>
      <color theme="1"/>
      <name val="Yu Gothic Regular"/>
    </font>
    <font>
      <b/>
      <sz val="12"/>
      <color theme="1"/>
      <name val="Yu Gothic Regular"/>
    </font>
    <font>
      <b/>
      <sz val="11"/>
      <color theme="1"/>
      <name val="Yu Gothic Regular"/>
    </font>
    <font>
      <sz val="11"/>
      <color theme="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/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justify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justify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17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3" borderId="3" xfId="0" applyFont="1" applyFill="1" applyBorder="1">
      <alignment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7" fillId="0" borderId="0" xfId="0" applyFont="1">
      <alignment vertical="center"/>
    </xf>
    <xf numFmtId="0" fontId="4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right" vertical="center" wrapText="1"/>
    </xf>
    <xf numFmtId="9" fontId="2" fillId="0" borderId="0" xfId="1" applyFont="1" applyAlignment="1">
      <alignment vertical="center"/>
    </xf>
    <xf numFmtId="9" fontId="2" fillId="0" borderId="6" xfId="1" applyFont="1" applyBorder="1" applyAlignment="1">
      <alignment vertical="center"/>
    </xf>
    <xf numFmtId="9" fontId="2" fillId="0" borderId="8" xfId="1" applyFont="1" applyBorder="1" applyAlignment="1">
      <alignment vertical="center"/>
    </xf>
    <xf numFmtId="9" fontId="2" fillId="0" borderId="10" xfId="1" applyFont="1" applyBorder="1" applyAlignment="1">
      <alignment vertical="center"/>
    </xf>
    <xf numFmtId="0" fontId="2" fillId="3" borderId="21" xfId="0" applyFont="1" applyFill="1" applyBorder="1" applyAlignment="1">
      <alignment horizontal="center" vertical="center" wrapText="1"/>
    </xf>
    <xf numFmtId="167" fontId="2" fillId="0" borderId="9" xfId="0" applyNumberFormat="1" applyFont="1" applyBorder="1">
      <alignment vertical="center"/>
    </xf>
    <xf numFmtId="167" fontId="2" fillId="0" borderId="2" xfId="0" applyNumberFormat="1" applyFont="1" applyBorder="1">
      <alignment vertical="center"/>
    </xf>
    <xf numFmtId="167" fontId="2" fillId="0" borderId="7" xfId="0" applyNumberFormat="1" applyFont="1" applyBorder="1">
      <alignment vertical="center"/>
    </xf>
    <xf numFmtId="165" fontId="3" fillId="0" borderId="17" xfId="0" applyNumberFormat="1" applyFont="1" applyBorder="1" applyAlignment="1">
      <alignment horizontal="right" vertical="center" wrapText="1"/>
    </xf>
    <xf numFmtId="165" fontId="3" fillId="0" borderId="12" xfId="0" applyNumberFormat="1" applyFont="1" applyBorder="1" applyAlignment="1">
      <alignment horizontal="right" vertical="center" wrapText="1"/>
    </xf>
    <xf numFmtId="165" fontId="3" fillId="0" borderId="13" xfId="0" applyNumberFormat="1" applyFont="1" applyBorder="1" applyAlignment="1">
      <alignment horizontal="right" vertical="center" wrapText="1"/>
    </xf>
    <xf numFmtId="9" fontId="2" fillId="0" borderId="27" xfId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6101-3EE4-4B7F-BFB1-7903E4182C0D}">
  <dimension ref="A1:T58"/>
  <sheetViews>
    <sheetView tabSelected="1" topLeftCell="A27" zoomScaleNormal="145" workbookViewId="0">
      <selection activeCell="Q42" sqref="Q42:T49"/>
    </sheetView>
  </sheetViews>
  <sheetFormatPr baseColWidth="10" defaultColWidth="8.83203125" defaultRowHeight="15" x14ac:dyDescent="0.2"/>
  <cols>
    <col min="7" max="7" width="9" bestFit="1" customWidth="1"/>
    <col min="8" max="8" width="12.1640625" bestFit="1" customWidth="1"/>
    <col min="18" max="20" width="15.83203125" customWidth="1"/>
  </cols>
  <sheetData>
    <row r="1" spans="1:20" ht="17" customHeight="1" thickBot="1" x14ac:dyDescent="0.25">
      <c r="A1" s="54" t="s">
        <v>2</v>
      </c>
      <c r="B1" s="5"/>
      <c r="C1" s="5"/>
      <c r="D1" s="5"/>
      <c r="E1" s="5"/>
      <c r="F1" s="5"/>
      <c r="G1" s="5"/>
      <c r="H1" s="5"/>
      <c r="I1" s="1"/>
      <c r="J1" s="1"/>
      <c r="K1" s="1"/>
      <c r="L1" s="1"/>
      <c r="M1" s="1"/>
      <c r="N1" s="1"/>
      <c r="O1" s="1"/>
    </row>
    <row r="2" spans="1:20" ht="37" thickBot="1" x14ac:dyDescent="0.25">
      <c r="A2" s="10"/>
      <c r="B2" s="11">
        <v>1</v>
      </c>
      <c r="C2" s="12">
        <v>2</v>
      </c>
      <c r="D2" s="12">
        <v>3</v>
      </c>
      <c r="E2" s="12">
        <v>4</v>
      </c>
      <c r="F2" s="12">
        <v>5</v>
      </c>
      <c r="G2" s="12" t="s">
        <v>0</v>
      </c>
      <c r="H2" s="13" t="s">
        <v>1</v>
      </c>
      <c r="I2" s="1"/>
      <c r="J2" s="53"/>
      <c r="K2" s="50">
        <v>1</v>
      </c>
      <c r="L2" s="51">
        <v>2</v>
      </c>
      <c r="M2" s="51">
        <v>3</v>
      </c>
      <c r="N2" s="51">
        <v>4</v>
      </c>
      <c r="O2" s="52">
        <v>5</v>
      </c>
      <c r="Q2" s="57"/>
      <c r="R2" s="58" t="s">
        <v>7</v>
      </c>
      <c r="S2" s="51" t="s">
        <v>8</v>
      </c>
      <c r="T2" s="64" t="s">
        <v>9</v>
      </c>
    </row>
    <row r="3" spans="1:20" ht="17" x14ac:dyDescent="0.2">
      <c r="A3" s="8">
        <v>0</v>
      </c>
      <c r="B3" s="14">
        <f>K3</f>
        <v>0.121</v>
      </c>
      <c r="C3" s="15">
        <f>L3-K3</f>
        <v>0.13700000000000001</v>
      </c>
      <c r="D3" s="15">
        <f>M3-L3</f>
        <v>0.13</v>
      </c>
      <c r="E3" s="15">
        <f>N3-M3</f>
        <v>0.13</v>
      </c>
      <c r="F3" s="15">
        <f>O3-N3</f>
        <v>0.13</v>
      </c>
      <c r="G3" s="15">
        <f>AVERAGE(B3:F3)</f>
        <v>0.12959999999999999</v>
      </c>
      <c r="H3" s="16">
        <f>STDEV(B3:F3)</f>
        <v>5.6833088953531325E-3</v>
      </c>
      <c r="I3" s="1"/>
      <c r="J3" s="45">
        <v>0</v>
      </c>
      <c r="K3" s="46">
        <v>0.121</v>
      </c>
      <c r="L3" s="47">
        <v>0.25800000000000001</v>
      </c>
      <c r="M3" s="47">
        <v>0.38800000000000001</v>
      </c>
      <c r="N3" s="47">
        <v>0.51800000000000002</v>
      </c>
      <c r="O3" s="48">
        <v>0.64800000000000002</v>
      </c>
      <c r="Q3" s="45">
        <v>0</v>
      </c>
      <c r="R3" s="68">
        <f>AVERAGE(B3:F3)</f>
        <v>0.12959999999999999</v>
      </c>
      <c r="S3" s="65">
        <f>60/R3</f>
        <v>462.96296296296299</v>
      </c>
      <c r="T3" s="63">
        <f>S3/$S$3</f>
        <v>1</v>
      </c>
    </row>
    <row r="4" spans="1:20" ht="17" x14ac:dyDescent="0.2">
      <c r="A4" s="6">
        <v>15</v>
      </c>
      <c r="B4" s="17">
        <f t="shared" ref="B4:B9" si="0">K4</f>
        <v>0.13400000000000001</v>
      </c>
      <c r="C4" s="18">
        <f t="shared" ref="C4:C9" si="1">L4-K4</f>
        <v>0.13300000000000001</v>
      </c>
      <c r="D4" s="18">
        <f t="shared" ref="D4:D9" si="2">M4-L4</f>
        <v>0.122</v>
      </c>
      <c r="E4" s="18">
        <f t="shared" ref="E4:E9" si="3">N4-M4</f>
        <v>0.13500000000000001</v>
      </c>
      <c r="F4" s="18">
        <f t="shared" ref="F4:F9" si="4">O4-N4</f>
        <v>0.13200000000000001</v>
      </c>
      <c r="G4" s="18">
        <f t="shared" ref="G4:G9" si="5">AVERAGE(B4:F4)</f>
        <v>0.13120000000000001</v>
      </c>
      <c r="H4" s="19">
        <f t="shared" ref="H4:H9" si="6">STDEV(B4:F4)</f>
        <v>5.2630789467763119E-3</v>
      </c>
      <c r="I4" s="1"/>
      <c r="J4" s="43">
        <v>15</v>
      </c>
      <c r="K4" s="41">
        <v>0.13400000000000001</v>
      </c>
      <c r="L4" s="3">
        <v>0.26700000000000002</v>
      </c>
      <c r="M4" s="3">
        <v>0.38900000000000001</v>
      </c>
      <c r="N4" s="3">
        <v>0.52400000000000002</v>
      </c>
      <c r="O4" s="38">
        <v>0.65600000000000003</v>
      </c>
      <c r="Q4" s="43">
        <v>15</v>
      </c>
      <c r="R4" s="69">
        <f t="shared" ref="R4:R9" si="7">AVERAGE(B4:F4)</f>
        <v>0.13120000000000001</v>
      </c>
      <c r="S4" s="66">
        <f t="shared" ref="S4:S9" si="8">60/R4</f>
        <v>457.31707317073165</v>
      </c>
      <c r="T4" s="61">
        <f t="shared" ref="T4:T9" si="9">S4/$S$3</f>
        <v>0.98780487804878025</v>
      </c>
    </row>
    <row r="5" spans="1:20" ht="17" x14ac:dyDescent="0.2">
      <c r="A5" s="6">
        <v>30</v>
      </c>
      <c r="B5" s="17">
        <f t="shared" si="0"/>
        <v>0.114</v>
      </c>
      <c r="C5" s="18">
        <f t="shared" si="1"/>
        <v>0.111</v>
      </c>
      <c r="D5" s="18">
        <f t="shared" si="2"/>
        <v>0.11300000000000002</v>
      </c>
      <c r="E5" s="18">
        <f t="shared" si="3"/>
        <v>0.11499999999999999</v>
      </c>
      <c r="F5" s="18">
        <f t="shared" si="4"/>
        <v>0.11399999999999993</v>
      </c>
      <c r="G5" s="18">
        <f t="shared" si="5"/>
        <v>0.11339999999999999</v>
      </c>
      <c r="H5" s="19">
        <f t="shared" si="6"/>
        <v>1.5165750888102999E-3</v>
      </c>
      <c r="I5" s="1"/>
      <c r="J5" s="43">
        <v>30</v>
      </c>
      <c r="K5" s="41">
        <v>0.114</v>
      </c>
      <c r="L5" s="3">
        <v>0.22500000000000001</v>
      </c>
      <c r="M5" s="3">
        <v>0.33800000000000002</v>
      </c>
      <c r="N5" s="3">
        <v>0.45300000000000001</v>
      </c>
      <c r="O5" s="38">
        <v>0.56699999999999995</v>
      </c>
      <c r="Q5" s="43">
        <v>30</v>
      </c>
      <c r="R5" s="69">
        <f t="shared" si="7"/>
        <v>0.11339999999999999</v>
      </c>
      <c r="S5" s="66">
        <f t="shared" si="8"/>
        <v>529.10052910052912</v>
      </c>
      <c r="T5" s="61">
        <f t="shared" si="9"/>
        <v>1.1428571428571428</v>
      </c>
    </row>
    <row r="6" spans="1:20" ht="17" x14ac:dyDescent="0.2">
      <c r="A6" s="6">
        <v>60</v>
      </c>
      <c r="B6" s="17">
        <f t="shared" si="0"/>
        <v>9.4E-2</v>
      </c>
      <c r="C6" s="18">
        <f t="shared" si="1"/>
        <v>9.4E-2</v>
      </c>
      <c r="D6" s="18">
        <f t="shared" si="2"/>
        <v>9.3999999999999972E-2</v>
      </c>
      <c r="E6" s="18">
        <f t="shared" si="3"/>
        <v>9.3000000000000027E-2</v>
      </c>
      <c r="F6" s="18">
        <f t="shared" si="4"/>
        <v>9.3999999999999972E-2</v>
      </c>
      <c r="G6" s="18">
        <f t="shared" si="5"/>
        <v>9.3799999999999994E-2</v>
      </c>
      <c r="H6" s="19">
        <f t="shared" si="6"/>
        <v>4.4721359549993969E-4</v>
      </c>
      <c r="I6" s="1"/>
      <c r="J6" s="43">
        <v>60</v>
      </c>
      <c r="K6" s="41">
        <v>9.4E-2</v>
      </c>
      <c r="L6" s="3">
        <v>0.188</v>
      </c>
      <c r="M6" s="3">
        <v>0.28199999999999997</v>
      </c>
      <c r="N6" s="3">
        <v>0.375</v>
      </c>
      <c r="O6" s="38">
        <v>0.46899999999999997</v>
      </c>
      <c r="Q6" s="43">
        <v>60</v>
      </c>
      <c r="R6" s="69">
        <f t="shared" si="7"/>
        <v>9.3799999999999994E-2</v>
      </c>
      <c r="S6" s="66">
        <f t="shared" si="8"/>
        <v>639.65884861407255</v>
      </c>
      <c r="T6" s="61">
        <f t="shared" si="9"/>
        <v>1.3816631130063965</v>
      </c>
    </row>
    <row r="7" spans="1:20" ht="17" x14ac:dyDescent="0.2">
      <c r="A7" s="6">
        <v>120</v>
      </c>
      <c r="B7" s="17">
        <f t="shared" si="0"/>
        <v>9.4E-2</v>
      </c>
      <c r="C7" s="18">
        <f t="shared" si="1"/>
        <v>9.4E-2</v>
      </c>
      <c r="D7" s="18">
        <f t="shared" si="2"/>
        <v>9.3999999999999972E-2</v>
      </c>
      <c r="E7" s="18">
        <f t="shared" si="3"/>
        <v>9.5000000000000029E-2</v>
      </c>
      <c r="F7" s="18">
        <f t="shared" si="4"/>
        <v>9.4999999999999973E-2</v>
      </c>
      <c r="G7" s="18">
        <f t="shared" si="5"/>
        <v>9.4399999999999998E-2</v>
      </c>
      <c r="H7" s="19">
        <f t="shared" si="6"/>
        <v>5.4772255750517164E-4</v>
      </c>
      <c r="I7" s="1"/>
      <c r="J7" s="43">
        <v>120</v>
      </c>
      <c r="K7" s="41">
        <v>9.4E-2</v>
      </c>
      <c r="L7" s="3">
        <v>0.188</v>
      </c>
      <c r="M7" s="3">
        <v>0.28199999999999997</v>
      </c>
      <c r="N7" s="3">
        <v>0.377</v>
      </c>
      <c r="O7" s="38">
        <v>0.47199999999999998</v>
      </c>
      <c r="Q7" s="43">
        <v>120</v>
      </c>
      <c r="R7" s="69">
        <f t="shared" si="7"/>
        <v>9.4399999999999998E-2</v>
      </c>
      <c r="S7" s="66">
        <f t="shared" si="8"/>
        <v>635.59322033898309</v>
      </c>
      <c r="T7" s="61">
        <f t="shared" si="9"/>
        <v>1.3728813559322033</v>
      </c>
    </row>
    <row r="8" spans="1:20" ht="17" x14ac:dyDescent="0.2">
      <c r="A8" s="6">
        <v>300</v>
      </c>
      <c r="B8" s="17">
        <f t="shared" si="0"/>
        <v>9.8000000000000004E-2</v>
      </c>
      <c r="C8" s="18">
        <f t="shared" si="1"/>
        <v>9.9000000000000005E-2</v>
      </c>
      <c r="D8" s="18">
        <f t="shared" si="2"/>
        <v>9.9999999999999978E-2</v>
      </c>
      <c r="E8" s="18">
        <f t="shared" si="3"/>
        <v>9.9000000000000032E-2</v>
      </c>
      <c r="F8" s="18">
        <f t="shared" si="4"/>
        <v>9.8999999999999977E-2</v>
      </c>
      <c r="G8" s="18">
        <f t="shared" si="5"/>
        <v>9.9000000000000005E-2</v>
      </c>
      <c r="H8" s="19">
        <f t="shared" si="6"/>
        <v>7.071067811865383E-4</v>
      </c>
      <c r="I8" s="1"/>
      <c r="J8" s="43">
        <v>300</v>
      </c>
      <c r="K8" s="41">
        <v>9.8000000000000004E-2</v>
      </c>
      <c r="L8" s="3">
        <v>0.19700000000000001</v>
      </c>
      <c r="M8" s="3">
        <v>0.29699999999999999</v>
      </c>
      <c r="N8" s="3">
        <v>0.39600000000000002</v>
      </c>
      <c r="O8" s="38">
        <v>0.495</v>
      </c>
      <c r="Q8" s="43">
        <v>300</v>
      </c>
      <c r="R8" s="69">
        <f t="shared" si="7"/>
        <v>9.9000000000000005E-2</v>
      </c>
      <c r="S8" s="66">
        <f t="shared" si="8"/>
        <v>606.06060606060601</v>
      </c>
      <c r="T8" s="61">
        <f t="shared" si="9"/>
        <v>1.3090909090909089</v>
      </c>
    </row>
    <row r="9" spans="1:20" ht="18" thickBot="1" x14ac:dyDescent="0.25">
      <c r="A9" s="7">
        <v>600</v>
      </c>
      <c r="B9" s="20">
        <f t="shared" si="0"/>
        <v>9.7000000000000003E-2</v>
      </c>
      <c r="C9" s="21">
        <f t="shared" si="1"/>
        <v>9.9000000000000005E-2</v>
      </c>
      <c r="D9" s="21">
        <f t="shared" si="2"/>
        <v>9.7999999999999976E-2</v>
      </c>
      <c r="E9" s="21">
        <f t="shared" si="3"/>
        <v>9.7000000000000031E-2</v>
      </c>
      <c r="F9" s="21">
        <f t="shared" si="4"/>
        <v>9.7999999999999976E-2</v>
      </c>
      <c r="G9" s="21">
        <f t="shared" si="5"/>
        <v>9.7799999999999998E-2</v>
      </c>
      <c r="H9" s="22">
        <f t="shared" si="6"/>
        <v>8.3666002653406631E-4</v>
      </c>
      <c r="I9" s="1"/>
      <c r="J9" s="44">
        <v>600</v>
      </c>
      <c r="K9" s="42">
        <v>9.7000000000000003E-2</v>
      </c>
      <c r="L9" s="39">
        <v>0.19600000000000001</v>
      </c>
      <c r="M9" s="39">
        <v>0.29399999999999998</v>
      </c>
      <c r="N9" s="39">
        <v>0.39100000000000001</v>
      </c>
      <c r="O9" s="40">
        <v>0.48899999999999999</v>
      </c>
      <c r="Q9" s="44">
        <v>600</v>
      </c>
      <c r="R9" s="70">
        <f t="shared" si="7"/>
        <v>9.7799999999999998E-2</v>
      </c>
      <c r="S9" s="67">
        <f t="shared" si="8"/>
        <v>613.49693251533745</v>
      </c>
      <c r="T9" s="62">
        <f t="shared" si="9"/>
        <v>1.3251533742331287</v>
      </c>
    </row>
    <row r="10" spans="1:20" ht="18" x14ac:dyDescent="0.2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0" ht="17" customHeight="1" thickBot="1" x14ac:dyDescent="0.25">
      <c r="A11" s="55" t="s">
        <v>3</v>
      </c>
      <c r="B11" s="5"/>
      <c r="C11" s="5"/>
      <c r="D11" s="5"/>
      <c r="E11" s="5"/>
      <c r="F11" s="5"/>
      <c r="G11" s="5"/>
      <c r="H11" s="5"/>
      <c r="I11" s="1"/>
      <c r="J11" s="1"/>
      <c r="K11" s="1"/>
      <c r="L11" s="1"/>
      <c r="M11" s="1"/>
      <c r="N11" s="1"/>
      <c r="O11" s="1"/>
    </row>
    <row r="12" spans="1:20" ht="37" thickBot="1" x14ac:dyDescent="0.25">
      <c r="A12" s="9"/>
      <c r="B12" s="11">
        <v>1</v>
      </c>
      <c r="C12" s="12">
        <v>2</v>
      </c>
      <c r="D12" s="12">
        <v>3</v>
      </c>
      <c r="E12" s="12">
        <v>4</v>
      </c>
      <c r="F12" s="12">
        <v>5</v>
      </c>
      <c r="G12" s="12" t="s">
        <v>0</v>
      </c>
      <c r="H12" s="13" t="s">
        <v>1</v>
      </c>
      <c r="I12" s="1"/>
      <c r="J12" s="53"/>
      <c r="K12" s="50">
        <v>1</v>
      </c>
      <c r="L12" s="51">
        <v>2</v>
      </c>
      <c r="M12" s="51">
        <v>3</v>
      </c>
      <c r="N12" s="51">
        <v>4</v>
      </c>
      <c r="O12" s="52">
        <v>5</v>
      </c>
      <c r="Q12" s="57"/>
      <c r="R12" s="58" t="s">
        <v>7</v>
      </c>
      <c r="S12" s="51" t="s">
        <v>8</v>
      </c>
      <c r="T12" s="64" t="s">
        <v>9</v>
      </c>
    </row>
    <row r="13" spans="1:20" ht="17" x14ac:dyDescent="0.2">
      <c r="A13" s="8">
        <v>0</v>
      </c>
      <c r="B13" s="14">
        <f>K13</f>
        <v>0.10100000000000001</v>
      </c>
      <c r="C13" s="15">
        <f>L13-K13</f>
        <v>0.1</v>
      </c>
      <c r="D13" s="15">
        <f>M13-L13</f>
        <v>9.6999999999999975E-2</v>
      </c>
      <c r="E13" s="15">
        <f>N13-M13</f>
        <v>0.10000000000000003</v>
      </c>
      <c r="F13" s="15">
        <f>O13-N13</f>
        <v>9.9999999999999978E-2</v>
      </c>
      <c r="G13" s="15">
        <f>AVERAGE(B13:F13)</f>
        <v>9.9599999999999994E-2</v>
      </c>
      <c r="H13" s="16">
        <f>STDEV(B13:F13)</f>
        <v>1.5165750888103233E-3</v>
      </c>
      <c r="I13" s="60"/>
      <c r="J13" s="45">
        <v>0</v>
      </c>
      <c r="K13" s="46">
        <v>0.10100000000000001</v>
      </c>
      <c r="L13" s="47">
        <v>0.20100000000000001</v>
      </c>
      <c r="M13" s="47">
        <v>0.29799999999999999</v>
      </c>
      <c r="N13" s="47">
        <v>0.39800000000000002</v>
      </c>
      <c r="O13" s="48">
        <v>0.498</v>
      </c>
      <c r="Q13" s="45">
        <v>0</v>
      </c>
      <c r="R13" s="14">
        <f>AVERAGE(B13:F13)</f>
        <v>9.9599999999999994E-2</v>
      </c>
      <c r="S13" s="65">
        <f>60/R13</f>
        <v>602.40963855421694</v>
      </c>
      <c r="T13" s="63">
        <f>S13/$S$13</f>
        <v>1</v>
      </c>
    </row>
    <row r="14" spans="1:20" ht="17" x14ac:dyDescent="0.2">
      <c r="A14" s="6">
        <v>15</v>
      </c>
      <c r="B14" s="17">
        <f t="shared" ref="B14:B19" si="10">K14</f>
        <v>9.9000000000000005E-2</v>
      </c>
      <c r="C14" s="18">
        <f t="shared" ref="C14:C19" si="11">L14-K14</f>
        <v>0.10100000000000001</v>
      </c>
      <c r="D14" s="18">
        <f t="shared" ref="D14:D19" si="12">M14-L14</f>
        <v>9.8999999999999977E-2</v>
      </c>
      <c r="E14" s="18">
        <f t="shared" ref="E14:E19" si="13">N14-M14</f>
        <v>9.9000000000000032E-2</v>
      </c>
      <c r="F14" s="18">
        <f t="shared" ref="F14:F19" si="14">O14-N14</f>
        <v>9.8999999999999977E-2</v>
      </c>
      <c r="G14" s="18">
        <f t="shared" ref="G14:G19" si="15">AVERAGE(B14:F14)</f>
        <v>9.9400000000000002E-2</v>
      </c>
      <c r="H14" s="19">
        <f t="shared" ref="H14:H19" si="16">STDEV(B14:F14)</f>
        <v>8.9442719099991981E-4</v>
      </c>
      <c r="I14" s="60"/>
      <c r="J14" s="43">
        <v>15</v>
      </c>
      <c r="K14" s="41">
        <v>9.9000000000000005E-2</v>
      </c>
      <c r="L14" s="3">
        <v>0.2</v>
      </c>
      <c r="M14" s="3">
        <v>0.29899999999999999</v>
      </c>
      <c r="N14" s="3">
        <v>0.39800000000000002</v>
      </c>
      <c r="O14" s="38">
        <v>0.497</v>
      </c>
      <c r="Q14" s="43">
        <v>15</v>
      </c>
      <c r="R14" s="17">
        <f t="shared" ref="R14:R19" si="17">AVERAGE(B14:F14)</f>
        <v>9.9400000000000002E-2</v>
      </c>
      <c r="S14" s="66">
        <f t="shared" ref="S14:S19" si="18">60/R14</f>
        <v>603.62173038229378</v>
      </c>
      <c r="T14" s="61">
        <f t="shared" ref="T14:T19" si="19">S14/$S$13</f>
        <v>1.0020120724346075</v>
      </c>
    </row>
    <row r="15" spans="1:20" ht="17" x14ac:dyDescent="0.2">
      <c r="A15" s="6">
        <v>30</v>
      </c>
      <c r="B15" s="17">
        <f t="shared" si="10"/>
        <v>0.1</v>
      </c>
      <c r="C15" s="18">
        <f t="shared" si="11"/>
        <v>0.1</v>
      </c>
      <c r="D15" s="18">
        <f t="shared" si="12"/>
        <v>9.9999999999999978E-2</v>
      </c>
      <c r="E15" s="18">
        <f t="shared" si="13"/>
        <v>9.9000000000000032E-2</v>
      </c>
      <c r="F15" s="18">
        <f t="shared" si="14"/>
        <v>9.9999999999999978E-2</v>
      </c>
      <c r="G15" s="18">
        <f t="shared" si="15"/>
        <v>9.98E-2</v>
      </c>
      <c r="H15" s="19">
        <f t="shared" si="16"/>
        <v>4.4721359549993969E-4</v>
      </c>
      <c r="I15" s="60"/>
      <c r="J15" s="43">
        <v>30</v>
      </c>
      <c r="K15" s="41">
        <v>0.1</v>
      </c>
      <c r="L15" s="3">
        <v>0.2</v>
      </c>
      <c r="M15" s="3">
        <v>0.3</v>
      </c>
      <c r="N15" s="3">
        <v>0.39900000000000002</v>
      </c>
      <c r="O15" s="38">
        <v>0.499</v>
      </c>
      <c r="Q15" s="43">
        <v>30</v>
      </c>
      <c r="R15" s="17">
        <f t="shared" si="17"/>
        <v>9.98E-2</v>
      </c>
      <c r="S15" s="66">
        <f t="shared" si="18"/>
        <v>601.20240480961922</v>
      </c>
      <c r="T15" s="61">
        <f t="shared" si="19"/>
        <v>0.99799599198396782</v>
      </c>
    </row>
    <row r="16" spans="1:20" ht="17" x14ac:dyDescent="0.2">
      <c r="A16" s="6">
        <v>60</v>
      </c>
      <c r="B16" s="17">
        <f t="shared" si="10"/>
        <v>0.1</v>
      </c>
      <c r="C16" s="18">
        <f t="shared" si="11"/>
        <v>0.1</v>
      </c>
      <c r="D16" s="18">
        <f t="shared" si="12"/>
        <v>9.9999999999999978E-2</v>
      </c>
      <c r="E16" s="18">
        <f t="shared" si="13"/>
        <v>0.10000000000000003</v>
      </c>
      <c r="F16" s="18">
        <f t="shared" si="14"/>
        <v>9.8999999999999977E-2</v>
      </c>
      <c r="G16" s="18">
        <f t="shared" si="15"/>
        <v>9.98E-2</v>
      </c>
      <c r="H16" s="19">
        <f t="shared" si="16"/>
        <v>4.4721359549997075E-4</v>
      </c>
      <c r="I16" s="60"/>
      <c r="J16" s="43">
        <v>60</v>
      </c>
      <c r="K16" s="41">
        <v>0.1</v>
      </c>
      <c r="L16" s="3">
        <v>0.2</v>
      </c>
      <c r="M16" s="3">
        <v>0.3</v>
      </c>
      <c r="N16" s="3">
        <v>0.4</v>
      </c>
      <c r="O16" s="38">
        <v>0.499</v>
      </c>
      <c r="Q16" s="43">
        <v>60</v>
      </c>
      <c r="R16" s="17">
        <f t="shared" si="17"/>
        <v>9.98E-2</v>
      </c>
      <c r="S16" s="66">
        <f t="shared" si="18"/>
        <v>601.20240480961922</v>
      </c>
      <c r="T16" s="61">
        <f t="shared" si="19"/>
        <v>0.99799599198396782</v>
      </c>
    </row>
    <row r="17" spans="1:20" ht="17" x14ac:dyDescent="0.2">
      <c r="A17" s="6">
        <v>120</v>
      </c>
      <c r="B17" s="17">
        <f t="shared" si="10"/>
        <v>0.10100000000000001</v>
      </c>
      <c r="C17" s="18">
        <f t="shared" si="11"/>
        <v>0.10299999999999998</v>
      </c>
      <c r="D17" s="18">
        <f t="shared" si="12"/>
        <v>0.1</v>
      </c>
      <c r="E17" s="18">
        <f t="shared" si="13"/>
        <v>0.10000000000000003</v>
      </c>
      <c r="F17" s="18">
        <f t="shared" si="14"/>
        <v>0.10099999999999998</v>
      </c>
      <c r="G17" s="18">
        <f t="shared" si="15"/>
        <v>0.10100000000000001</v>
      </c>
      <c r="H17" s="19">
        <f t="shared" si="16"/>
        <v>1.2247448713915731E-3</v>
      </c>
      <c r="I17" s="60"/>
      <c r="J17" s="43">
        <v>120</v>
      </c>
      <c r="K17" s="41">
        <v>0.10100000000000001</v>
      </c>
      <c r="L17" s="3">
        <v>0.20399999999999999</v>
      </c>
      <c r="M17" s="3">
        <v>0.30399999999999999</v>
      </c>
      <c r="N17" s="3">
        <v>0.40400000000000003</v>
      </c>
      <c r="O17" s="38">
        <v>0.505</v>
      </c>
      <c r="Q17" s="43">
        <v>120</v>
      </c>
      <c r="R17" s="17">
        <f t="shared" si="17"/>
        <v>0.10100000000000001</v>
      </c>
      <c r="S17" s="66">
        <f t="shared" si="18"/>
        <v>594.05940594059405</v>
      </c>
      <c r="T17" s="61">
        <f t="shared" si="19"/>
        <v>0.98613861386138602</v>
      </c>
    </row>
    <row r="18" spans="1:20" ht="17" x14ac:dyDescent="0.2">
      <c r="A18" s="6">
        <v>300</v>
      </c>
      <c r="B18" s="17">
        <f t="shared" si="10"/>
        <v>0.10100000000000001</v>
      </c>
      <c r="C18" s="18">
        <f t="shared" si="11"/>
        <v>0.10100000000000001</v>
      </c>
      <c r="D18" s="18">
        <f t="shared" si="12"/>
        <v>0.10199999999999998</v>
      </c>
      <c r="E18" s="18">
        <f t="shared" si="13"/>
        <v>0.10100000000000003</v>
      </c>
      <c r="F18" s="18">
        <f t="shared" si="14"/>
        <v>0.10399999999999998</v>
      </c>
      <c r="G18" s="18">
        <f t="shared" si="15"/>
        <v>0.1018</v>
      </c>
      <c r="H18" s="19">
        <f t="shared" si="16"/>
        <v>1.303840481040514E-3</v>
      </c>
      <c r="I18" s="60"/>
      <c r="J18" s="43">
        <v>300</v>
      </c>
      <c r="K18" s="41">
        <v>0.10100000000000001</v>
      </c>
      <c r="L18" s="3">
        <v>0.20200000000000001</v>
      </c>
      <c r="M18" s="3">
        <v>0.30399999999999999</v>
      </c>
      <c r="N18" s="3">
        <v>0.40500000000000003</v>
      </c>
      <c r="O18" s="38">
        <v>0.50900000000000001</v>
      </c>
      <c r="Q18" s="43">
        <v>300</v>
      </c>
      <c r="R18" s="17">
        <f t="shared" si="17"/>
        <v>0.1018</v>
      </c>
      <c r="S18" s="66">
        <f t="shared" si="18"/>
        <v>589.39096267190564</v>
      </c>
      <c r="T18" s="61">
        <f t="shared" si="19"/>
        <v>0.97838899803536328</v>
      </c>
    </row>
    <row r="19" spans="1:20" ht="18" thickBot="1" x14ac:dyDescent="0.25">
      <c r="A19" s="7">
        <v>600</v>
      </c>
      <c r="B19" s="20">
        <f t="shared" si="10"/>
        <v>0.104</v>
      </c>
      <c r="C19" s="21">
        <f t="shared" si="11"/>
        <v>0.104</v>
      </c>
      <c r="D19" s="21">
        <f t="shared" si="12"/>
        <v>0.10200000000000001</v>
      </c>
      <c r="E19" s="21">
        <f t="shared" si="13"/>
        <v>0.10299999999999998</v>
      </c>
      <c r="F19" s="21">
        <f t="shared" si="14"/>
        <v>0.10200000000000004</v>
      </c>
      <c r="G19" s="21">
        <f t="shared" si="15"/>
        <v>0.10300000000000001</v>
      </c>
      <c r="H19" s="22">
        <f t="shared" si="16"/>
        <v>9.9999999999998701E-4</v>
      </c>
      <c r="I19" s="60"/>
      <c r="J19" s="44">
        <v>600</v>
      </c>
      <c r="K19" s="42">
        <v>0.104</v>
      </c>
      <c r="L19" s="39">
        <v>0.20799999999999999</v>
      </c>
      <c r="M19" s="39">
        <v>0.31</v>
      </c>
      <c r="N19" s="39">
        <v>0.41299999999999998</v>
      </c>
      <c r="O19" s="40">
        <v>0.51500000000000001</v>
      </c>
      <c r="Q19" s="44">
        <v>600</v>
      </c>
      <c r="R19" s="20">
        <f t="shared" si="17"/>
        <v>0.10300000000000001</v>
      </c>
      <c r="S19" s="67">
        <f t="shared" si="18"/>
        <v>582.52427184466012</v>
      </c>
      <c r="T19" s="62">
        <f t="shared" si="19"/>
        <v>0.96699029126213565</v>
      </c>
    </row>
    <row r="20" spans="1:20" ht="18" x14ac:dyDescent="0.2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0" ht="17" customHeight="1" thickBot="1" x14ac:dyDescent="0.25">
      <c r="A21" s="54" t="s">
        <v>4</v>
      </c>
      <c r="B21" s="5"/>
      <c r="C21" s="5"/>
      <c r="D21" s="5"/>
      <c r="E21" s="5"/>
      <c r="F21" s="5"/>
      <c r="G21" s="5"/>
      <c r="H21" s="5"/>
      <c r="I21" s="1"/>
      <c r="J21" s="1"/>
      <c r="K21" s="1"/>
      <c r="L21" s="1"/>
      <c r="M21" s="1"/>
      <c r="N21" s="1"/>
      <c r="O21" s="1"/>
    </row>
    <row r="22" spans="1:20" ht="37" thickBot="1" x14ac:dyDescent="0.25">
      <c r="A22" s="10"/>
      <c r="B22" s="11">
        <v>1</v>
      </c>
      <c r="C22" s="12">
        <v>2</v>
      </c>
      <c r="D22" s="12">
        <v>3</v>
      </c>
      <c r="E22" s="12">
        <v>4</v>
      </c>
      <c r="F22" s="12">
        <v>5</v>
      </c>
      <c r="G22" s="12" t="s">
        <v>0</v>
      </c>
      <c r="H22" s="13" t="s">
        <v>1</v>
      </c>
      <c r="I22" s="1"/>
      <c r="J22" s="53"/>
      <c r="K22" s="50">
        <v>1</v>
      </c>
      <c r="L22" s="51">
        <v>2</v>
      </c>
      <c r="M22" s="51">
        <v>3</v>
      </c>
      <c r="N22" s="51">
        <v>4</v>
      </c>
      <c r="O22" s="52">
        <v>5</v>
      </c>
      <c r="Q22" s="57"/>
      <c r="R22" s="58" t="s">
        <v>7</v>
      </c>
      <c r="S22" s="51" t="s">
        <v>8</v>
      </c>
      <c r="T22" s="64" t="s">
        <v>9</v>
      </c>
    </row>
    <row r="23" spans="1:20" ht="17" x14ac:dyDescent="0.2">
      <c r="A23" s="8">
        <v>0</v>
      </c>
      <c r="B23" s="14">
        <f>K23</f>
        <v>0.16</v>
      </c>
      <c r="C23" s="15">
        <f>L23-K23</f>
        <v>0.14699999999999999</v>
      </c>
      <c r="D23" s="15">
        <f>M23-L23</f>
        <v>0.16299999999999998</v>
      </c>
      <c r="E23" s="15">
        <f>N23-M23</f>
        <v>0.14500000000000002</v>
      </c>
      <c r="F23" s="15">
        <f>O23-N23</f>
        <v>0.16000000000000003</v>
      </c>
      <c r="G23" s="15">
        <f>AVERAGE(B23:F23)</f>
        <v>0.155</v>
      </c>
      <c r="H23" s="16">
        <f>STDEV(B23:F23)</f>
        <v>8.3366660002665294E-3</v>
      </c>
      <c r="I23" s="1"/>
      <c r="J23" s="45">
        <v>0</v>
      </c>
      <c r="K23" s="46">
        <v>0.16</v>
      </c>
      <c r="L23" s="47">
        <v>0.307</v>
      </c>
      <c r="M23" s="47">
        <v>0.47</v>
      </c>
      <c r="N23" s="47">
        <v>0.61499999999999999</v>
      </c>
      <c r="O23" s="48">
        <v>0.77500000000000002</v>
      </c>
      <c r="Q23" s="45">
        <v>0</v>
      </c>
      <c r="R23" s="14">
        <f>AVERAGE(B23:F23)</f>
        <v>0.155</v>
      </c>
      <c r="S23" s="65">
        <f>60/R23</f>
        <v>387.09677419354841</v>
      </c>
      <c r="T23" s="63">
        <f>S23/$S$23</f>
        <v>1</v>
      </c>
    </row>
    <row r="24" spans="1:20" ht="17" x14ac:dyDescent="0.2">
      <c r="A24" s="6">
        <v>15</v>
      </c>
      <c r="B24" s="17">
        <f t="shared" ref="B24:B29" si="20">K24</f>
        <v>0.157</v>
      </c>
      <c r="C24" s="18">
        <f t="shared" ref="C24:C29" si="21">L24-K24</f>
        <v>0.14599999999999999</v>
      </c>
      <c r="D24" s="18">
        <f t="shared" ref="D24:D29" si="22">M24-L24</f>
        <v>0.14700000000000002</v>
      </c>
      <c r="E24" s="18">
        <f t="shared" ref="E24:E29" si="23">N24-M24</f>
        <v>0.15099999999999997</v>
      </c>
      <c r="F24" s="18">
        <f t="shared" ref="F24:F29" si="24">O24-N24</f>
        <v>0.14500000000000002</v>
      </c>
      <c r="G24" s="18">
        <f t="shared" ref="G24:G29" si="25">AVERAGE(B24:F24)</f>
        <v>0.1492</v>
      </c>
      <c r="H24" s="19">
        <f t="shared" ref="H24:H29" si="26">STDEV(B24:F24)</f>
        <v>4.9193495504995296E-3</v>
      </c>
      <c r="I24" s="1"/>
      <c r="J24" s="43">
        <v>15</v>
      </c>
      <c r="K24" s="41">
        <v>0.157</v>
      </c>
      <c r="L24" s="3">
        <v>0.30299999999999999</v>
      </c>
      <c r="M24" s="3">
        <v>0.45</v>
      </c>
      <c r="N24" s="3">
        <v>0.60099999999999998</v>
      </c>
      <c r="O24" s="38">
        <v>0.746</v>
      </c>
      <c r="Q24" s="43">
        <v>15</v>
      </c>
      <c r="R24" s="14">
        <f t="shared" ref="R24:R29" si="27">AVERAGE(B24:F24)</f>
        <v>0.1492</v>
      </c>
      <c r="S24" s="66">
        <f t="shared" ref="S24:S29" si="28">60/R24</f>
        <v>402.14477211796248</v>
      </c>
      <c r="T24" s="61">
        <f t="shared" ref="T24:T29" si="29">S24/$S$23</f>
        <v>1.0388739946380696</v>
      </c>
    </row>
    <row r="25" spans="1:20" ht="17" x14ac:dyDescent="0.2">
      <c r="A25" s="6">
        <v>30</v>
      </c>
      <c r="B25" s="17">
        <f t="shared" si="20"/>
        <v>0.14000000000000001</v>
      </c>
      <c r="C25" s="18">
        <f t="shared" si="21"/>
        <v>0.15699999999999997</v>
      </c>
      <c r="D25" s="18">
        <f t="shared" si="22"/>
        <v>0.14000000000000001</v>
      </c>
      <c r="E25" s="18">
        <f t="shared" si="23"/>
        <v>0.15899999999999997</v>
      </c>
      <c r="F25" s="18">
        <f t="shared" si="24"/>
        <v>0.14800000000000002</v>
      </c>
      <c r="G25" s="18">
        <f t="shared" si="25"/>
        <v>0.14879999999999999</v>
      </c>
      <c r="H25" s="19">
        <f t="shared" si="26"/>
        <v>9.0388052307813129E-3</v>
      </c>
      <c r="I25" s="1"/>
      <c r="J25" s="43">
        <v>30</v>
      </c>
      <c r="K25" s="41">
        <v>0.14000000000000001</v>
      </c>
      <c r="L25" s="3">
        <v>0.29699999999999999</v>
      </c>
      <c r="M25" s="3">
        <v>0.437</v>
      </c>
      <c r="N25" s="3">
        <v>0.59599999999999997</v>
      </c>
      <c r="O25" s="38">
        <v>0.74399999999999999</v>
      </c>
      <c r="Q25" s="43">
        <v>30</v>
      </c>
      <c r="R25" s="14">
        <f t="shared" si="27"/>
        <v>0.14879999999999999</v>
      </c>
      <c r="S25" s="66">
        <f t="shared" si="28"/>
        <v>403.22580645161293</v>
      </c>
      <c r="T25" s="61">
        <f t="shared" si="29"/>
        <v>1.0416666666666667</v>
      </c>
    </row>
    <row r="26" spans="1:20" ht="17" x14ac:dyDescent="0.2">
      <c r="A26" s="6">
        <v>60</v>
      </c>
      <c r="B26" s="17">
        <f t="shared" si="20"/>
        <v>0.155</v>
      </c>
      <c r="C26" s="18">
        <f t="shared" si="21"/>
        <v>0.13999999999999999</v>
      </c>
      <c r="D26" s="18">
        <f t="shared" si="22"/>
        <v>0.16000000000000003</v>
      </c>
      <c r="E26" s="18">
        <f t="shared" si="23"/>
        <v>0.14999999999999997</v>
      </c>
      <c r="F26" s="18">
        <f t="shared" si="24"/>
        <v>0.15600000000000003</v>
      </c>
      <c r="G26" s="18">
        <f t="shared" si="25"/>
        <v>0.1522</v>
      </c>
      <c r="H26" s="19">
        <f t="shared" si="26"/>
        <v>7.6941536246685569E-3</v>
      </c>
      <c r="I26" s="1"/>
      <c r="J26" s="43">
        <v>60</v>
      </c>
      <c r="K26" s="41">
        <v>0.155</v>
      </c>
      <c r="L26" s="3">
        <v>0.29499999999999998</v>
      </c>
      <c r="M26" s="3">
        <v>0.45500000000000002</v>
      </c>
      <c r="N26" s="3">
        <v>0.60499999999999998</v>
      </c>
      <c r="O26" s="38">
        <v>0.76100000000000001</v>
      </c>
      <c r="Q26" s="43">
        <v>60</v>
      </c>
      <c r="R26" s="14">
        <f t="shared" si="27"/>
        <v>0.1522</v>
      </c>
      <c r="S26" s="66">
        <f t="shared" si="28"/>
        <v>394.21813403416559</v>
      </c>
      <c r="T26" s="61">
        <f t="shared" si="29"/>
        <v>1.0183968462549278</v>
      </c>
    </row>
    <row r="27" spans="1:20" ht="17" x14ac:dyDescent="0.2">
      <c r="A27" s="6">
        <v>120</v>
      </c>
      <c r="B27" s="17">
        <f t="shared" si="20"/>
        <v>0.14299999999999999</v>
      </c>
      <c r="C27" s="18">
        <f t="shared" si="21"/>
        <v>0.14899999999999999</v>
      </c>
      <c r="D27" s="18">
        <f t="shared" si="22"/>
        <v>0.14500000000000002</v>
      </c>
      <c r="E27" s="18">
        <f t="shared" si="23"/>
        <v>0.14799999999999996</v>
      </c>
      <c r="F27" s="18">
        <f t="shared" si="24"/>
        <v>0.15300000000000002</v>
      </c>
      <c r="G27" s="18">
        <f t="shared" si="25"/>
        <v>0.14760000000000001</v>
      </c>
      <c r="H27" s="19">
        <f t="shared" si="26"/>
        <v>3.8470768123342767E-3</v>
      </c>
      <c r="I27" s="1"/>
      <c r="J27" s="43">
        <v>120</v>
      </c>
      <c r="K27" s="41">
        <v>0.14299999999999999</v>
      </c>
      <c r="L27" s="3">
        <v>0.29199999999999998</v>
      </c>
      <c r="M27" s="3">
        <v>0.437</v>
      </c>
      <c r="N27" s="3">
        <v>0.58499999999999996</v>
      </c>
      <c r="O27" s="38">
        <v>0.73799999999999999</v>
      </c>
      <c r="Q27" s="43">
        <v>120</v>
      </c>
      <c r="R27" s="14">
        <f t="shared" si="27"/>
        <v>0.14760000000000001</v>
      </c>
      <c r="S27" s="66">
        <f t="shared" si="28"/>
        <v>406.5040650406504</v>
      </c>
      <c r="T27" s="61">
        <f t="shared" si="29"/>
        <v>1.0501355013550135</v>
      </c>
    </row>
    <row r="28" spans="1:20" ht="17" x14ac:dyDescent="0.2">
      <c r="A28" s="6">
        <v>300</v>
      </c>
      <c r="B28" s="17">
        <f t="shared" si="20"/>
        <v>0.13500000000000001</v>
      </c>
      <c r="C28" s="18">
        <f t="shared" si="21"/>
        <v>0.128</v>
      </c>
      <c r="D28" s="18">
        <f t="shared" si="22"/>
        <v>0.13500000000000001</v>
      </c>
      <c r="E28" s="18">
        <f t="shared" si="23"/>
        <v>0.129</v>
      </c>
      <c r="F28" s="18">
        <f t="shared" si="24"/>
        <v>0.13600000000000001</v>
      </c>
      <c r="G28" s="18">
        <f t="shared" si="25"/>
        <v>0.1326</v>
      </c>
      <c r="H28" s="19">
        <f t="shared" si="26"/>
        <v>3.7815340802378108E-3</v>
      </c>
      <c r="I28" s="1"/>
      <c r="J28" s="43">
        <v>300</v>
      </c>
      <c r="K28" s="41">
        <v>0.13500000000000001</v>
      </c>
      <c r="L28" s="3">
        <v>0.26300000000000001</v>
      </c>
      <c r="M28" s="3">
        <v>0.39800000000000002</v>
      </c>
      <c r="N28" s="3">
        <v>0.52700000000000002</v>
      </c>
      <c r="O28" s="38">
        <v>0.66300000000000003</v>
      </c>
      <c r="Q28" s="43">
        <v>300</v>
      </c>
      <c r="R28" s="14">
        <f t="shared" si="27"/>
        <v>0.1326</v>
      </c>
      <c r="S28" s="66">
        <f t="shared" si="28"/>
        <v>452.48868778280547</v>
      </c>
      <c r="T28" s="61">
        <f t="shared" si="29"/>
        <v>1.1689291101055808</v>
      </c>
    </row>
    <row r="29" spans="1:20" ht="18" thickBot="1" x14ac:dyDescent="0.25">
      <c r="A29" s="7">
        <v>600</v>
      </c>
      <c r="B29" s="20">
        <f t="shared" si="20"/>
        <v>0.124</v>
      </c>
      <c r="C29" s="21">
        <f t="shared" si="21"/>
        <v>0.11799999999999999</v>
      </c>
      <c r="D29" s="21">
        <f t="shared" si="22"/>
        <v>0.125</v>
      </c>
      <c r="E29" s="21">
        <f t="shared" si="23"/>
        <v>0.11899999999999999</v>
      </c>
      <c r="F29" s="21">
        <f t="shared" si="24"/>
        <v>0.12</v>
      </c>
      <c r="G29" s="21">
        <f t="shared" si="25"/>
        <v>0.1212</v>
      </c>
      <c r="H29" s="22">
        <f t="shared" si="26"/>
        <v>3.1144823004794903E-3</v>
      </c>
      <c r="I29" s="1"/>
      <c r="J29" s="44">
        <v>600</v>
      </c>
      <c r="K29" s="42">
        <v>0.124</v>
      </c>
      <c r="L29" s="39">
        <v>0.24199999999999999</v>
      </c>
      <c r="M29" s="39">
        <v>0.36699999999999999</v>
      </c>
      <c r="N29" s="39">
        <v>0.48599999999999999</v>
      </c>
      <c r="O29" s="40">
        <v>0.60599999999999998</v>
      </c>
      <c r="Q29" s="44">
        <v>600</v>
      </c>
      <c r="R29" s="59">
        <f t="shared" si="27"/>
        <v>0.1212</v>
      </c>
      <c r="S29" s="67">
        <f t="shared" si="28"/>
        <v>495.04950495049502</v>
      </c>
      <c r="T29" s="62">
        <f t="shared" si="29"/>
        <v>1.2788778877887788</v>
      </c>
    </row>
    <row r="30" spans="1:20" ht="17" x14ac:dyDescent="0.2">
      <c r="A30" s="24"/>
      <c r="B30" s="23"/>
      <c r="C30" s="23"/>
      <c r="D30" s="23"/>
      <c r="E30" s="23"/>
      <c r="F30" s="23"/>
      <c r="G30" s="23"/>
      <c r="H30" s="23"/>
      <c r="I30" s="1"/>
      <c r="J30" s="24"/>
      <c r="K30" s="2"/>
      <c r="L30" s="2"/>
      <c r="M30" s="2"/>
      <c r="N30" s="2"/>
      <c r="O30" s="2"/>
    </row>
    <row r="31" spans="1:20" ht="19" thickBot="1" x14ac:dyDescent="0.25">
      <c r="A31" s="54" t="s">
        <v>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20" ht="37" thickBot="1" x14ac:dyDescent="0.25">
      <c r="A32" s="28"/>
      <c r="B32" s="27">
        <v>1</v>
      </c>
      <c r="C32" s="25">
        <v>2</v>
      </c>
      <c r="D32" s="25">
        <v>3</v>
      </c>
      <c r="E32" s="25">
        <v>4</v>
      </c>
      <c r="F32" s="25">
        <v>5</v>
      </c>
      <c r="G32" s="25" t="s">
        <v>0</v>
      </c>
      <c r="H32" s="26" t="s">
        <v>1</v>
      </c>
      <c r="I32" s="1"/>
      <c r="J32" s="53"/>
      <c r="K32" s="50">
        <v>1</v>
      </c>
      <c r="L32" s="51">
        <v>2</v>
      </c>
      <c r="M32" s="51">
        <v>3</v>
      </c>
      <c r="N32" s="51">
        <v>4</v>
      </c>
      <c r="O32" s="52">
        <v>5</v>
      </c>
      <c r="Q32" s="57"/>
      <c r="R32" s="58" t="s">
        <v>7</v>
      </c>
      <c r="S32" s="51" t="s">
        <v>8</v>
      </c>
      <c r="T32" s="64" t="s">
        <v>9</v>
      </c>
    </row>
    <row r="33" spans="1:20" ht="17" x14ac:dyDescent="0.2">
      <c r="A33" s="29">
        <v>0</v>
      </c>
      <c r="B33" s="30">
        <f>K33</f>
        <v>0.123</v>
      </c>
      <c r="C33" s="31">
        <f>L33-K33</f>
        <v>0.124</v>
      </c>
      <c r="D33" s="31">
        <f>M33-L33</f>
        <v>0.11399999999999999</v>
      </c>
      <c r="E33" s="31">
        <f>N33-M33</f>
        <v>0.123</v>
      </c>
      <c r="F33" s="31">
        <f>O33-N33</f>
        <v>0.125</v>
      </c>
      <c r="G33" s="31">
        <f>AVERAGE(B33:F33)</f>
        <v>0.12179999999999999</v>
      </c>
      <c r="H33" s="32">
        <f>STDEV(B33:F33)</f>
        <v>4.4384682042344333E-3</v>
      </c>
      <c r="I33" s="1"/>
      <c r="J33" s="45">
        <v>0</v>
      </c>
      <c r="K33" s="46">
        <v>0.123</v>
      </c>
      <c r="L33" s="47">
        <v>0.247</v>
      </c>
      <c r="M33" s="47">
        <v>0.36099999999999999</v>
      </c>
      <c r="N33" s="47">
        <v>0.48399999999999999</v>
      </c>
      <c r="O33" s="48">
        <v>0.60899999999999999</v>
      </c>
      <c r="Q33" s="45">
        <v>0</v>
      </c>
      <c r="R33" s="14">
        <f>AVERAGE(B33:F33)</f>
        <v>0.12179999999999999</v>
      </c>
      <c r="S33" s="65">
        <f>60/R33</f>
        <v>492.61083743842369</v>
      </c>
      <c r="T33" s="63">
        <f>S33/$S$33</f>
        <v>1</v>
      </c>
    </row>
    <row r="34" spans="1:20" ht="17" x14ac:dyDescent="0.2">
      <c r="A34" s="6">
        <v>15</v>
      </c>
      <c r="B34" s="17">
        <f t="shared" ref="B34:B39" si="30">K34</f>
        <v>0.127</v>
      </c>
      <c r="C34" s="18">
        <f t="shared" ref="C34:C39" si="31">L34-K34</f>
        <v>0.127</v>
      </c>
      <c r="D34" s="18">
        <f t="shared" ref="D34:D39" si="32">M34-L34</f>
        <v>0.125</v>
      </c>
      <c r="E34" s="18">
        <f t="shared" ref="E34:E39" si="33">N34-M34</f>
        <v>0.13100000000000001</v>
      </c>
      <c r="F34" s="18">
        <f t="shared" ref="F34:F39" si="34">O34-N34</f>
        <v>0.128</v>
      </c>
      <c r="G34" s="18">
        <f t="shared" ref="G34:G39" si="35">AVERAGE(B34:F34)</f>
        <v>0.12759999999999999</v>
      </c>
      <c r="H34" s="19">
        <f t="shared" ref="H34:H39" si="36">STDEV(B34:F34)</f>
        <v>2.1908902300206662E-3</v>
      </c>
      <c r="I34" s="1"/>
      <c r="J34" s="43">
        <v>15</v>
      </c>
      <c r="K34" s="41">
        <v>0.127</v>
      </c>
      <c r="L34" s="3">
        <v>0.254</v>
      </c>
      <c r="M34" s="3">
        <v>0.379</v>
      </c>
      <c r="N34" s="3">
        <v>0.51</v>
      </c>
      <c r="O34" s="38">
        <v>0.63800000000000001</v>
      </c>
      <c r="Q34" s="43">
        <v>15</v>
      </c>
      <c r="R34" s="17">
        <f t="shared" ref="R34:R39" si="37">AVERAGE(B34:F34)</f>
        <v>0.12759999999999999</v>
      </c>
      <c r="S34" s="66">
        <f t="shared" ref="S34:S39" si="38">60/R34</f>
        <v>470.21943573667716</v>
      </c>
      <c r="T34" s="61">
        <f t="shared" ref="T34:T39" si="39">S34/$S$33</f>
        <v>0.95454545454545459</v>
      </c>
    </row>
    <row r="35" spans="1:20" ht="17" x14ac:dyDescent="0.2">
      <c r="A35" s="6">
        <v>30</v>
      </c>
      <c r="B35" s="17">
        <f t="shared" si="30"/>
        <v>0.11799999999999999</v>
      </c>
      <c r="C35" s="18">
        <f t="shared" si="31"/>
        <v>0.127</v>
      </c>
      <c r="D35" s="18">
        <f t="shared" si="32"/>
        <v>0.13100000000000001</v>
      </c>
      <c r="E35" s="18">
        <f t="shared" si="33"/>
        <v>0.125</v>
      </c>
      <c r="F35" s="18">
        <f t="shared" si="34"/>
        <v>0.129</v>
      </c>
      <c r="G35" s="18">
        <f t="shared" si="35"/>
        <v>0.126</v>
      </c>
      <c r="H35" s="19">
        <f t="shared" si="36"/>
        <v>5.0000000000000044E-3</v>
      </c>
      <c r="I35" s="1"/>
      <c r="J35" s="43">
        <v>30</v>
      </c>
      <c r="K35" s="41">
        <v>0.11799999999999999</v>
      </c>
      <c r="L35" s="3">
        <v>0.245</v>
      </c>
      <c r="M35" s="3">
        <v>0.376</v>
      </c>
      <c r="N35" s="3">
        <v>0.501</v>
      </c>
      <c r="O35" s="38">
        <v>0.63</v>
      </c>
      <c r="Q35" s="43">
        <v>30</v>
      </c>
      <c r="R35" s="17">
        <f t="shared" si="37"/>
        <v>0.126</v>
      </c>
      <c r="S35" s="66">
        <f t="shared" si="38"/>
        <v>476.1904761904762</v>
      </c>
      <c r="T35" s="61">
        <f t="shared" si="39"/>
        <v>0.96666666666666656</v>
      </c>
    </row>
    <row r="36" spans="1:20" ht="17" x14ac:dyDescent="0.2">
      <c r="A36" s="6">
        <v>60</v>
      </c>
      <c r="B36" s="17">
        <f t="shared" si="30"/>
        <v>0.14099999999999999</v>
      </c>
      <c r="C36" s="18">
        <f t="shared" si="31"/>
        <v>0.13400000000000004</v>
      </c>
      <c r="D36" s="18">
        <f t="shared" si="32"/>
        <v>0.127</v>
      </c>
      <c r="E36" s="18">
        <f t="shared" si="33"/>
        <v>0.128</v>
      </c>
      <c r="F36" s="18">
        <f t="shared" si="34"/>
        <v>0.123</v>
      </c>
      <c r="G36" s="18">
        <f t="shared" si="35"/>
        <v>0.13059999999999999</v>
      </c>
      <c r="H36" s="19">
        <f t="shared" si="36"/>
        <v>7.0213958726167824E-3</v>
      </c>
      <c r="I36" s="1"/>
      <c r="J36" s="43">
        <v>60</v>
      </c>
      <c r="K36" s="41">
        <v>0.14099999999999999</v>
      </c>
      <c r="L36" s="3">
        <v>0.27500000000000002</v>
      </c>
      <c r="M36" s="3">
        <v>0.40200000000000002</v>
      </c>
      <c r="N36" s="3">
        <v>0.53</v>
      </c>
      <c r="O36" s="38">
        <v>0.65300000000000002</v>
      </c>
      <c r="Q36" s="43">
        <v>60</v>
      </c>
      <c r="R36" s="17">
        <f t="shared" si="37"/>
        <v>0.13059999999999999</v>
      </c>
      <c r="S36" s="66">
        <f t="shared" si="38"/>
        <v>459.41807044410416</v>
      </c>
      <c r="T36" s="61">
        <f t="shared" si="39"/>
        <v>0.93261868300153139</v>
      </c>
    </row>
    <row r="37" spans="1:20" ht="17" x14ac:dyDescent="0.2">
      <c r="A37" s="6">
        <v>120</v>
      </c>
      <c r="B37" s="17">
        <f t="shared" si="30"/>
        <v>0.12</v>
      </c>
      <c r="C37" s="18">
        <f t="shared" si="31"/>
        <v>0.11799999999999999</v>
      </c>
      <c r="D37" s="18">
        <f t="shared" si="32"/>
        <v>0.121</v>
      </c>
      <c r="E37" s="18">
        <f t="shared" si="33"/>
        <v>0.122</v>
      </c>
      <c r="F37" s="18">
        <f t="shared" si="34"/>
        <v>0.12</v>
      </c>
      <c r="G37" s="18">
        <f t="shared" si="35"/>
        <v>0.1202</v>
      </c>
      <c r="H37" s="19">
        <f t="shared" si="36"/>
        <v>1.4832396974191341E-3</v>
      </c>
      <c r="I37" s="1"/>
      <c r="J37" s="43">
        <v>120</v>
      </c>
      <c r="K37" s="41">
        <v>0.12</v>
      </c>
      <c r="L37" s="3">
        <v>0.23799999999999999</v>
      </c>
      <c r="M37" s="3">
        <v>0.35899999999999999</v>
      </c>
      <c r="N37" s="3">
        <v>0.48099999999999998</v>
      </c>
      <c r="O37" s="38">
        <v>0.60099999999999998</v>
      </c>
      <c r="Q37" s="43">
        <v>120</v>
      </c>
      <c r="R37" s="17">
        <f t="shared" si="37"/>
        <v>0.1202</v>
      </c>
      <c r="S37" s="66">
        <f t="shared" si="38"/>
        <v>499.16805324459233</v>
      </c>
      <c r="T37" s="61">
        <f t="shared" si="39"/>
        <v>1.0133111480865225</v>
      </c>
    </row>
    <row r="38" spans="1:20" ht="17" x14ac:dyDescent="0.2">
      <c r="A38" s="6">
        <v>300</v>
      </c>
      <c r="B38" s="17">
        <f t="shared" si="30"/>
        <v>0.124</v>
      </c>
      <c r="C38" s="18">
        <f t="shared" si="31"/>
        <v>0.11499999999999999</v>
      </c>
      <c r="D38" s="18">
        <f t="shared" si="32"/>
        <v>0.123</v>
      </c>
      <c r="E38" s="18">
        <f t="shared" si="33"/>
        <v>0.124</v>
      </c>
      <c r="F38" s="18">
        <f t="shared" si="34"/>
        <v>0.11599999999999999</v>
      </c>
      <c r="G38" s="18">
        <f t="shared" si="35"/>
        <v>0.12039999999999999</v>
      </c>
      <c r="H38" s="19">
        <f t="shared" si="36"/>
        <v>4.5055521304275276E-3</v>
      </c>
      <c r="I38" s="1"/>
      <c r="J38" s="43">
        <v>300</v>
      </c>
      <c r="K38" s="41">
        <v>0.124</v>
      </c>
      <c r="L38" s="3">
        <v>0.23899999999999999</v>
      </c>
      <c r="M38" s="3">
        <v>0.36199999999999999</v>
      </c>
      <c r="N38" s="3">
        <v>0.48599999999999999</v>
      </c>
      <c r="O38" s="38">
        <v>0.60199999999999998</v>
      </c>
      <c r="Q38" s="43">
        <v>300</v>
      </c>
      <c r="R38" s="17">
        <f t="shared" si="37"/>
        <v>0.12039999999999999</v>
      </c>
      <c r="S38" s="66">
        <f t="shared" si="38"/>
        <v>498.33887043189372</v>
      </c>
      <c r="T38" s="61">
        <f t="shared" si="39"/>
        <v>1.0116279069767442</v>
      </c>
    </row>
    <row r="39" spans="1:20" ht="18" thickBot="1" x14ac:dyDescent="0.25">
      <c r="A39" s="7">
        <v>600</v>
      </c>
      <c r="B39" s="20">
        <f t="shared" si="30"/>
        <v>0.115</v>
      </c>
      <c r="C39" s="21">
        <f t="shared" si="31"/>
        <v>0.115</v>
      </c>
      <c r="D39" s="21">
        <f t="shared" si="32"/>
        <v>0.10900000000000001</v>
      </c>
      <c r="E39" s="21">
        <f t="shared" si="33"/>
        <v>0.11399999999999999</v>
      </c>
      <c r="F39" s="21">
        <f t="shared" si="34"/>
        <v>0.11599999999999994</v>
      </c>
      <c r="G39" s="21">
        <f t="shared" si="35"/>
        <v>0.11379999999999998</v>
      </c>
      <c r="H39" s="22">
        <f t="shared" si="36"/>
        <v>2.774887385102304E-3</v>
      </c>
      <c r="I39" s="1"/>
      <c r="J39" s="44">
        <v>600</v>
      </c>
      <c r="K39" s="42">
        <v>0.115</v>
      </c>
      <c r="L39" s="39">
        <v>0.23</v>
      </c>
      <c r="M39" s="39">
        <v>0.33900000000000002</v>
      </c>
      <c r="N39" s="39">
        <v>0.45300000000000001</v>
      </c>
      <c r="O39" s="40">
        <v>0.56899999999999995</v>
      </c>
      <c r="Q39" s="44">
        <v>600</v>
      </c>
      <c r="R39" s="20">
        <f t="shared" si="37"/>
        <v>0.11379999999999998</v>
      </c>
      <c r="S39" s="67">
        <f t="shared" si="38"/>
        <v>527.24077328646752</v>
      </c>
      <c r="T39" s="62">
        <f t="shared" si="39"/>
        <v>1.0702987697715289</v>
      </c>
    </row>
    <row r="40" spans="1:20" ht="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20" ht="19" thickBot="1" x14ac:dyDescent="0.25">
      <c r="A41" s="56" t="s">
        <v>6</v>
      </c>
      <c r="B41" s="33"/>
      <c r="C41" s="33"/>
      <c r="D41" s="33"/>
      <c r="E41" s="33"/>
      <c r="F41" s="33"/>
      <c r="G41" s="33"/>
      <c r="H41" s="33"/>
      <c r="I41" s="1"/>
      <c r="J41" s="1"/>
      <c r="K41" s="1"/>
      <c r="L41" s="1"/>
      <c r="M41" s="1"/>
      <c r="N41" s="1"/>
      <c r="O41" s="1"/>
    </row>
    <row r="42" spans="1:20" ht="37" thickBot="1" x14ac:dyDescent="0.25">
      <c r="A42" s="34"/>
      <c r="B42" s="35">
        <v>1</v>
      </c>
      <c r="C42" s="36">
        <v>2</v>
      </c>
      <c r="D42" s="36">
        <v>3</v>
      </c>
      <c r="E42" s="36">
        <v>4</v>
      </c>
      <c r="F42" s="36">
        <v>5</v>
      </c>
      <c r="G42" s="36" t="s">
        <v>0</v>
      </c>
      <c r="H42" s="37" t="s">
        <v>1</v>
      </c>
      <c r="I42" s="1"/>
      <c r="J42" s="49"/>
      <c r="K42" s="50">
        <v>1</v>
      </c>
      <c r="L42" s="51">
        <v>2</v>
      </c>
      <c r="M42" s="51">
        <v>3</v>
      </c>
      <c r="N42" s="51">
        <v>4</v>
      </c>
      <c r="O42" s="52">
        <v>5</v>
      </c>
      <c r="Q42" s="57"/>
      <c r="R42" s="58" t="s">
        <v>7</v>
      </c>
      <c r="S42" s="51" t="s">
        <v>8</v>
      </c>
      <c r="T42" s="64" t="s">
        <v>9</v>
      </c>
    </row>
    <row r="43" spans="1:20" ht="17" x14ac:dyDescent="0.2">
      <c r="A43" s="8">
        <v>0</v>
      </c>
      <c r="B43" s="14">
        <f>K43</f>
        <v>0.113</v>
      </c>
      <c r="C43" s="15">
        <f>L43-K43</f>
        <v>0.15100000000000002</v>
      </c>
      <c r="D43" s="15">
        <f>M43-L43</f>
        <v>0.13500000000000001</v>
      </c>
      <c r="E43" s="15">
        <f>N43-M43</f>
        <v>0.13300000000000001</v>
      </c>
      <c r="F43" s="15">
        <f>O43-N43</f>
        <v>0.13</v>
      </c>
      <c r="G43" s="15">
        <f>AVERAGE(B43:F43)</f>
        <v>0.13240000000000002</v>
      </c>
      <c r="H43" s="16">
        <f>STDEV(B43:F43)</f>
        <v>1.3557285864065866E-2</v>
      </c>
      <c r="I43" s="1"/>
      <c r="J43" s="45">
        <v>0</v>
      </c>
      <c r="K43" s="46">
        <v>0.113</v>
      </c>
      <c r="L43" s="47">
        <v>0.26400000000000001</v>
      </c>
      <c r="M43" s="47">
        <v>0.39900000000000002</v>
      </c>
      <c r="N43" s="47">
        <v>0.53200000000000003</v>
      </c>
      <c r="O43" s="48">
        <v>0.66200000000000003</v>
      </c>
      <c r="Q43" s="45">
        <v>0</v>
      </c>
      <c r="R43" s="14">
        <f>AVERAGE(B43:F43)</f>
        <v>0.13240000000000002</v>
      </c>
      <c r="S43" s="65">
        <f>60/R43</f>
        <v>453.17220543806638</v>
      </c>
      <c r="T43" s="63">
        <f>S43/$S$43</f>
        <v>1</v>
      </c>
    </row>
    <row r="44" spans="1:20" ht="17" x14ac:dyDescent="0.2">
      <c r="A44" s="6">
        <v>15</v>
      </c>
      <c r="B44" s="17">
        <f t="shared" ref="B44:B49" si="40">K44</f>
        <v>0.13100000000000001</v>
      </c>
      <c r="C44" s="18">
        <f t="shared" ref="C44:C49" si="41">L44-K44</f>
        <v>0.128</v>
      </c>
      <c r="D44" s="18">
        <f t="shared" ref="D44:D49" si="42">M44-L44</f>
        <v>0.13200000000000001</v>
      </c>
      <c r="E44" s="18">
        <f t="shared" ref="E44:E49" si="43">N44-M44</f>
        <v>0.13100000000000001</v>
      </c>
      <c r="F44" s="18">
        <f t="shared" ref="F44:F49" si="44">O44-N44</f>
        <v>0.123</v>
      </c>
      <c r="G44" s="18">
        <f t="shared" ref="G44:G48" si="45">AVERAGE(B44:F44)</f>
        <v>0.129</v>
      </c>
      <c r="H44" s="19">
        <f t="shared" ref="H44:H49" si="46">STDEV(B44:F44)</f>
        <v>3.6742346141747702E-3</v>
      </c>
      <c r="I44" s="1"/>
      <c r="J44" s="43">
        <v>15</v>
      </c>
      <c r="K44" s="41">
        <v>0.13100000000000001</v>
      </c>
      <c r="L44" s="3">
        <v>0.25900000000000001</v>
      </c>
      <c r="M44" s="3">
        <v>0.39100000000000001</v>
      </c>
      <c r="N44" s="3">
        <v>0.52200000000000002</v>
      </c>
      <c r="O44" s="38">
        <v>0.64500000000000002</v>
      </c>
      <c r="Q44" s="43">
        <v>15</v>
      </c>
      <c r="R44" s="17">
        <f t="shared" ref="R44:R49" si="47">AVERAGE(B44:F44)</f>
        <v>0.129</v>
      </c>
      <c r="S44" s="66">
        <f t="shared" ref="S44:S49" si="48">60/R44</f>
        <v>465.11627906976742</v>
      </c>
      <c r="T44" s="63">
        <f t="shared" ref="T44:T49" si="49">S44/$S$43</f>
        <v>1.026356589147287</v>
      </c>
    </row>
    <row r="45" spans="1:20" ht="17" x14ac:dyDescent="0.2">
      <c r="A45" s="6">
        <v>30</v>
      </c>
      <c r="B45" s="17">
        <f t="shared" si="40"/>
        <v>0.123</v>
      </c>
      <c r="C45" s="18">
        <f t="shared" si="41"/>
        <v>0.13200000000000001</v>
      </c>
      <c r="D45" s="18">
        <f t="shared" si="42"/>
        <v>0.127</v>
      </c>
      <c r="E45" s="18">
        <f t="shared" si="43"/>
        <v>0.13300000000000001</v>
      </c>
      <c r="F45" s="18">
        <f t="shared" si="44"/>
        <v>0.13200000000000001</v>
      </c>
      <c r="G45" s="18">
        <f t="shared" si="45"/>
        <v>0.12940000000000002</v>
      </c>
      <c r="H45" s="19">
        <f t="shared" si="46"/>
        <v>4.2778499272414913E-3</v>
      </c>
      <c r="I45" s="1"/>
      <c r="J45" s="43">
        <v>30</v>
      </c>
      <c r="K45" s="41">
        <v>0.123</v>
      </c>
      <c r="L45" s="3">
        <v>0.255</v>
      </c>
      <c r="M45" s="3">
        <v>0.38200000000000001</v>
      </c>
      <c r="N45" s="3">
        <v>0.51500000000000001</v>
      </c>
      <c r="O45" s="38">
        <v>0.64700000000000002</v>
      </c>
      <c r="Q45" s="43">
        <v>30</v>
      </c>
      <c r="R45" s="17">
        <f t="shared" si="47"/>
        <v>0.12940000000000002</v>
      </c>
      <c r="S45" s="66">
        <f t="shared" si="48"/>
        <v>463.67851622874804</v>
      </c>
      <c r="T45" s="63">
        <f t="shared" si="49"/>
        <v>1.0231839258114375</v>
      </c>
    </row>
    <row r="46" spans="1:20" ht="17" x14ac:dyDescent="0.2">
      <c r="A46" s="6">
        <v>60</v>
      </c>
      <c r="B46" s="17">
        <f t="shared" si="40"/>
        <v>0.13100000000000001</v>
      </c>
      <c r="C46" s="18">
        <f t="shared" si="41"/>
        <v>0.123</v>
      </c>
      <c r="D46" s="18">
        <f t="shared" si="42"/>
        <v>0.13200000000000001</v>
      </c>
      <c r="E46" s="18">
        <f t="shared" si="43"/>
        <v>0.13100000000000001</v>
      </c>
      <c r="F46" s="18">
        <f t="shared" si="44"/>
        <v>0.122</v>
      </c>
      <c r="G46" s="18">
        <f t="shared" si="45"/>
        <v>0.1278</v>
      </c>
      <c r="H46" s="19">
        <f t="shared" si="46"/>
        <v>4.8682645778552382E-3</v>
      </c>
      <c r="I46" s="1"/>
      <c r="J46" s="43">
        <v>60</v>
      </c>
      <c r="K46" s="41">
        <v>0.13100000000000001</v>
      </c>
      <c r="L46" s="3">
        <v>0.254</v>
      </c>
      <c r="M46" s="3">
        <v>0.38600000000000001</v>
      </c>
      <c r="N46" s="3">
        <v>0.51700000000000002</v>
      </c>
      <c r="O46" s="38">
        <v>0.63900000000000001</v>
      </c>
      <c r="Q46" s="43">
        <v>60</v>
      </c>
      <c r="R46" s="17">
        <f t="shared" si="47"/>
        <v>0.1278</v>
      </c>
      <c r="S46" s="66">
        <f t="shared" si="48"/>
        <v>469.48356807511738</v>
      </c>
      <c r="T46" s="63">
        <f t="shared" si="49"/>
        <v>1.0359937402190926</v>
      </c>
    </row>
    <row r="47" spans="1:20" ht="17" x14ac:dyDescent="0.2">
      <c r="A47" s="6">
        <v>120</v>
      </c>
      <c r="B47" s="17">
        <f t="shared" si="40"/>
        <v>0.126</v>
      </c>
      <c r="C47" s="18">
        <f t="shared" si="41"/>
        <v>0.13100000000000001</v>
      </c>
      <c r="D47" s="18">
        <f t="shared" si="42"/>
        <v>0.13</v>
      </c>
      <c r="E47" s="18">
        <f t="shared" si="43"/>
        <v>0.123</v>
      </c>
      <c r="F47" s="18">
        <f t="shared" si="44"/>
        <v>0.13</v>
      </c>
      <c r="G47" s="18">
        <f t="shared" si="45"/>
        <v>0.128</v>
      </c>
      <c r="H47" s="19">
        <f t="shared" si="46"/>
        <v>3.391164991562637E-3</v>
      </c>
      <c r="I47" s="1"/>
      <c r="J47" s="43">
        <v>120</v>
      </c>
      <c r="K47" s="41">
        <v>0.126</v>
      </c>
      <c r="L47" s="3">
        <v>0.25700000000000001</v>
      </c>
      <c r="M47" s="3">
        <v>0.38700000000000001</v>
      </c>
      <c r="N47" s="3">
        <v>0.51</v>
      </c>
      <c r="O47" s="38">
        <v>0.64</v>
      </c>
      <c r="Q47" s="43">
        <v>120</v>
      </c>
      <c r="R47" s="17">
        <f t="shared" si="47"/>
        <v>0.128</v>
      </c>
      <c r="S47" s="66">
        <f t="shared" si="48"/>
        <v>468.75</v>
      </c>
      <c r="T47" s="63">
        <f t="shared" si="49"/>
        <v>1.0343750000000003</v>
      </c>
    </row>
    <row r="48" spans="1:20" ht="17" x14ac:dyDescent="0.2">
      <c r="A48" s="6">
        <v>300</v>
      </c>
      <c r="B48" s="17">
        <f t="shared" si="40"/>
        <v>0.13100000000000001</v>
      </c>
      <c r="C48" s="18">
        <f t="shared" si="41"/>
        <v>0.13100000000000001</v>
      </c>
      <c r="D48" s="18">
        <f t="shared" si="42"/>
        <v>0.124</v>
      </c>
      <c r="E48" s="18">
        <f t="shared" si="43"/>
        <v>0.13100000000000001</v>
      </c>
      <c r="F48" s="18">
        <f t="shared" si="44"/>
        <v>0.13100000000000001</v>
      </c>
      <c r="G48" s="18">
        <f t="shared" si="45"/>
        <v>0.12959999999999999</v>
      </c>
      <c r="H48" s="19">
        <f t="shared" si="46"/>
        <v>3.1304951684997086E-3</v>
      </c>
      <c r="I48" s="1"/>
      <c r="J48" s="43">
        <v>300</v>
      </c>
      <c r="K48" s="41">
        <v>0.13100000000000001</v>
      </c>
      <c r="L48" s="3">
        <v>0.26200000000000001</v>
      </c>
      <c r="M48" s="3">
        <v>0.38600000000000001</v>
      </c>
      <c r="N48" s="3">
        <v>0.51700000000000002</v>
      </c>
      <c r="O48" s="38">
        <v>0.64800000000000002</v>
      </c>
      <c r="Q48" s="43">
        <v>300</v>
      </c>
      <c r="R48" s="17">
        <f t="shared" si="47"/>
        <v>0.12959999999999999</v>
      </c>
      <c r="S48" s="66">
        <f t="shared" si="48"/>
        <v>462.96296296296299</v>
      </c>
      <c r="T48" s="63">
        <f t="shared" si="49"/>
        <v>1.0216049382716053</v>
      </c>
    </row>
    <row r="49" spans="1:20" ht="18" thickBot="1" x14ac:dyDescent="0.25">
      <c r="A49" s="7">
        <v>600</v>
      </c>
      <c r="B49" s="20">
        <f t="shared" si="40"/>
        <v>0.127</v>
      </c>
      <c r="C49" s="21">
        <f t="shared" si="41"/>
        <v>0.13500000000000001</v>
      </c>
      <c r="D49" s="21">
        <f t="shared" si="42"/>
        <v>0.13400000000000001</v>
      </c>
      <c r="E49" s="21">
        <f t="shared" si="43"/>
        <v>0.125</v>
      </c>
      <c r="F49" s="21">
        <f t="shared" si="44"/>
        <v>0.13300000000000001</v>
      </c>
      <c r="G49" s="21">
        <f>AVERAGE(B49:F49)</f>
        <v>0.1308</v>
      </c>
      <c r="H49" s="22">
        <f t="shared" si="46"/>
        <v>4.4944410108488505E-3</v>
      </c>
      <c r="I49" s="1"/>
      <c r="J49" s="44">
        <v>600</v>
      </c>
      <c r="K49" s="42">
        <v>0.127</v>
      </c>
      <c r="L49" s="39">
        <v>0.26200000000000001</v>
      </c>
      <c r="M49" s="39">
        <v>0.39600000000000002</v>
      </c>
      <c r="N49" s="39">
        <v>0.52100000000000002</v>
      </c>
      <c r="O49" s="40">
        <v>0.65400000000000003</v>
      </c>
      <c r="Q49" s="44">
        <v>600</v>
      </c>
      <c r="R49" s="20">
        <f t="shared" si="47"/>
        <v>0.1308</v>
      </c>
      <c r="S49" s="67">
        <f t="shared" si="48"/>
        <v>458.71559633027522</v>
      </c>
      <c r="T49" s="71">
        <f t="shared" si="49"/>
        <v>1.0122324159021407</v>
      </c>
    </row>
    <row r="50" spans="1:20" ht="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20" ht="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20" ht="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20" ht="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20" ht="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20" ht="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20" ht="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20" ht="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20" ht="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鈴木雄大</dc:creator>
  <cp:lastModifiedBy>由衣 永松</cp:lastModifiedBy>
  <dcterms:created xsi:type="dcterms:W3CDTF">2022-09-01T05:04:09Z</dcterms:created>
  <dcterms:modified xsi:type="dcterms:W3CDTF">2022-09-18T06:57:18Z</dcterms:modified>
</cp:coreProperties>
</file>