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19395" windowHeight="2895"/>
  </bookViews>
  <sheets>
    <sheet name="Sheet1" sheetId="1" r:id="rId1"/>
    <sheet name="en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B32" i="4" l="1"/>
  <c r="C32" i="4" s="1"/>
  <c r="F32" i="4" s="1"/>
  <c r="B31" i="4"/>
  <c r="C31" i="4" s="1"/>
  <c r="F31" i="4" s="1"/>
  <c r="B30" i="4"/>
  <c r="C30" i="4" s="1"/>
  <c r="F30" i="4" s="1"/>
  <c r="B29" i="4"/>
  <c r="C29" i="4" s="1"/>
  <c r="F29" i="4" s="1"/>
  <c r="B28" i="4"/>
  <c r="C28" i="4" s="1"/>
  <c r="F28" i="4" s="1"/>
  <c r="B27" i="4"/>
  <c r="C27" i="4" s="1"/>
  <c r="F27" i="4" s="1"/>
  <c r="B26" i="4"/>
  <c r="C26" i="4" s="1"/>
  <c r="F26" i="4" s="1"/>
  <c r="B25" i="4"/>
  <c r="C25" i="4" s="1"/>
  <c r="F25" i="4" s="1"/>
  <c r="B24" i="4"/>
  <c r="C24" i="4" s="1"/>
  <c r="F24" i="4" s="1"/>
  <c r="B23" i="4"/>
  <c r="C23" i="4" s="1"/>
  <c r="F23" i="4" s="1"/>
  <c r="B22" i="4"/>
  <c r="C22" i="4" s="1"/>
  <c r="F22" i="4" s="1"/>
  <c r="B21" i="4"/>
  <c r="C21" i="4" s="1"/>
  <c r="F21" i="4" s="1"/>
  <c r="B20" i="4"/>
  <c r="C20" i="4" s="1"/>
  <c r="F20" i="4" s="1"/>
  <c r="B19" i="4"/>
  <c r="C19" i="4" s="1"/>
  <c r="F19" i="4" s="1"/>
  <c r="B18" i="4"/>
  <c r="C18" i="4" s="1"/>
  <c r="F18" i="4" s="1"/>
  <c r="B17" i="4"/>
  <c r="C17" i="4" s="1"/>
  <c r="F17" i="4" s="1"/>
  <c r="B16" i="4"/>
  <c r="C16" i="4" s="1"/>
  <c r="F16" i="4" s="1"/>
  <c r="B15" i="4"/>
  <c r="C15" i="4" s="1"/>
  <c r="F15" i="4" s="1"/>
  <c r="B14" i="4"/>
  <c r="C14" i="4" s="1"/>
  <c r="F14" i="4" s="1"/>
  <c r="B13" i="4"/>
  <c r="C13" i="4" s="1"/>
  <c r="F13" i="4" s="1"/>
  <c r="B12" i="4"/>
  <c r="C12" i="4" s="1"/>
  <c r="F12" i="4" s="1"/>
  <c r="B11" i="4"/>
  <c r="C11" i="4" s="1"/>
  <c r="F11" i="4" s="1"/>
  <c r="B3" i="4"/>
  <c r="C3" i="4" s="1"/>
  <c r="F3" i="4" s="1"/>
  <c r="B4" i="4"/>
  <c r="C4" i="4" s="1"/>
  <c r="F4" i="4" s="1"/>
  <c r="B5" i="4"/>
  <c r="C5" i="4" s="1"/>
  <c r="F5" i="4" s="1"/>
  <c r="B6" i="4"/>
  <c r="C6" i="4" s="1"/>
  <c r="F6" i="4" s="1"/>
  <c r="B7" i="4"/>
  <c r="C7" i="4" s="1"/>
  <c r="F7" i="4" s="1"/>
  <c r="B8" i="4"/>
  <c r="C8" i="4" s="1"/>
  <c r="F8" i="4" s="1"/>
  <c r="B9" i="4"/>
  <c r="C9" i="4" s="1"/>
  <c r="F9" i="4" s="1"/>
  <c r="B10" i="4"/>
  <c r="C10" i="4" s="1"/>
  <c r="F10" i="4" s="1"/>
  <c r="B2" i="4"/>
  <c r="C2" i="4" s="1"/>
  <c r="F2" i="4" s="1"/>
  <c r="G32" i="4" l="1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K2" i="4" l="1"/>
  <c r="K14" i="4"/>
  <c r="K20" i="4"/>
  <c r="K23" i="4"/>
  <c r="K27" i="4"/>
  <c r="K3" i="4"/>
  <c r="K7" i="4"/>
  <c r="K11" i="4"/>
  <c r="K18" i="4"/>
  <c r="K21" i="4"/>
  <c r="K24" i="4"/>
  <c r="K10" i="4"/>
  <c r="K4" i="4"/>
  <c r="K8" i="4"/>
  <c r="K12" i="4"/>
  <c r="K15" i="4"/>
  <c r="K19" i="4"/>
  <c r="K22" i="4"/>
  <c r="K25" i="4"/>
  <c r="K28" i="4"/>
  <c r="K31" i="4"/>
  <c r="K9" i="4"/>
  <c r="K16" i="4"/>
  <c r="K26" i="4"/>
  <c r="K29" i="4"/>
  <c r="K32" i="4"/>
  <c r="K5" i="4"/>
  <c r="K13" i="4"/>
  <c r="K6" i="4"/>
  <c r="K17" i="4"/>
  <c r="K30" i="4"/>
  <c r="N16" i="1"/>
  <c r="O16" i="1" s="1"/>
  <c r="N11" i="1"/>
  <c r="O11" i="1" s="1"/>
  <c r="N3" i="1"/>
  <c r="O3" i="1" s="1"/>
  <c r="M7" i="1"/>
  <c r="N7" i="1" s="1"/>
  <c r="O7" i="1" s="1"/>
  <c r="E32" i="1"/>
  <c r="I32" i="1" s="1"/>
  <c r="M32" i="1" s="1"/>
  <c r="N32" i="1" s="1"/>
  <c r="O32" i="1" s="1"/>
  <c r="E31" i="1"/>
  <c r="I31" i="1" s="1"/>
  <c r="M31" i="1" s="1"/>
  <c r="E30" i="1"/>
  <c r="I30" i="1" s="1"/>
  <c r="M30" i="1" s="1"/>
  <c r="N30" i="1" s="1"/>
  <c r="O30" i="1" s="1"/>
  <c r="E29" i="1"/>
  <c r="I29" i="1" s="1"/>
  <c r="M29" i="1" s="1"/>
  <c r="E28" i="1"/>
  <c r="I28" i="1" s="1"/>
  <c r="M28" i="1" s="1"/>
  <c r="N28" i="1" s="1"/>
  <c r="O28" i="1" s="1"/>
  <c r="E27" i="1"/>
  <c r="I27" i="1" s="1"/>
  <c r="M27" i="1" s="1"/>
  <c r="E26" i="1"/>
  <c r="I26" i="1" s="1"/>
  <c r="M26" i="1" s="1"/>
  <c r="N26" i="1" s="1"/>
  <c r="O26" i="1" s="1"/>
  <c r="E25" i="1"/>
  <c r="I25" i="1" s="1"/>
  <c r="M25" i="1" s="1"/>
  <c r="E24" i="1"/>
  <c r="I24" i="1" s="1"/>
  <c r="M24" i="1" s="1"/>
  <c r="N24" i="1" s="1"/>
  <c r="O24" i="1" s="1"/>
  <c r="E23" i="1"/>
  <c r="I23" i="1" s="1"/>
  <c r="M23" i="1" s="1"/>
  <c r="E22" i="1"/>
  <c r="I22" i="1" s="1"/>
  <c r="M22" i="1" s="1"/>
  <c r="N22" i="1" s="1"/>
  <c r="O22" i="1" s="1"/>
  <c r="E21" i="1"/>
  <c r="I21" i="1" s="1"/>
  <c r="M21" i="1" s="1"/>
  <c r="E20" i="1"/>
  <c r="I20" i="1" s="1"/>
  <c r="M20" i="1" s="1"/>
  <c r="N20" i="1" s="1"/>
  <c r="O20" i="1" s="1"/>
  <c r="E19" i="1"/>
  <c r="I19" i="1" s="1"/>
  <c r="M19" i="1" s="1"/>
  <c r="E18" i="1"/>
  <c r="I18" i="1" s="1"/>
  <c r="M18" i="1" s="1"/>
  <c r="N18" i="1" s="1"/>
  <c r="O18" i="1" s="1"/>
  <c r="E17" i="1"/>
  <c r="I17" i="1" s="1"/>
  <c r="M17" i="1" s="1"/>
  <c r="E16" i="1"/>
  <c r="I16" i="1" s="1"/>
  <c r="M16" i="1" s="1"/>
  <c r="E15" i="1"/>
  <c r="I15" i="1" s="1"/>
  <c r="M15" i="1" s="1"/>
  <c r="N15" i="1" s="1"/>
  <c r="O15" i="1" s="1"/>
  <c r="E14" i="1"/>
  <c r="I14" i="1" s="1"/>
  <c r="M14" i="1" s="1"/>
  <c r="N14" i="1" s="1"/>
  <c r="O14" i="1" s="1"/>
  <c r="E13" i="1"/>
  <c r="I13" i="1" s="1"/>
  <c r="M13" i="1" s="1"/>
  <c r="N13" i="1" s="1"/>
  <c r="O13" i="1" s="1"/>
  <c r="E12" i="1"/>
  <c r="I12" i="1" s="1"/>
  <c r="M12" i="1" s="1"/>
  <c r="E11" i="1"/>
  <c r="I11" i="1" s="1"/>
  <c r="M11" i="1" s="1"/>
  <c r="E10" i="1"/>
  <c r="I10" i="1" s="1"/>
  <c r="M10" i="1" s="1"/>
  <c r="N10" i="1" s="1"/>
  <c r="O10" i="1" s="1"/>
  <c r="E9" i="1"/>
  <c r="I9" i="1" s="1"/>
  <c r="M9" i="1" s="1"/>
  <c r="N9" i="1" s="1"/>
  <c r="O9" i="1" s="1"/>
  <c r="E8" i="1"/>
  <c r="I8" i="1" s="1"/>
  <c r="M8" i="1" s="1"/>
  <c r="N8" i="1" s="1"/>
  <c r="O8" i="1" s="1"/>
  <c r="E7" i="1"/>
  <c r="I7" i="1" s="1"/>
  <c r="E6" i="1"/>
  <c r="I6" i="1" s="1"/>
  <c r="M6" i="1" s="1"/>
  <c r="N6" i="1" s="1"/>
  <c r="O6" i="1" s="1"/>
  <c r="E5" i="1"/>
  <c r="I5" i="1" s="1"/>
  <c r="M5" i="1" s="1"/>
  <c r="N5" i="1" s="1"/>
  <c r="O5" i="1" s="1"/>
  <c r="E4" i="1"/>
  <c r="I4" i="1" s="1"/>
  <c r="M4" i="1" s="1"/>
  <c r="N4" i="1" s="1"/>
  <c r="O4" i="1" s="1"/>
  <c r="E3" i="1"/>
  <c r="I3" i="1" s="1"/>
  <c r="M3" i="1" s="1"/>
  <c r="E2" i="1"/>
  <c r="I2" i="1" s="1"/>
  <c r="M2" i="1" s="1"/>
  <c r="N2" i="1" s="1"/>
  <c r="O2" i="1" s="1"/>
  <c r="O12" i="1" l="1"/>
  <c r="O23" i="1"/>
  <c r="O31" i="1"/>
  <c r="N12" i="1"/>
  <c r="N17" i="1"/>
  <c r="O17" i="1" s="1"/>
  <c r="N19" i="1"/>
  <c r="O19" i="1" s="1"/>
  <c r="N21" i="1"/>
  <c r="O21" i="1" s="1"/>
  <c r="N23" i="1"/>
  <c r="N25" i="1"/>
  <c r="O25" i="1" s="1"/>
  <c r="N27" i="1"/>
  <c r="O27" i="1" s="1"/>
  <c r="N29" i="1"/>
  <c r="O29" i="1" s="1"/>
  <c r="N31" i="1"/>
  <c r="M13" i="4"/>
  <c r="O13" i="4" s="1"/>
  <c r="P13" i="4" s="1"/>
  <c r="Q13" i="4" s="1"/>
  <c r="M26" i="4"/>
  <c r="O26" i="4" s="1"/>
  <c r="P26" i="4" s="1"/>
  <c r="Q26" i="4" s="1"/>
  <c r="M10" i="4"/>
  <c r="O10" i="4" s="1"/>
  <c r="P10" i="4" s="1"/>
  <c r="Q10" i="4" s="1"/>
  <c r="M23" i="4"/>
  <c r="O23" i="4" s="1"/>
  <c r="P23" i="4" s="1"/>
  <c r="Q23" i="4" s="1"/>
  <c r="M5" i="4"/>
  <c r="O5" i="4" s="1"/>
  <c r="P5" i="4" s="1"/>
  <c r="Q5" i="4" s="1"/>
  <c r="M16" i="4"/>
  <c r="O16" i="4" s="1"/>
  <c r="P16" i="4" s="1"/>
  <c r="Q16" i="4" s="1"/>
  <c r="M12" i="4"/>
  <c r="O12" i="4" s="1"/>
  <c r="P12" i="4" s="1"/>
  <c r="Q12" i="4" s="1"/>
  <c r="M20" i="4"/>
  <c r="O20" i="4" s="1"/>
  <c r="P20" i="4" s="1"/>
  <c r="Q20" i="4" s="1"/>
  <c r="M17" i="4"/>
  <c r="O17" i="4" s="1"/>
  <c r="P17" i="4" s="1"/>
  <c r="Q17" i="4" s="1"/>
  <c r="M32" i="4"/>
  <c r="O32" i="4" s="1"/>
  <c r="P32" i="4" s="1"/>
  <c r="Q32" i="4" s="1"/>
  <c r="M9" i="4"/>
  <c r="O9" i="4" s="1"/>
  <c r="P9" i="4" s="1"/>
  <c r="Q9" i="4" s="1"/>
  <c r="M22" i="4"/>
  <c r="O22" i="4" s="1"/>
  <c r="P22" i="4" s="1"/>
  <c r="Q22" i="4" s="1"/>
  <c r="M8" i="4"/>
  <c r="O8" i="4" s="1"/>
  <c r="P8" i="4" s="1"/>
  <c r="Q8" i="4" s="1"/>
  <c r="M21" i="4"/>
  <c r="O21" i="4" s="1"/>
  <c r="P21" i="4" s="1"/>
  <c r="Q21" i="4" s="1"/>
  <c r="M3" i="4"/>
  <c r="O3" i="4" s="1"/>
  <c r="P3" i="4" s="1"/>
  <c r="Q3" i="4" s="1"/>
  <c r="M14" i="4"/>
  <c r="O14" i="4" s="1"/>
  <c r="P14" i="4" s="1"/>
  <c r="Q14" i="4" s="1"/>
  <c r="M28" i="4"/>
  <c r="O28" i="4" s="1"/>
  <c r="P28" i="4" s="1"/>
  <c r="Q28" i="4" s="1"/>
  <c r="M15" i="4"/>
  <c r="O15" i="4" s="1"/>
  <c r="P15" i="4" s="1"/>
  <c r="Q15" i="4" s="1"/>
  <c r="M11" i="4"/>
  <c r="O11" i="4" s="1"/>
  <c r="P11" i="4" s="1"/>
  <c r="Q11" i="4" s="1"/>
  <c r="M30" i="4"/>
  <c r="O30" i="4" s="1"/>
  <c r="P30" i="4" s="1"/>
  <c r="Q30" i="4" s="1"/>
  <c r="M25" i="4"/>
  <c r="O25" i="4" s="1"/>
  <c r="P25" i="4" s="1"/>
  <c r="Q25" i="4" s="1"/>
  <c r="M24" i="4"/>
  <c r="O24" i="4" s="1"/>
  <c r="P24" i="4" s="1"/>
  <c r="Q24" i="4" s="1"/>
  <c r="M7" i="4"/>
  <c r="O7" i="4" s="1"/>
  <c r="P7" i="4" s="1"/>
  <c r="Q7" i="4" s="1"/>
  <c r="M6" i="4"/>
  <c r="O6" i="4" s="1"/>
  <c r="P6" i="4" s="1"/>
  <c r="Q6" i="4" s="1"/>
  <c r="M29" i="4"/>
  <c r="O29" i="4" s="1"/>
  <c r="P29" i="4" s="1"/>
  <c r="Q29" i="4" s="1"/>
  <c r="M31" i="4"/>
  <c r="O31" i="4" s="1"/>
  <c r="P31" i="4" s="1"/>
  <c r="Q31" i="4" s="1"/>
  <c r="M19" i="4"/>
  <c r="O19" i="4" s="1"/>
  <c r="P19" i="4" s="1"/>
  <c r="Q19" i="4" s="1"/>
  <c r="M4" i="4"/>
  <c r="O4" i="4" s="1"/>
  <c r="P4" i="4" s="1"/>
  <c r="Q4" i="4" s="1"/>
  <c r="M18" i="4"/>
  <c r="O18" i="4" s="1"/>
  <c r="P18" i="4" s="1"/>
  <c r="Q18" i="4" s="1"/>
  <c r="M27" i="4"/>
  <c r="O27" i="4" s="1"/>
  <c r="P27" i="4" s="1"/>
  <c r="Q27" i="4" s="1"/>
  <c r="M2" i="4"/>
  <c r="O2" i="4" s="1"/>
  <c r="P2" i="4" s="1"/>
  <c r="Q2" i="4" s="1"/>
</calcChain>
</file>

<file path=xl/sharedStrings.xml><?xml version="1.0" encoding="utf-8"?>
<sst xmlns="http://schemas.openxmlformats.org/spreadsheetml/2006/main" count="272" uniqueCount="104">
  <si>
    <t>1日月曜 柘榴</t>
  </si>
  <si>
    <t>2日火曜 イリヤ</t>
  </si>
  <si>
    <t>3日水曜 カナ</t>
  </si>
  <si>
    <t>4日木曜 柘榴</t>
  </si>
  <si>
    <t>5日金曜 美咲</t>
  </si>
  <si>
    <t>6日土曜 イリヤ</t>
  </si>
  <si>
    <t>7日日曜 カーマ</t>
  </si>
  <si>
    <t>8日月曜 カーマ</t>
  </si>
  <si>
    <t>9日火曜 カナ</t>
  </si>
  <si>
    <t>10日水曜 未定</t>
  </si>
  <si>
    <t>11日木曜 イリヤ</t>
  </si>
  <si>
    <t>12日金曜 美咲</t>
  </si>
  <si>
    <t>13日土曜 美咲、イリヤ</t>
  </si>
  <si>
    <t>14日日曜 柘榴</t>
  </si>
  <si>
    <t>15日月曜 休み</t>
  </si>
  <si>
    <t>16日火曜 柘榴</t>
  </si>
  <si>
    <t>17日水曜 カナ</t>
  </si>
  <si>
    <t>18日木曜 イリヤ</t>
  </si>
  <si>
    <t>19日金曜 美咲</t>
  </si>
  <si>
    <t>20日土曜 美咲、イリヤ</t>
  </si>
  <si>
    <t>21日日曜 カナ</t>
  </si>
  <si>
    <t>22日月曜 柘榴</t>
  </si>
  <si>
    <t>23日火曜 カーマ</t>
  </si>
  <si>
    <t>24日水曜 柘榴</t>
  </si>
  <si>
    <t>25日木曜 イリヤ</t>
  </si>
  <si>
    <t>26日金曜 美咲</t>
  </si>
  <si>
    <t>27日土曜 柘榴バースデー、柘榴、美咲、イリヤ</t>
  </si>
  <si>
    <t>28日日曜 柘榴</t>
  </si>
  <si>
    <t>29日月曜 休み</t>
  </si>
  <si>
    <t>30日火曜 カーマ</t>
  </si>
  <si>
    <t>31日水曜 カナ</t>
  </si>
  <si>
    <t>データ貼り付け</t>
    <rPh sb="3" eb="4">
      <t>ハ</t>
    </rPh>
    <rPh sb="5" eb="6">
      <t>ツ</t>
    </rPh>
    <phoneticPr fontId="1"/>
  </si>
  <si>
    <t>Ｒｅｐｌａｃｅ</t>
    <phoneticPr fontId="1"/>
  </si>
  <si>
    <t>開始</t>
    <rPh sb="0" eb="2">
      <t>カイシ</t>
    </rPh>
    <phoneticPr fontId="1"/>
  </si>
  <si>
    <t>文字数</t>
    <rPh sb="0" eb="3">
      <t>モジスウ</t>
    </rPh>
    <phoneticPr fontId="1"/>
  </si>
  <si>
    <t>置換文字</t>
    <rPh sb="0" eb="2">
      <t>オキカエ</t>
    </rPh>
    <rPh sb="2" eb="4">
      <t>モジ</t>
    </rPh>
    <phoneticPr fontId="1"/>
  </si>
  <si>
    <t>日(</t>
    <rPh sb="0" eb="1">
      <t>ニチ</t>
    </rPh>
    <phoneticPr fontId="1"/>
  </si>
  <si>
    <t>)&lt;/td&gt;&lt;td&gt;</t>
    <phoneticPr fontId="1"/>
  </si>
  <si>
    <t>Mid</t>
    <phoneticPr fontId="1"/>
  </si>
  <si>
    <t>土日処理</t>
    <rPh sb="0" eb="2">
      <t>ドニチ</t>
    </rPh>
    <rPh sb="2" eb="4">
      <t>ショリ</t>
    </rPh>
    <phoneticPr fontId="1"/>
  </si>
  <si>
    <t>日曜処理→ソースコピペ</t>
    <rPh sb="0" eb="2">
      <t>ニチヨウ</t>
    </rPh>
    <rPh sb="2" eb="4">
      <t>ショリ</t>
    </rPh>
    <phoneticPr fontId="1"/>
  </si>
  <si>
    <t>Mid</t>
    <phoneticPr fontId="1"/>
  </si>
  <si>
    <t>&lt;tr&gt;&lt;td&gt;</t>
    <phoneticPr fontId="1"/>
  </si>
  <si>
    <t>&lt;tr&gt;&lt;td&gt;10th(Wed)&lt;/td&gt;&lt;td&gt; 未定&lt;/td&gt;&lt;/tr&gt;</t>
  </si>
  <si>
    <t>&lt;tr&gt;&lt;td&gt;15th(Mon)&lt;/td&gt;&lt;td&gt; 休み&lt;/td&gt;&lt;/tr&gt;</t>
  </si>
  <si>
    <t>&lt;tr&gt;&lt;td&gt;29th(Mon)&lt;/td&gt;&lt;td&gt; 休み&lt;/td&gt;&lt;/tr&gt;</t>
  </si>
  <si>
    <t>&lt;tr&gt;&lt;td&gt;1st(Mon)&lt;/td&gt;&lt;td&gt; Zakuro&lt;/td&gt;&lt;/tr&gt;</t>
    <phoneticPr fontId="1"/>
  </si>
  <si>
    <t>&lt;tr&gt;&lt;td&gt;4th(Thu)&lt;/td&gt;&lt;td&gt; Zakuro&lt;/td&gt;&lt;/tr&gt;</t>
    <phoneticPr fontId="1"/>
  </si>
  <si>
    <t>&lt;tr&gt;&lt;td&gt;5th(Fri)&lt;/td&gt;&lt;td&gt; Misaki&lt;/td&gt;&lt;/tr&gt;</t>
    <phoneticPr fontId="1"/>
  </si>
  <si>
    <t>&lt;tr&gt;&lt;td&gt;6th(Sat)&lt;/td&gt;&lt;td&gt; Iriya&lt;/td&gt;&lt;/tr&gt;</t>
    <phoneticPr fontId="1"/>
  </si>
  <si>
    <t>&lt;tr&gt;&lt;td&gt;7th(Sun)&lt;/td&gt;&lt;td&gt; Kalma&lt;/td&gt;&lt;/tr&gt;</t>
    <phoneticPr fontId="1"/>
  </si>
  <si>
    <t>&lt;tr&gt;&lt;td&gt;8th(Mon)&lt;/td&gt;&lt;td&gt; Kalma&lt;/td&gt;&lt;/tr&gt;</t>
    <phoneticPr fontId="1"/>
  </si>
  <si>
    <t>&lt;tr&gt;&lt;td&gt;9th(Tue)&lt;/td&gt;&lt;td&gt; Kana&lt;/td&gt;&lt;/tr&gt;</t>
    <phoneticPr fontId="1"/>
  </si>
  <si>
    <t>&lt;tr&gt;&lt;td&gt;11th(Thu)&lt;/td&gt;&lt;td&gt; Iriya&lt;/td&gt;&lt;/tr&gt;</t>
    <phoneticPr fontId="1"/>
  </si>
  <si>
    <t>&lt;tr&gt;&lt;td&gt;12th(Fri)&lt;/td&gt;&lt;td&gt; Misaki&lt;/td&gt;&lt;/tr&gt;</t>
    <phoneticPr fontId="1"/>
  </si>
  <si>
    <t>&lt;tr&gt;&lt;td&gt;14th(Sun)&lt;/td&gt;&lt;td&gt; Zakuro&lt;/td&gt;&lt;/tr&gt;</t>
    <phoneticPr fontId="1"/>
  </si>
  <si>
    <t>&lt;tr&gt;&lt;td&gt;16th(Tue)&lt;/td&gt;&lt;td&gt; Zakuro&lt;/td&gt;&lt;/tr&gt;</t>
    <phoneticPr fontId="1"/>
  </si>
  <si>
    <t>&lt;tr&gt;&lt;td&gt;17th(Wed)&lt;/td&gt;&lt;td&gt; Kana&lt;/td&gt;&lt;/tr&gt;</t>
    <phoneticPr fontId="1"/>
  </si>
  <si>
    <t>&lt;tr&gt;&lt;td&gt;18th(Thu)&lt;/td&gt;&lt;td&gt; Iriya&lt;/td&gt;&lt;/tr&gt;</t>
    <phoneticPr fontId="1"/>
  </si>
  <si>
    <t>&lt;tr&gt;&lt;td&gt;19th(Fri)&lt;/td&gt;&lt;td&gt; Misaki&lt;/td&gt;&lt;/tr&gt;</t>
    <phoneticPr fontId="1"/>
  </si>
  <si>
    <t>&lt;tr&gt;&lt;td&gt;21st(Sun)&lt;/td&gt;&lt;td&gt; Kana&lt;/td&gt;&lt;/tr&gt;</t>
    <phoneticPr fontId="1"/>
  </si>
  <si>
    <t>&lt;tr&gt;&lt;td&gt;22nd(Mon)&lt;/td&gt;&lt;td&gt; Zakuro&lt;/td&gt;&lt;/tr&gt;</t>
    <phoneticPr fontId="1"/>
  </si>
  <si>
    <t>&lt;tr&gt;&lt;td&gt;23rd(Tue)&lt;/td&gt;&lt;td&gt; Kalma&lt;/td&gt;&lt;/tr&gt;</t>
    <phoneticPr fontId="1"/>
  </si>
  <si>
    <t>&lt;tr&gt;&lt;td&gt;24th(Wed)&lt;/td&gt;&lt;td&gt; Zakuro&lt;/td&gt;&lt;/tr&gt;</t>
    <phoneticPr fontId="1"/>
  </si>
  <si>
    <t>&lt;tr&gt;&lt;td&gt;25th(Thu)&lt;/td&gt;&lt;td&gt; Iriya&lt;/td&gt;&lt;/tr&gt;</t>
    <phoneticPr fontId="1"/>
  </si>
  <si>
    <t>&lt;tr&gt;&lt;td&gt;26th(Fri)&lt;/td&gt;&lt;td&gt; Misaki&lt;/td&gt;&lt;/tr&gt;</t>
    <phoneticPr fontId="1"/>
  </si>
  <si>
    <t>&lt;tr&gt;&lt;td&gt;28th(Sun)&lt;/td&gt;&lt;td&gt; Zakuro&lt;/td&gt;&lt;/tr&gt;</t>
    <phoneticPr fontId="1"/>
  </si>
  <si>
    <t>&lt;tr&gt;&lt;td&gt;30th(Tue)&lt;/td&gt;&lt;td&gt; Kalma&lt;/td&gt;&lt;/tr&gt;</t>
    <phoneticPr fontId="1"/>
  </si>
  <si>
    <t>&lt;tr&gt;&lt;td&gt;31st(Wed)&lt;/td&gt;&lt;td&gt; Kana&lt;/td&gt;&lt;/tr&gt;</t>
    <phoneticPr fontId="1"/>
  </si>
  <si>
    <t>&lt;tr&gt;&lt;td&gt;2nd(Tue)&lt;/td&gt;&lt;td&gt; Iriya&lt;/td&gt;&lt;/tr&gt;</t>
    <phoneticPr fontId="1"/>
  </si>
  <si>
    <t>&lt;tr&gt;&lt;td&gt;3rd(Wed)&lt;/td&gt;&lt;td&gt; Kana&lt;/td&gt;&lt;/tr&gt;</t>
    <phoneticPr fontId="1"/>
  </si>
  <si>
    <t>&lt;tr&gt;&lt;td&gt;13th(Sat)&lt;/td&gt;&lt;td&gt; Misaki、Iriya&lt;/td&gt;&lt;/tr&gt;</t>
    <phoneticPr fontId="1"/>
  </si>
  <si>
    <t>&lt;tr&gt;&lt;td&gt;20th(Sat)&lt;/td&gt;&lt;td&gt; Misaki、Iriya&lt;/td&gt;&lt;/tr&gt;</t>
    <phoneticPr fontId="1"/>
  </si>
  <si>
    <t>&lt;tr&gt;&lt;td&gt;27th(Sat)&lt;/td&gt;&lt;td&gt; Zakuroバースデー、Zakuro、Misaki、Iriya&lt;/td&gt;&lt;/tr&gt;</t>
    <phoneticPr fontId="1"/>
  </si>
  <si>
    <t>1日木曜 柘榴</t>
  </si>
  <si>
    <t>2日金曜 イリヤ</t>
  </si>
  <si>
    <t>3日土曜 イリヤ</t>
  </si>
  <si>
    <t>4日日曜 カーマ</t>
  </si>
  <si>
    <t>5日月曜 休み</t>
  </si>
  <si>
    <t>6日火曜 柘榴</t>
  </si>
  <si>
    <t>7日水曜 カナ</t>
  </si>
  <si>
    <t>8日木曜 イリヤ</t>
  </si>
  <si>
    <t>9日金曜 美咲</t>
  </si>
  <si>
    <t>10日土曜 美咲、カーマ</t>
  </si>
  <si>
    <t>11日日曜 カナ</t>
  </si>
  <si>
    <t>12日月曜 柘榴</t>
  </si>
  <si>
    <t>13日火曜 カナ</t>
  </si>
  <si>
    <t>14日水曜 柘榴</t>
  </si>
  <si>
    <t>15日木曜 カーマ</t>
  </si>
  <si>
    <t>16日金曜 イリヤ</t>
  </si>
  <si>
    <t>17日土曜 美咲、イリヤ</t>
  </si>
  <si>
    <t>18日日曜 柘榴</t>
  </si>
  <si>
    <t>19日月曜 休み</t>
  </si>
  <si>
    <t>20日火曜 柘榴</t>
  </si>
  <si>
    <t>21日水曜 カナ</t>
  </si>
  <si>
    <t>22日木曜 カーマ</t>
  </si>
  <si>
    <t>23日金曜 美咲</t>
  </si>
  <si>
    <t>24日土曜 美咲</t>
  </si>
  <si>
    <t>25日日曜 柘榴</t>
  </si>
  <si>
    <t>26日月曜 柘榴</t>
  </si>
  <si>
    <t>27日火曜 カナ</t>
  </si>
  <si>
    <t>28日水曜 柘榴</t>
  </si>
  <si>
    <t>29日木曜 イリヤ</t>
  </si>
  <si>
    <t>30日金曜 カーマ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</si>
</sst>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 tint="-0.34998626667073579"/>
      <name val="ＭＳ Ｐゴシック"/>
      <family val="2"/>
      <charset val="128"/>
      <scheme val="minor"/>
    </font>
    <font>
      <sz val="11"/>
      <color theme="0" tint="-0.34998626667073579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4" fillId="2" borderId="0" xfId="0" applyFont="1" applyFill="1">
      <alignment vertical="center"/>
    </xf>
    <xf numFmtId="0" fontId="0" fillId="3" borderId="0" xfId="0" applyFill="1">
      <alignment vertical="center"/>
    </xf>
    <xf numFmtId="0" fontId="2" fillId="4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5" fillId="0" borderId="0" xfId="0" applyFont="1" applyFill="1">
      <alignment vertical="center"/>
    </xf>
    <xf numFmtId="0" fontId="3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3838575</xdr:colOff>
      <xdr:row>0</xdr:row>
      <xdr:rowOff>28575</xdr:rowOff>
    </xdr:from>
    <xdr:to>
      <xdr:col>16</xdr:col>
      <xdr:colOff>4991100</xdr:colOff>
      <xdr:row>0</xdr:row>
      <xdr:rowOff>314325</xdr:rowOff>
    </xdr:to>
    <xdr:sp macro="" textlink="">
      <xdr:nvSpPr>
        <xdr:cNvPr id="2" name="角丸四角形 1"/>
        <xdr:cNvSpPr/>
      </xdr:nvSpPr>
      <xdr:spPr>
        <a:xfrm>
          <a:off x="19783425" y="28575"/>
          <a:ext cx="1152525" cy="28575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名前 置換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2"/>
  <sheetViews>
    <sheetView tabSelected="1" topLeftCell="I1" workbookViewId="0">
      <selection activeCell="O2" sqref="O2:O32"/>
    </sheetView>
  </sheetViews>
  <sheetFormatPr defaultRowHeight="13.5"/>
  <cols>
    <col min="1" max="1" width="41.375" bestFit="1" customWidth="1"/>
    <col min="2" max="2" width="5.25" style="2" customWidth="1"/>
    <col min="3" max="3" width="7.125" style="2" customWidth="1"/>
    <col min="4" max="5" width="10.625" style="2" customWidth="1"/>
    <col min="6" max="6" width="5.25" style="2" customWidth="1"/>
    <col min="7" max="7" width="7.125" style="2" customWidth="1"/>
    <col min="8" max="9" width="10.625" style="2" customWidth="1"/>
    <col min="10" max="10" width="5.25" style="2" customWidth="1"/>
    <col min="11" max="11" width="7.125" style="2" customWidth="1"/>
    <col min="12" max="12" width="10.625" style="2" customWidth="1"/>
    <col min="13" max="13" width="4.125" style="2" customWidth="1"/>
    <col min="14" max="14" width="12.625" style="2" customWidth="1"/>
    <col min="15" max="15" width="112.375" bestFit="1" customWidth="1"/>
  </cols>
  <sheetData>
    <row r="1" spans="1:15">
      <c r="A1" s="3" t="s">
        <v>31</v>
      </c>
      <c r="B1" s="1" t="s">
        <v>33</v>
      </c>
      <c r="C1" s="1" t="s">
        <v>34</v>
      </c>
      <c r="D1" s="1" t="s">
        <v>35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38</v>
      </c>
      <c r="N1" s="1" t="s">
        <v>39</v>
      </c>
      <c r="O1" s="4" t="s">
        <v>40</v>
      </c>
    </row>
    <row r="2" spans="1:15">
      <c r="A2" t="s">
        <v>74</v>
      </c>
      <c r="B2" s="2">
        <v>2</v>
      </c>
      <c r="C2" s="2">
        <v>1</v>
      </c>
      <c r="D2" s="2" t="s">
        <v>36</v>
      </c>
      <c r="E2" s="2" t="str">
        <f>REPLACE(A2,B2,C2,D2)</f>
        <v>1日(木曜 柘榴</v>
      </c>
      <c r="F2" s="2">
        <v>5</v>
      </c>
      <c r="G2" s="2">
        <v>1</v>
      </c>
      <c r="H2" s="2" t="s">
        <v>37</v>
      </c>
      <c r="I2" s="2" t="str">
        <f>REPLACE(E2,F2,G2,H2)</f>
        <v>1日(木)&lt;/td&gt;&lt;td&gt; 柘榴</v>
      </c>
      <c r="J2" s="2">
        <v>4</v>
      </c>
      <c r="K2" s="2">
        <v>1</v>
      </c>
      <c r="L2" s="2" t="s">
        <v>37</v>
      </c>
      <c r="M2" s="2" t="str">
        <f>MID(I2,J2,K2)</f>
        <v>木</v>
      </c>
      <c r="N2" s="2" t="str">
        <f t="shared" ref="N2:N11" si="0">IF(OR(M2="土", M2="日"), "&lt;tr class='weekend'&gt;&lt;td&gt;"&amp;I2, "&lt;tr&gt;&lt;td&gt;"&amp;I2)</f>
        <v>&lt;tr&gt;&lt;td&gt;1日(木)&lt;/td&gt;&lt;td&gt; 柘榴</v>
      </c>
      <c r="O2" t="str">
        <f t="shared" ref="O2:O11" si="1">IF(M2="日", N2&amp;"&lt;span class='event_font'&gt;&amp;nbsp&amp;nbspセット料金半額DAY!&lt;/span&gt;&lt;/td&gt;&lt;/tr&gt;",N2&amp;"&lt;/td&gt;&lt;/tr&gt;")</f>
        <v>&lt;tr&gt;&lt;td&gt;1日(木)&lt;/td&gt;&lt;td&gt; 柘榴&lt;/td&gt;&lt;/tr&gt;</v>
      </c>
    </row>
    <row r="3" spans="1:15">
      <c r="A3" t="s">
        <v>75</v>
      </c>
      <c r="B3" s="2">
        <v>2</v>
      </c>
      <c r="C3" s="2">
        <v>1</v>
      </c>
      <c r="D3" s="2" t="s">
        <v>36</v>
      </c>
      <c r="E3" s="2" t="str">
        <f t="shared" ref="E3:E10" si="2">REPLACE(A3,B3,C3,D3)</f>
        <v>2日(金曜 イリヤ</v>
      </c>
      <c r="F3" s="2">
        <v>5</v>
      </c>
      <c r="G3" s="2">
        <v>1</v>
      </c>
      <c r="H3" s="2" t="s">
        <v>37</v>
      </c>
      <c r="I3" s="2" t="str">
        <f t="shared" ref="I3:I10" si="3">REPLACE(E3,F3,G3,H3)</f>
        <v>2日(金)&lt;/td&gt;&lt;td&gt; イリヤ</v>
      </c>
      <c r="J3" s="2">
        <v>4</v>
      </c>
      <c r="K3" s="2">
        <v>1</v>
      </c>
      <c r="L3" s="2" t="s">
        <v>37</v>
      </c>
      <c r="M3" s="2" t="str">
        <f t="shared" ref="M3:M32" si="4">MID(I3,J3,K3)</f>
        <v>金</v>
      </c>
      <c r="N3" s="2" t="str">
        <f t="shared" si="0"/>
        <v>&lt;tr&gt;&lt;td&gt;2日(金)&lt;/td&gt;&lt;td&gt; イリヤ</v>
      </c>
      <c r="O3" t="str">
        <f t="shared" si="1"/>
        <v>&lt;tr&gt;&lt;td&gt;2日(金)&lt;/td&gt;&lt;td&gt; イリヤ&lt;/td&gt;&lt;/tr&gt;</v>
      </c>
    </row>
    <row r="4" spans="1:15">
      <c r="A4" t="s">
        <v>76</v>
      </c>
      <c r="B4" s="2">
        <v>2</v>
      </c>
      <c r="C4" s="2">
        <v>1</v>
      </c>
      <c r="D4" s="2" t="s">
        <v>36</v>
      </c>
      <c r="E4" s="2" t="str">
        <f t="shared" si="2"/>
        <v>3日(土曜 イリヤ</v>
      </c>
      <c r="F4" s="2">
        <v>5</v>
      </c>
      <c r="G4" s="2">
        <v>1</v>
      </c>
      <c r="H4" s="2" t="s">
        <v>37</v>
      </c>
      <c r="I4" s="2" t="str">
        <f t="shared" si="3"/>
        <v>3日(土)&lt;/td&gt;&lt;td&gt; イリヤ</v>
      </c>
      <c r="J4" s="2">
        <v>4</v>
      </c>
      <c r="K4" s="2">
        <v>1</v>
      </c>
      <c r="L4" s="2" t="s">
        <v>37</v>
      </c>
      <c r="M4" s="2" t="str">
        <f t="shared" si="4"/>
        <v>土</v>
      </c>
      <c r="N4" s="2" t="str">
        <f t="shared" si="0"/>
        <v>&lt;tr class='weekend'&gt;&lt;td&gt;3日(土)&lt;/td&gt;&lt;td&gt; イリヤ</v>
      </c>
      <c r="O4" t="str">
        <f t="shared" si="1"/>
        <v>&lt;tr class='weekend'&gt;&lt;td&gt;3日(土)&lt;/td&gt;&lt;td&gt; イリヤ&lt;/td&gt;&lt;/tr&gt;</v>
      </c>
    </row>
    <row r="5" spans="1:15">
      <c r="A5" t="s">
        <v>77</v>
      </c>
      <c r="B5" s="2">
        <v>2</v>
      </c>
      <c r="C5" s="2">
        <v>1</v>
      </c>
      <c r="D5" s="2" t="s">
        <v>36</v>
      </c>
      <c r="E5" s="2" t="str">
        <f t="shared" si="2"/>
        <v>4日(日曜 カーマ</v>
      </c>
      <c r="F5" s="2">
        <v>5</v>
      </c>
      <c r="G5" s="2">
        <v>1</v>
      </c>
      <c r="H5" s="2" t="s">
        <v>37</v>
      </c>
      <c r="I5" s="2" t="str">
        <f t="shared" si="3"/>
        <v>4日(日)&lt;/td&gt;&lt;td&gt; カーマ</v>
      </c>
      <c r="J5" s="2">
        <v>4</v>
      </c>
      <c r="K5" s="2">
        <v>1</v>
      </c>
      <c r="L5" s="2" t="s">
        <v>37</v>
      </c>
      <c r="M5" s="2" t="str">
        <f t="shared" si="4"/>
        <v>日</v>
      </c>
      <c r="N5" s="2" t="str">
        <f t="shared" si="0"/>
        <v>&lt;tr class='weekend'&gt;&lt;td&gt;4日(日)&lt;/td&gt;&lt;td&gt; カーマ</v>
      </c>
      <c r="O5" t="str">
        <f t="shared" si="1"/>
        <v>&lt;tr class='weekend'&gt;&lt;td&gt;4日(日)&lt;/td&gt;&lt;td&gt; カーマ&lt;span class='event_font'&gt;&amp;nbsp&amp;nbspセット料金半額DAY!&lt;/span&gt;&lt;/td&gt;&lt;/tr&gt;</v>
      </c>
    </row>
    <row r="6" spans="1:15">
      <c r="A6" t="s">
        <v>78</v>
      </c>
      <c r="B6" s="2">
        <v>2</v>
      </c>
      <c r="C6" s="2">
        <v>1</v>
      </c>
      <c r="D6" s="2" t="s">
        <v>36</v>
      </c>
      <c r="E6" s="2" t="str">
        <f t="shared" si="2"/>
        <v>5日(月曜 休み</v>
      </c>
      <c r="F6" s="2">
        <v>5</v>
      </c>
      <c r="G6" s="2">
        <v>1</v>
      </c>
      <c r="H6" s="2" t="s">
        <v>37</v>
      </c>
      <c r="I6" s="2" t="str">
        <f t="shared" si="3"/>
        <v>5日(月)&lt;/td&gt;&lt;td&gt; 休み</v>
      </c>
      <c r="J6" s="2">
        <v>4</v>
      </c>
      <c r="K6" s="2">
        <v>1</v>
      </c>
      <c r="L6" s="2" t="s">
        <v>37</v>
      </c>
      <c r="M6" s="2" t="str">
        <f t="shared" si="4"/>
        <v>月</v>
      </c>
      <c r="N6" s="2" t="str">
        <f t="shared" si="0"/>
        <v>&lt;tr&gt;&lt;td&gt;5日(月)&lt;/td&gt;&lt;td&gt; 休み</v>
      </c>
      <c r="O6" t="str">
        <f t="shared" si="1"/>
        <v>&lt;tr&gt;&lt;td&gt;5日(月)&lt;/td&gt;&lt;td&gt; 休み&lt;/td&gt;&lt;/tr&gt;</v>
      </c>
    </row>
    <row r="7" spans="1:15">
      <c r="A7" t="s">
        <v>79</v>
      </c>
      <c r="B7" s="2">
        <v>2</v>
      </c>
      <c r="C7" s="2">
        <v>1</v>
      </c>
      <c r="D7" s="2" t="s">
        <v>36</v>
      </c>
      <c r="E7" s="2" t="str">
        <f t="shared" si="2"/>
        <v>6日(火曜 柘榴</v>
      </c>
      <c r="F7" s="2">
        <v>5</v>
      </c>
      <c r="G7" s="2">
        <v>1</v>
      </c>
      <c r="H7" s="2" t="s">
        <v>37</v>
      </c>
      <c r="I7" s="2" t="str">
        <f t="shared" si="3"/>
        <v>6日(火)&lt;/td&gt;&lt;td&gt; 柘榴</v>
      </c>
      <c r="J7" s="2">
        <v>4</v>
      </c>
      <c r="K7" s="2">
        <v>1</v>
      </c>
      <c r="L7" s="2" t="s">
        <v>37</v>
      </c>
      <c r="M7" s="2" t="str">
        <f t="shared" si="4"/>
        <v>火</v>
      </c>
      <c r="N7" s="2" t="str">
        <f t="shared" si="0"/>
        <v>&lt;tr&gt;&lt;td&gt;6日(火)&lt;/td&gt;&lt;td&gt; 柘榴</v>
      </c>
      <c r="O7" t="str">
        <f t="shared" si="1"/>
        <v>&lt;tr&gt;&lt;td&gt;6日(火)&lt;/td&gt;&lt;td&gt; 柘榴&lt;/td&gt;&lt;/tr&gt;</v>
      </c>
    </row>
    <row r="8" spans="1:15">
      <c r="A8" t="s">
        <v>80</v>
      </c>
      <c r="B8" s="2">
        <v>2</v>
      </c>
      <c r="C8" s="2">
        <v>1</v>
      </c>
      <c r="D8" s="2" t="s">
        <v>36</v>
      </c>
      <c r="E8" s="2" t="str">
        <f t="shared" si="2"/>
        <v>7日(水曜 カナ</v>
      </c>
      <c r="F8" s="2">
        <v>5</v>
      </c>
      <c r="G8" s="2">
        <v>1</v>
      </c>
      <c r="H8" s="2" t="s">
        <v>37</v>
      </c>
      <c r="I8" s="2" t="str">
        <f t="shared" si="3"/>
        <v>7日(水)&lt;/td&gt;&lt;td&gt; カナ</v>
      </c>
      <c r="J8" s="2">
        <v>4</v>
      </c>
      <c r="K8" s="2">
        <v>1</v>
      </c>
      <c r="L8" s="2" t="s">
        <v>37</v>
      </c>
      <c r="M8" s="2" t="str">
        <f t="shared" si="4"/>
        <v>水</v>
      </c>
      <c r="N8" s="2" t="str">
        <f t="shared" si="0"/>
        <v>&lt;tr&gt;&lt;td&gt;7日(水)&lt;/td&gt;&lt;td&gt; カナ</v>
      </c>
      <c r="O8" t="str">
        <f t="shared" si="1"/>
        <v>&lt;tr&gt;&lt;td&gt;7日(水)&lt;/td&gt;&lt;td&gt; カナ&lt;/td&gt;&lt;/tr&gt;</v>
      </c>
    </row>
    <row r="9" spans="1:15">
      <c r="A9" t="s">
        <v>81</v>
      </c>
      <c r="B9" s="2">
        <v>2</v>
      </c>
      <c r="C9" s="2">
        <v>1</v>
      </c>
      <c r="D9" s="2" t="s">
        <v>36</v>
      </c>
      <c r="E9" s="2" t="str">
        <f t="shared" si="2"/>
        <v>8日(木曜 イリヤ</v>
      </c>
      <c r="F9" s="2">
        <v>5</v>
      </c>
      <c r="G9" s="2">
        <v>1</v>
      </c>
      <c r="H9" s="2" t="s">
        <v>37</v>
      </c>
      <c r="I9" s="2" t="str">
        <f t="shared" si="3"/>
        <v>8日(木)&lt;/td&gt;&lt;td&gt; イリヤ</v>
      </c>
      <c r="J9" s="2">
        <v>4</v>
      </c>
      <c r="K9" s="2">
        <v>1</v>
      </c>
      <c r="L9" s="2" t="s">
        <v>37</v>
      </c>
      <c r="M9" s="2" t="str">
        <f t="shared" si="4"/>
        <v>木</v>
      </c>
      <c r="N9" s="2" t="str">
        <f t="shared" si="0"/>
        <v>&lt;tr&gt;&lt;td&gt;8日(木)&lt;/td&gt;&lt;td&gt; イリヤ</v>
      </c>
      <c r="O9" t="str">
        <f t="shared" si="1"/>
        <v>&lt;tr&gt;&lt;td&gt;8日(木)&lt;/td&gt;&lt;td&gt; イリヤ&lt;/td&gt;&lt;/tr&gt;</v>
      </c>
    </row>
    <row r="10" spans="1:15">
      <c r="A10" t="s">
        <v>82</v>
      </c>
      <c r="B10" s="2">
        <v>2</v>
      </c>
      <c r="C10" s="2">
        <v>1</v>
      </c>
      <c r="D10" s="2" t="s">
        <v>36</v>
      </c>
      <c r="E10" s="2" t="str">
        <f t="shared" si="2"/>
        <v>9日(金曜 美咲</v>
      </c>
      <c r="F10" s="2">
        <v>5</v>
      </c>
      <c r="G10" s="2">
        <v>1</v>
      </c>
      <c r="H10" s="2" t="s">
        <v>37</v>
      </c>
      <c r="I10" s="2" t="str">
        <f t="shared" si="3"/>
        <v>9日(金)&lt;/td&gt;&lt;td&gt; 美咲</v>
      </c>
      <c r="J10" s="2">
        <v>4</v>
      </c>
      <c r="K10" s="2">
        <v>1</v>
      </c>
      <c r="L10" s="2" t="s">
        <v>37</v>
      </c>
      <c r="M10" s="2" t="str">
        <f t="shared" si="4"/>
        <v>金</v>
      </c>
      <c r="N10" s="2" t="str">
        <f t="shared" si="0"/>
        <v>&lt;tr&gt;&lt;td&gt;9日(金)&lt;/td&gt;&lt;td&gt; 美咲</v>
      </c>
      <c r="O10" t="str">
        <f t="shared" si="1"/>
        <v>&lt;tr&gt;&lt;td&gt;9日(金)&lt;/td&gt;&lt;td&gt; 美咲&lt;/td&gt;&lt;/tr&gt;</v>
      </c>
    </row>
    <row r="11" spans="1:15">
      <c r="A11" t="s">
        <v>83</v>
      </c>
      <c r="B11" s="2">
        <v>3</v>
      </c>
      <c r="C11" s="2">
        <v>1</v>
      </c>
      <c r="D11" s="2" t="s">
        <v>36</v>
      </c>
      <c r="E11" s="2" t="str">
        <f>REPLACE(A11,B11,C11,D11)</f>
        <v>10日(土曜 美咲、カーマ</v>
      </c>
      <c r="F11" s="2">
        <v>6</v>
      </c>
      <c r="G11" s="2">
        <v>1</v>
      </c>
      <c r="H11" s="2" t="s">
        <v>37</v>
      </c>
      <c r="I11" s="2" t="str">
        <f>REPLACE(E11,F11,G11,H11)</f>
        <v>10日(土)&lt;/td&gt;&lt;td&gt; 美咲、カーマ</v>
      </c>
      <c r="J11" s="2">
        <v>5</v>
      </c>
      <c r="K11" s="2">
        <v>1</v>
      </c>
      <c r="L11" s="2" t="s">
        <v>37</v>
      </c>
      <c r="M11" s="2" t="str">
        <f t="shared" si="4"/>
        <v>土</v>
      </c>
      <c r="N11" s="2" t="str">
        <f t="shared" si="0"/>
        <v>&lt;tr class='weekend'&gt;&lt;td&gt;10日(土)&lt;/td&gt;&lt;td&gt; 美咲、カーマ</v>
      </c>
      <c r="O11" t="str">
        <f t="shared" si="1"/>
        <v>&lt;tr class='weekend'&gt;&lt;td&gt;10日(土)&lt;/td&gt;&lt;td&gt; 美咲、カーマ&lt;/td&gt;&lt;/tr&gt;</v>
      </c>
    </row>
    <row r="12" spans="1:15">
      <c r="A12" t="s">
        <v>84</v>
      </c>
      <c r="B12" s="2">
        <v>3</v>
      </c>
      <c r="C12" s="2">
        <v>1</v>
      </c>
      <c r="D12" s="2" t="s">
        <v>36</v>
      </c>
      <c r="E12" s="2" t="str">
        <f t="shared" ref="E12:E32" si="5">REPLACE(A12,B12,C12,D12)</f>
        <v>11日(日曜 カナ</v>
      </c>
      <c r="F12" s="2">
        <v>6</v>
      </c>
      <c r="G12" s="2">
        <v>1</v>
      </c>
      <c r="H12" s="2" t="s">
        <v>37</v>
      </c>
      <c r="I12" s="2" t="str">
        <f t="shared" ref="I12:I32" si="6">REPLACE(E12,F12,G12,H12)</f>
        <v>11日(日)&lt;/td&gt;&lt;td&gt; カナ</v>
      </c>
      <c r="J12" s="2">
        <v>5</v>
      </c>
      <c r="K12" s="2">
        <v>1</v>
      </c>
      <c r="L12" s="2" t="s">
        <v>37</v>
      </c>
      <c r="M12" s="2" t="str">
        <f t="shared" si="4"/>
        <v>日</v>
      </c>
      <c r="N12" s="2" t="str">
        <f>IF(OR(M12="土", M12="日"), "&lt;tr class='weekend'&gt;&lt;td&gt;"&amp;I12, "&lt;tr&gt;&lt;td&gt;"&amp;I12)</f>
        <v>&lt;tr class='weekend'&gt;&lt;td&gt;11日(日)&lt;/td&gt;&lt;td&gt; カナ</v>
      </c>
      <c r="O12" t="str">
        <f>IF(M12="日", N12&amp;"&lt;span class='event_font'&gt;&amp;nbsp&amp;nbspセット料金半額DAY!&lt;/span&gt;&lt;/td&gt;&lt;/tr&gt;",N12&amp;"&lt;/td&gt;&lt;/tr&gt;")</f>
        <v>&lt;tr class='weekend'&gt;&lt;td&gt;11日(日)&lt;/td&gt;&lt;td&gt; カナ&lt;span class='event_font'&gt;&amp;nbsp&amp;nbspセット料金半額DAY!&lt;/span&gt;&lt;/td&gt;&lt;/tr&gt;</v>
      </c>
    </row>
    <row r="13" spans="1:15">
      <c r="A13" t="s">
        <v>85</v>
      </c>
      <c r="B13" s="2">
        <v>3</v>
      </c>
      <c r="C13" s="2">
        <v>1</v>
      </c>
      <c r="D13" s="2" t="s">
        <v>36</v>
      </c>
      <c r="E13" s="2" t="str">
        <f t="shared" si="5"/>
        <v>12日(月曜 柘榴</v>
      </c>
      <c r="F13" s="2">
        <v>6</v>
      </c>
      <c r="G13" s="2">
        <v>1</v>
      </c>
      <c r="H13" s="2" t="s">
        <v>37</v>
      </c>
      <c r="I13" s="2" t="str">
        <f t="shared" si="6"/>
        <v>12日(月)&lt;/td&gt;&lt;td&gt; 柘榴</v>
      </c>
      <c r="J13" s="2">
        <v>5</v>
      </c>
      <c r="K13" s="2">
        <v>1</v>
      </c>
      <c r="L13" s="2" t="s">
        <v>37</v>
      </c>
      <c r="M13" s="2" t="str">
        <f t="shared" si="4"/>
        <v>月</v>
      </c>
      <c r="N13" s="2" t="str">
        <f t="shared" ref="N13:N32" si="7">IF(OR(M13="土", M13="日"), "&lt;tr class='weekend'&gt;&lt;td&gt;"&amp;I13, "&lt;tr&gt;&lt;td&gt;"&amp;I13)</f>
        <v>&lt;tr&gt;&lt;td&gt;12日(月)&lt;/td&gt;&lt;td&gt; 柘榴</v>
      </c>
      <c r="O13" t="str">
        <f t="shared" ref="O13:O32" si="8">IF(M13="日", N13&amp;"&lt;span class='event_font'&gt;&amp;nbsp&amp;nbspセット料金半額DAY!&lt;/span&gt;&lt;/td&gt;&lt;/tr&gt;",N13&amp;"&lt;/td&gt;&lt;/tr&gt;")</f>
        <v>&lt;tr&gt;&lt;td&gt;12日(月)&lt;/td&gt;&lt;td&gt; 柘榴&lt;/td&gt;&lt;/tr&gt;</v>
      </c>
    </row>
    <row r="14" spans="1:15">
      <c r="A14" t="s">
        <v>86</v>
      </c>
      <c r="B14" s="2">
        <v>3</v>
      </c>
      <c r="C14" s="2">
        <v>1</v>
      </c>
      <c r="D14" s="2" t="s">
        <v>36</v>
      </c>
      <c r="E14" s="2" t="str">
        <f t="shared" si="5"/>
        <v>13日(火曜 カナ</v>
      </c>
      <c r="F14" s="2">
        <v>6</v>
      </c>
      <c r="G14" s="2">
        <v>1</v>
      </c>
      <c r="H14" s="2" t="s">
        <v>37</v>
      </c>
      <c r="I14" s="2" t="str">
        <f t="shared" si="6"/>
        <v>13日(火)&lt;/td&gt;&lt;td&gt; カナ</v>
      </c>
      <c r="J14" s="2">
        <v>5</v>
      </c>
      <c r="K14" s="2">
        <v>1</v>
      </c>
      <c r="L14" s="2" t="s">
        <v>37</v>
      </c>
      <c r="M14" s="2" t="str">
        <f t="shared" si="4"/>
        <v>火</v>
      </c>
      <c r="N14" s="2" t="str">
        <f t="shared" si="7"/>
        <v>&lt;tr&gt;&lt;td&gt;13日(火)&lt;/td&gt;&lt;td&gt; カナ</v>
      </c>
      <c r="O14" t="str">
        <f t="shared" si="8"/>
        <v>&lt;tr&gt;&lt;td&gt;13日(火)&lt;/td&gt;&lt;td&gt; カナ&lt;/td&gt;&lt;/tr&gt;</v>
      </c>
    </row>
    <row r="15" spans="1:15">
      <c r="A15" t="s">
        <v>87</v>
      </c>
      <c r="B15" s="2">
        <v>3</v>
      </c>
      <c r="C15" s="2">
        <v>1</v>
      </c>
      <c r="D15" s="2" t="s">
        <v>36</v>
      </c>
      <c r="E15" s="2" t="str">
        <f t="shared" si="5"/>
        <v>14日(水曜 柘榴</v>
      </c>
      <c r="F15" s="2">
        <v>6</v>
      </c>
      <c r="G15" s="2">
        <v>1</v>
      </c>
      <c r="H15" s="2" t="s">
        <v>37</v>
      </c>
      <c r="I15" s="2" t="str">
        <f t="shared" si="6"/>
        <v>14日(水)&lt;/td&gt;&lt;td&gt; 柘榴</v>
      </c>
      <c r="J15" s="2">
        <v>5</v>
      </c>
      <c r="K15" s="2">
        <v>1</v>
      </c>
      <c r="L15" s="2" t="s">
        <v>37</v>
      </c>
      <c r="M15" s="2" t="str">
        <f t="shared" si="4"/>
        <v>水</v>
      </c>
      <c r="N15" s="2" t="str">
        <f t="shared" si="7"/>
        <v>&lt;tr&gt;&lt;td&gt;14日(水)&lt;/td&gt;&lt;td&gt; 柘榴</v>
      </c>
      <c r="O15" t="str">
        <f t="shared" si="8"/>
        <v>&lt;tr&gt;&lt;td&gt;14日(水)&lt;/td&gt;&lt;td&gt; 柘榴&lt;/td&gt;&lt;/tr&gt;</v>
      </c>
    </row>
    <row r="16" spans="1:15">
      <c r="A16" t="s">
        <v>88</v>
      </c>
      <c r="B16" s="2">
        <v>3</v>
      </c>
      <c r="C16" s="2">
        <v>1</v>
      </c>
      <c r="D16" s="2" t="s">
        <v>36</v>
      </c>
      <c r="E16" s="2" t="str">
        <f t="shared" si="5"/>
        <v>15日(木曜 カーマ</v>
      </c>
      <c r="F16" s="2">
        <v>6</v>
      </c>
      <c r="G16" s="2">
        <v>1</v>
      </c>
      <c r="H16" s="2" t="s">
        <v>37</v>
      </c>
      <c r="I16" s="2" t="str">
        <f t="shared" si="6"/>
        <v>15日(木)&lt;/td&gt;&lt;td&gt; カーマ</v>
      </c>
      <c r="J16" s="2">
        <v>5</v>
      </c>
      <c r="K16" s="2">
        <v>1</v>
      </c>
      <c r="L16" s="2" t="s">
        <v>37</v>
      </c>
      <c r="M16" s="2" t="str">
        <f t="shared" si="4"/>
        <v>木</v>
      </c>
      <c r="N16" s="2" t="str">
        <f t="shared" si="7"/>
        <v>&lt;tr&gt;&lt;td&gt;15日(木)&lt;/td&gt;&lt;td&gt; カーマ</v>
      </c>
      <c r="O16" t="str">
        <f t="shared" si="8"/>
        <v>&lt;tr&gt;&lt;td&gt;15日(木)&lt;/td&gt;&lt;td&gt; カーマ&lt;/td&gt;&lt;/tr&gt;</v>
      </c>
    </row>
    <row r="17" spans="1:15">
      <c r="A17" t="s">
        <v>89</v>
      </c>
      <c r="B17" s="2">
        <v>3</v>
      </c>
      <c r="C17" s="2">
        <v>1</v>
      </c>
      <c r="D17" s="2" t="s">
        <v>36</v>
      </c>
      <c r="E17" s="2" t="str">
        <f t="shared" si="5"/>
        <v>16日(金曜 イリヤ</v>
      </c>
      <c r="F17" s="2">
        <v>6</v>
      </c>
      <c r="G17" s="2">
        <v>1</v>
      </c>
      <c r="H17" s="2" t="s">
        <v>37</v>
      </c>
      <c r="I17" s="2" t="str">
        <f t="shared" si="6"/>
        <v>16日(金)&lt;/td&gt;&lt;td&gt; イリヤ</v>
      </c>
      <c r="J17" s="2">
        <v>5</v>
      </c>
      <c r="K17" s="2">
        <v>1</v>
      </c>
      <c r="L17" s="2" t="s">
        <v>37</v>
      </c>
      <c r="M17" s="2" t="str">
        <f t="shared" si="4"/>
        <v>金</v>
      </c>
      <c r="N17" s="2" t="str">
        <f t="shared" si="7"/>
        <v>&lt;tr&gt;&lt;td&gt;16日(金)&lt;/td&gt;&lt;td&gt; イリヤ</v>
      </c>
      <c r="O17" t="str">
        <f t="shared" si="8"/>
        <v>&lt;tr&gt;&lt;td&gt;16日(金)&lt;/td&gt;&lt;td&gt; イリヤ&lt;/td&gt;&lt;/tr&gt;</v>
      </c>
    </row>
    <row r="18" spans="1:15">
      <c r="A18" t="s">
        <v>90</v>
      </c>
      <c r="B18" s="2">
        <v>3</v>
      </c>
      <c r="C18" s="2">
        <v>1</v>
      </c>
      <c r="D18" s="2" t="s">
        <v>36</v>
      </c>
      <c r="E18" s="2" t="str">
        <f t="shared" si="5"/>
        <v>17日(土曜 美咲、イリヤ</v>
      </c>
      <c r="F18" s="2">
        <v>6</v>
      </c>
      <c r="G18" s="2">
        <v>1</v>
      </c>
      <c r="H18" s="2" t="s">
        <v>37</v>
      </c>
      <c r="I18" s="2" t="str">
        <f t="shared" si="6"/>
        <v>17日(土)&lt;/td&gt;&lt;td&gt; 美咲、イリヤ</v>
      </c>
      <c r="J18" s="2">
        <v>5</v>
      </c>
      <c r="K18" s="2">
        <v>1</v>
      </c>
      <c r="L18" s="2" t="s">
        <v>37</v>
      </c>
      <c r="M18" s="2" t="str">
        <f t="shared" si="4"/>
        <v>土</v>
      </c>
      <c r="N18" s="2" t="str">
        <f t="shared" si="7"/>
        <v>&lt;tr class='weekend'&gt;&lt;td&gt;17日(土)&lt;/td&gt;&lt;td&gt; 美咲、イリヤ</v>
      </c>
      <c r="O18" t="str">
        <f t="shared" si="8"/>
        <v>&lt;tr class='weekend'&gt;&lt;td&gt;17日(土)&lt;/td&gt;&lt;td&gt; 美咲、イリヤ&lt;/td&gt;&lt;/tr&gt;</v>
      </c>
    </row>
    <row r="19" spans="1:15">
      <c r="A19" t="s">
        <v>91</v>
      </c>
      <c r="B19" s="2">
        <v>3</v>
      </c>
      <c r="C19" s="2">
        <v>1</v>
      </c>
      <c r="D19" s="2" t="s">
        <v>36</v>
      </c>
      <c r="E19" s="2" t="str">
        <f t="shared" si="5"/>
        <v>18日(日曜 柘榴</v>
      </c>
      <c r="F19" s="2">
        <v>6</v>
      </c>
      <c r="G19" s="2">
        <v>1</v>
      </c>
      <c r="H19" s="2" t="s">
        <v>37</v>
      </c>
      <c r="I19" s="2" t="str">
        <f t="shared" si="6"/>
        <v>18日(日)&lt;/td&gt;&lt;td&gt; 柘榴</v>
      </c>
      <c r="J19" s="2">
        <v>5</v>
      </c>
      <c r="K19" s="2">
        <v>1</v>
      </c>
      <c r="L19" s="2" t="s">
        <v>37</v>
      </c>
      <c r="M19" s="2" t="str">
        <f t="shared" si="4"/>
        <v>日</v>
      </c>
      <c r="N19" s="2" t="str">
        <f t="shared" si="7"/>
        <v>&lt;tr class='weekend'&gt;&lt;td&gt;18日(日)&lt;/td&gt;&lt;td&gt; 柘榴</v>
      </c>
      <c r="O19" t="str">
        <f t="shared" si="8"/>
        <v>&lt;tr class='weekend'&gt;&lt;td&gt;18日(日)&lt;/td&gt;&lt;td&gt; 柘榴&lt;span class='event_font'&gt;&amp;nbsp&amp;nbspセット料金半額DAY!&lt;/span&gt;&lt;/td&gt;&lt;/tr&gt;</v>
      </c>
    </row>
    <row r="20" spans="1:15">
      <c r="A20" t="s">
        <v>92</v>
      </c>
      <c r="B20" s="2">
        <v>3</v>
      </c>
      <c r="C20" s="2">
        <v>1</v>
      </c>
      <c r="D20" s="2" t="s">
        <v>36</v>
      </c>
      <c r="E20" s="2" t="str">
        <f t="shared" si="5"/>
        <v>19日(月曜 休み</v>
      </c>
      <c r="F20" s="2">
        <v>6</v>
      </c>
      <c r="G20" s="2">
        <v>1</v>
      </c>
      <c r="H20" s="2" t="s">
        <v>37</v>
      </c>
      <c r="I20" s="2" t="str">
        <f t="shared" si="6"/>
        <v>19日(月)&lt;/td&gt;&lt;td&gt; 休み</v>
      </c>
      <c r="J20" s="2">
        <v>5</v>
      </c>
      <c r="K20" s="2">
        <v>1</v>
      </c>
      <c r="L20" s="2" t="s">
        <v>37</v>
      </c>
      <c r="M20" s="2" t="str">
        <f t="shared" si="4"/>
        <v>月</v>
      </c>
      <c r="N20" s="2" t="str">
        <f t="shared" si="7"/>
        <v>&lt;tr&gt;&lt;td&gt;19日(月)&lt;/td&gt;&lt;td&gt; 休み</v>
      </c>
      <c r="O20" t="str">
        <f t="shared" si="8"/>
        <v>&lt;tr&gt;&lt;td&gt;19日(月)&lt;/td&gt;&lt;td&gt; 休み&lt;/td&gt;&lt;/tr&gt;</v>
      </c>
    </row>
    <row r="21" spans="1:15">
      <c r="A21" t="s">
        <v>93</v>
      </c>
      <c r="B21" s="2">
        <v>3</v>
      </c>
      <c r="C21" s="2">
        <v>1</v>
      </c>
      <c r="D21" s="2" t="s">
        <v>36</v>
      </c>
      <c r="E21" s="2" t="str">
        <f t="shared" si="5"/>
        <v>20日(火曜 柘榴</v>
      </c>
      <c r="F21" s="2">
        <v>6</v>
      </c>
      <c r="G21" s="2">
        <v>1</v>
      </c>
      <c r="H21" s="2" t="s">
        <v>37</v>
      </c>
      <c r="I21" s="2" t="str">
        <f t="shared" si="6"/>
        <v>20日(火)&lt;/td&gt;&lt;td&gt; 柘榴</v>
      </c>
      <c r="J21" s="2">
        <v>5</v>
      </c>
      <c r="K21" s="2">
        <v>1</v>
      </c>
      <c r="L21" s="2" t="s">
        <v>37</v>
      </c>
      <c r="M21" s="2" t="str">
        <f t="shared" si="4"/>
        <v>火</v>
      </c>
      <c r="N21" s="2" t="str">
        <f t="shared" si="7"/>
        <v>&lt;tr&gt;&lt;td&gt;20日(火)&lt;/td&gt;&lt;td&gt; 柘榴</v>
      </c>
      <c r="O21" t="str">
        <f t="shared" si="8"/>
        <v>&lt;tr&gt;&lt;td&gt;20日(火)&lt;/td&gt;&lt;td&gt; 柘榴&lt;/td&gt;&lt;/tr&gt;</v>
      </c>
    </row>
    <row r="22" spans="1:15">
      <c r="A22" t="s">
        <v>94</v>
      </c>
      <c r="B22" s="2">
        <v>3</v>
      </c>
      <c r="C22" s="2">
        <v>1</v>
      </c>
      <c r="D22" s="2" t="s">
        <v>36</v>
      </c>
      <c r="E22" s="2" t="str">
        <f t="shared" si="5"/>
        <v>21日(水曜 カナ</v>
      </c>
      <c r="F22" s="2">
        <v>6</v>
      </c>
      <c r="G22" s="2">
        <v>1</v>
      </c>
      <c r="H22" s="2" t="s">
        <v>37</v>
      </c>
      <c r="I22" s="2" t="str">
        <f t="shared" si="6"/>
        <v>21日(水)&lt;/td&gt;&lt;td&gt; カナ</v>
      </c>
      <c r="J22" s="2">
        <v>5</v>
      </c>
      <c r="K22" s="2">
        <v>1</v>
      </c>
      <c r="L22" s="2" t="s">
        <v>37</v>
      </c>
      <c r="M22" s="2" t="str">
        <f t="shared" si="4"/>
        <v>水</v>
      </c>
      <c r="N22" s="2" t="str">
        <f t="shared" si="7"/>
        <v>&lt;tr&gt;&lt;td&gt;21日(水)&lt;/td&gt;&lt;td&gt; カナ</v>
      </c>
      <c r="O22" t="str">
        <f t="shared" si="8"/>
        <v>&lt;tr&gt;&lt;td&gt;21日(水)&lt;/td&gt;&lt;td&gt; カナ&lt;/td&gt;&lt;/tr&gt;</v>
      </c>
    </row>
    <row r="23" spans="1:15">
      <c r="A23" t="s">
        <v>95</v>
      </c>
      <c r="B23" s="2">
        <v>3</v>
      </c>
      <c r="C23" s="2">
        <v>1</v>
      </c>
      <c r="D23" s="2" t="s">
        <v>36</v>
      </c>
      <c r="E23" s="2" t="str">
        <f t="shared" si="5"/>
        <v>22日(木曜 カーマ</v>
      </c>
      <c r="F23" s="2">
        <v>6</v>
      </c>
      <c r="G23" s="2">
        <v>1</v>
      </c>
      <c r="H23" s="2" t="s">
        <v>37</v>
      </c>
      <c r="I23" s="2" t="str">
        <f t="shared" si="6"/>
        <v>22日(木)&lt;/td&gt;&lt;td&gt; カーマ</v>
      </c>
      <c r="J23" s="2">
        <v>5</v>
      </c>
      <c r="K23" s="2">
        <v>1</v>
      </c>
      <c r="L23" s="2" t="s">
        <v>37</v>
      </c>
      <c r="M23" s="2" t="str">
        <f t="shared" si="4"/>
        <v>木</v>
      </c>
      <c r="N23" s="2" t="str">
        <f t="shared" si="7"/>
        <v>&lt;tr&gt;&lt;td&gt;22日(木)&lt;/td&gt;&lt;td&gt; カーマ</v>
      </c>
      <c r="O23" t="str">
        <f t="shared" si="8"/>
        <v>&lt;tr&gt;&lt;td&gt;22日(木)&lt;/td&gt;&lt;td&gt; カーマ&lt;/td&gt;&lt;/tr&gt;</v>
      </c>
    </row>
    <row r="24" spans="1:15">
      <c r="A24" t="s">
        <v>96</v>
      </c>
      <c r="B24" s="2">
        <v>3</v>
      </c>
      <c r="C24" s="2">
        <v>1</v>
      </c>
      <c r="D24" s="2" t="s">
        <v>36</v>
      </c>
      <c r="E24" s="2" t="str">
        <f t="shared" si="5"/>
        <v>23日(金曜 美咲</v>
      </c>
      <c r="F24" s="2">
        <v>6</v>
      </c>
      <c r="G24" s="2">
        <v>1</v>
      </c>
      <c r="H24" s="2" t="s">
        <v>37</v>
      </c>
      <c r="I24" s="2" t="str">
        <f t="shared" si="6"/>
        <v>23日(金)&lt;/td&gt;&lt;td&gt; 美咲</v>
      </c>
      <c r="J24" s="2">
        <v>5</v>
      </c>
      <c r="K24" s="2">
        <v>1</v>
      </c>
      <c r="L24" s="2" t="s">
        <v>37</v>
      </c>
      <c r="M24" s="2" t="str">
        <f t="shared" si="4"/>
        <v>金</v>
      </c>
      <c r="N24" s="2" t="str">
        <f t="shared" si="7"/>
        <v>&lt;tr&gt;&lt;td&gt;23日(金)&lt;/td&gt;&lt;td&gt; 美咲</v>
      </c>
      <c r="O24" t="str">
        <f t="shared" si="8"/>
        <v>&lt;tr&gt;&lt;td&gt;23日(金)&lt;/td&gt;&lt;td&gt; 美咲&lt;/td&gt;&lt;/tr&gt;</v>
      </c>
    </row>
    <row r="25" spans="1:15">
      <c r="A25" t="s">
        <v>97</v>
      </c>
      <c r="B25" s="2">
        <v>3</v>
      </c>
      <c r="C25" s="2">
        <v>1</v>
      </c>
      <c r="D25" s="2" t="s">
        <v>36</v>
      </c>
      <c r="E25" s="2" t="str">
        <f t="shared" si="5"/>
        <v>24日(土曜 美咲</v>
      </c>
      <c r="F25" s="2">
        <v>6</v>
      </c>
      <c r="G25" s="2">
        <v>1</v>
      </c>
      <c r="H25" s="2" t="s">
        <v>37</v>
      </c>
      <c r="I25" s="2" t="str">
        <f t="shared" si="6"/>
        <v>24日(土)&lt;/td&gt;&lt;td&gt; 美咲</v>
      </c>
      <c r="J25" s="2">
        <v>5</v>
      </c>
      <c r="K25" s="2">
        <v>1</v>
      </c>
      <c r="L25" s="2" t="s">
        <v>37</v>
      </c>
      <c r="M25" s="2" t="str">
        <f t="shared" si="4"/>
        <v>土</v>
      </c>
      <c r="N25" s="2" t="str">
        <f t="shared" si="7"/>
        <v>&lt;tr class='weekend'&gt;&lt;td&gt;24日(土)&lt;/td&gt;&lt;td&gt; 美咲</v>
      </c>
      <c r="O25" t="str">
        <f t="shared" si="8"/>
        <v>&lt;tr class='weekend'&gt;&lt;td&gt;24日(土)&lt;/td&gt;&lt;td&gt; 美咲&lt;/td&gt;&lt;/tr&gt;</v>
      </c>
    </row>
    <row r="26" spans="1:15">
      <c r="A26" t="s">
        <v>98</v>
      </c>
      <c r="B26" s="2">
        <v>3</v>
      </c>
      <c r="C26" s="2">
        <v>1</v>
      </c>
      <c r="D26" s="2" t="s">
        <v>36</v>
      </c>
      <c r="E26" s="2" t="str">
        <f t="shared" si="5"/>
        <v>25日(日曜 柘榴</v>
      </c>
      <c r="F26" s="2">
        <v>6</v>
      </c>
      <c r="G26" s="2">
        <v>1</v>
      </c>
      <c r="H26" s="2" t="s">
        <v>37</v>
      </c>
      <c r="I26" s="2" t="str">
        <f t="shared" si="6"/>
        <v>25日(日)&lt;/td&gt;&lt;td&gt; 柘榴</v>
      </c>
      <c r="J26" s="2">
        <v>5</v>
      </c>
      <c r="K26" s="2">
        <v>1</v>
      </c>
      <c r="L26" s="2" t="s">
        <v>37</v>
      </c>
      <c r="M26" s="2" t="str">
        <f t="shared" si="4"/>
        <v>日</v>
      </c>
      <c r="N26" s="2" t="str">
        <f t="shared" si="7"/>
        <v>&lt;tr class='weekend'&gt;&lt;td&gt;25日(日)&lt;/td&gt;&lt;td&gt; 柘榴</v>
      </c>
      <c r="O26" t="str">
        <f t="shared" si="8"/>
        <v>&lt;tr class='weekend'&gt;&lt;td&gt;25日(日)&lt;/td&gt;&lt;td&gt; 柘榴&lt;span class='event_font'&gt;&amp;nbsp&amp;nbspセット料金半額DAY!&lt;/span&gt;&lt;/td&gt;&lt;/tr&gt;</v>
      </c>
    </row>
    <row r="27" spans="1:15">
      <c r="A27" t="s">
        <v>99</v>
      </c>
      <c r="B27" s="2">
        <v>3</v>
      </c>
      <c r="C27" s="2">
        <v>1</v>
      </c>
      <c r="D27" s="2" t="s">
        <v>36</v>
      </c>
      <c r="E27" s="2" t="str">
        <f t="shared" si="5"/>
        <v>26日(月曜 柘榴</v>
      </c>
      <c r="F27" s="2">
        <v>6</v>
      </c>
      <c r="G27" s="2">
        <v>1</v>
      </c>
      <c r="H27" s="2" t="s">
        <v>37</v>
      </c>
      <c r="I27" s="2" t="str">
        <f t="shared" si="6"/>
        <v>26日(月)&lt;/td&gt;&lt;td&gt; 柘榴</v>
      </c>
      <c r="J27" s="2">
        <v>5</v>
      </c>
      <c r="K27" s="2">
        <v>1</v>
      </c>
      <c r="L27" s="2" t="s">
        <v>37</v>
      </c>
      <c r="M27" s="2" t="str">
        <f t="shared" si="4"/>
        <v>月</v>
      </c>
      <c r="N27" s="2" t="str">
        <f t="shared" si="7"/>
        <v>&lt;tr&gt;&lt;td&gt;26日(月)&lt;/td&gt;&lt;td&gt; 柘榴</v>
      </c>
      <c r="O27" t="str">
        <f t="shared" si="8"/>
        <v>&lt;tr&gt;&lt;td&gt;26日(月)&lt;/td&gt;&lt;td&gt; 柘榴&lt;/td&gt;&lt;/tr&gt;</v>
      </c>
    </row>
    <row r="28" spans="1:15">
      <c r="A28" t="s">
        <v>100</v>
      </c>
      <c r="B28" s="2">
        <v>3</v>
      </c>
      <c r="C28" s="2">
        <v>1</v>
      </c>
      <c r="D28" s="2" t="s">
        <v>36</v>
      </c>
      <c r="E28" s="2" t="str">
        <f t="shared" si="5"/>
        <v>27日(火曜 カナ</v>
      </c>
      <c r="F28" s="2">
        <v>6</v>
      </c>
      <c r="G28" s="2">
        <v>1</v>
      </c>
      <c r="H28" s="2" t="s">
        <v>37</v>
      </c>
      <c r="I28" s="2" t="str">
        <f t="shared" si="6"/>
        <v>27日(火)&lt;/td&gt;&lt;td&gt; カナ</v>
      </c>
      <c r="J28" s="2">
        <v>5</v>
      </c>
      <c r="K28" s="2">
        <v>1</v>
      </c>
      <c r="L28" s="2" t="s">
        <v>37</v>
      </c>
      <c r="M28" s="2" t="str">
        <f t="shared" si="4"/>
        <v>火</v>
      </c>
      <c r="N28" s="2" t="str">
        <f t="shared" si="7"/>
        <v>&lt;tr&gt;&lt;td&gt;27日(火)&lt;/td&gt;&lt;td&gt; カナ</v>
      </c>
      <c r="O28" t="str">
        <f t="shared" si="8"/>
        <v>&lt;tr&gt;&lt;td&gt;27日(火)&lt;/td&gt;&lt;td&gt; カナ&lt;/td&gt;&lt;/tr&gt;</v>
      </c>
    </row>
    <row r="29" spans="1:15">
      <c r="A29" t="s">
        <v>101</v>
      </c>
      <c r="B29" s="2">
        <v>3</v>
      </c>
      <c r="C29" s="2">
        <v>1</v>
      </c>
      <c r="D29" s="2" t="s">
        <v>36</v>
      </c>
      <c r="E29" s="2" t="str">
        <f t="shared" si="5"/>
        <v>28日(水曜 柘榴</v>
      </c>
      <c r="F29" s="2">
        <v>6</v>
      </c>
      <c r="G29" s="2">
        <v>1</v>
      </c>
      <c r="H29" s="2" t="s">
        <v>37</v>
      </c>
      <c r="I29" s="2" t="str">
        <f t="shared" si="6"/>
        <v>28日(水)&lt;/td&gt;&lt;td&gt; 柘榴</v>
      </c>
      <c r="J29" s="2">
        <v>5</v>
      </c>
      <c r="K29" s="2">
        <v>1</v>
      </c>
      <c r="L29" s="2" t="s">
        <v>37</v>
      </c>
      <c r="M29" s="2" t="str">
        <f t="shared" si="4"/>
        <v>水</v>
      </c>
      <c r="N29" s="2" t="str">
        <f t="shared" si="7"/>
        <v>&lt;tr&gt;&lt;td&gt;28日(水)&lt;/td&gt;&lt;td&gt; 柘榴</v>
      </c>
      <c r="O29" t="str">
        <f t="shared" si="8"/>
        <v>&lt;tr&gt;&lt;td&gt;28日(水)&lt;/td&gt;&lt;td&gt; 柘榴&lt;/td&gt;&lt;/tr&gt;</v>
      </c>
    </row>
    <row r="30" spans="1:15">
      <c r="A30" t="s">
        <v>102</v>
      </c>
      <c r="B30" s="2">
        <v>3</v>
      </c>
      <c r="C30" s="2">
        <v>1</v>
      </c>
      <c r="D30" s="2" t="s">
        <v>36</v>
      </c>
      <c r="E30" s="2" t="str">
        <f t="shared" si="5"/>
        <v>29日(木曜 イリヤ</v>
      </c>
      <c r="F30" s="2">
        <v>6</v>
      </c>
      <c r="G30" s="2">
        <v>1</v>
      </c>
      <c r="H30" s="2" t="s">
        <v>37</v>
      </c>
      <c r="I30" s="2" t="str">
        <f t="shared" si="6"/>
        <v>29日(木)&lt;/td&gt;&lt;td&gt; イリヤ</v>
      </c>
      <c r="J30" s="2">
        <v>5</v>
      </c>
      <c r="K30" s="2">
        <v>1</v>
      </c>
      <c r="L30" s="2" t="s">
        <v>37</v>
      </c>
      <c r="M30" s="2" t="str">
        <f t="shared" si="4"/>
        <v>木</v>
      </c>
      <c r="N30" s="2" t="str">
        <f t="shared" si="7"/>
        <v>&lt;tr&gt;&lt;td&gt;29日(木)&lt;/td&gt;&lt;td&gt; イリヤ</v>
      </c>
      <c r="O30" t="str">
        <f t="shared" si="8"/>
        <v>&lt;tr&gt;&lt;td&gt;29日(木)&lt;/td&gt;&lt;td&gt; イリヤ&lt;/td&gt;&lt;/tr&gt;</v>
      </c>
    </row>
    <row r="31" spans="1:15">
      <c r="A31" t="s">
        <v>103</v>
      </c>
      <c r="B31" s="2">
        <v>3</v>
      </c>
      <c r="C31" s="2">
        <v>1</v>
      </c>
      <c r="D31" s="2" t="s">
        <v>36</v>
      </c>
      <c r="E31" s="2" t="str">
        <f t="shared" si="5"/>
        <v>30日(金曜 カーマ</v>
      </c>
      <c r="F31" s="2">
        <v>6</v>
      </c>
      <c r="G31" s="2">
        <v>1</v>
      </c>
      <c r="H31" s="2" t="s">
        <v>37</v>
      </c>
      <c r="I31" s="2" t="str">
        <f t="shared" si="6"/>
        <v>30日(金)&lt;/td&gt;&lt;td&gt; カーマ</v>
      </c>
      <c r="J31" s="2">
        <v>5</v>
      </c>
      <c r="K31" s="2">
        <v>1</v>
      </c>
      <c r="L31" s="2" t="s">
        <v>37</v>
      </c>
      <c r="M31" s="2" t="str">
        <f t="shared" si="4"/>
        <v>金</v>
      </c>
      <c r="N31" s="2" t="str">
        <f t="shared" si="7"/>
        <v>&lt;tr&gt;&lt;td&gt;30日(金)&lt;/td&gt;&lt;td&gt; カーマ</v>
      </c>
      <c r="O31" t="str">
        <f t="shared" si="8"/>
        <v>&lt;tr&gt;&lt;td&gt;30日(金)&lt;/td&gt;&lt;td&gt; カーマ&lt;/td&gt;&lt;/tr&gt;</v>
      </c>
    </row>
    <row r="32" spans="1:15">
      <c r="A32" t="s">
        <v>30</v>
      </c>
      <c r="B32" s="2">
        <v>3</v>
      </c>
      <c r="C32" s="2">
        <v>1</v>
      </c>
      <c r="D32" s="2" t="s">
        <v>36</v>
      </c>
      <c r="E32" s="2" t="str">
        <f t="shared" si="5"/>
        <v>31日(水曜 カナ</v>
      </c>
      <c r="F32" s="2">
        <v>6</v>
      </c>
      <c r="G32" s="2">
        <v>1</v>
      </c>
      <c r="H32" s="2" t="s">
        <v>37</v>
      </c>
      <c r="I32" s="2" t="str">
        <f t="shared" si="6"/>
        <v>31日(水)&lt;/td&gt;&lt;td&gt; カナ</v>
      </c>
      <c r="J32" s="2">
        <v>5</v>
      </c>
      <c r="K32" s="2">
        <v>1</v>
      </c>
      <c r="L32" s="2" t="s">
        <v>37</v>
      </c>
      <c r="M32" s="2" t="str">
        <f t="shared" si="4"/>
        <v>水</v>
      </c>
      <c r="N32" s="2" t="str">
        <f t="shared" si="7"/>
        <v>&lt;tr&gt;&lt;td&gt;31日(水)&lt;/td&gt;&lt;td&gt; カナ</v>
      </c>
      <c r="O32" t="str">
        <f t="shared" si="8"/>
        <v>&lt;tr&gt;&lt;td&gt;31日(水)&lt;/td&gt;&lt;td&gt; カナ&lt;/td&gt;&lt;/tr&gt;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32"/>
  <sheetViews>
    <sheetView workbookViewId="0">
      <selection activeCell="A2" sqref="A2"/>
    </sheetView>
  </sheetViews>
  <sheetFormatPr defaultRowHeight="13.5"/>
  <cols>
    <col min="1" max="1" width="41.375" bestFit="1" customWidth="1"/>
    <col min="2" max="2" width="3.625" style="7" customWidth="1"/>
    <col min="3" max="3" width="5.375" style="7" bestFit="1" customWidth="1"/>
    <col min="4" max="4" width="5.25" style="2" customWidth="1"/>
    <col min="5" max="5" width="7.125" style="2" customWidth="1"/>
    <col min="6" max="6" width="10.625" style="2" customWidth="1"/>
    <col min="7" max="7" width="16.625" style="2" customWidth="1"/>
    <col min="8" max="8" width="5.25" style="2" customWidth="1"/>
    <col min="9" max="11" width="7.125" style="2" customWidth="1"/>
    <col min="12" max="12" width="8.25" style="2" bestFit="1" customWidth="1"/>
    <col min="13" max="13" width="7.125" style="2" customWidth="1"/>
    <col min="14" max="14" width="10.625" style="2" customWidth="1"/>
    <col min="15" max="15" width="33.25" style="2" customWidth="1"/>
    <col min="16" max="16" width="33.375" style="2" customWidth="1"/>
    <col min="17" max="17" width="67.25" style="6" bestFit="1" customWidth="1"/>
    <col min="18" max="18" width="67.25" bestFit="1" customWidth="1"/>
  </cols>
  <sheetData>
    <row r="1" spans="1:18" ht="27" customHeight="1">
      <c r="A1" s="3" t="s">
        <v>31</v>
      </c>
      <c r="D1" s="1" t="s">
        <v>33</v>
      </c>
      <c r="E1" s="1" t="s">
        <v>34</v>
      </c>
      <c r="F1" s="1" t="s">
        <v>35</v>
      </c>
      <c r="G1" s="1" t="s">
        <v>32</v>
      </c>
      <c r="H1" s="1" t="s">
        <v>33</v>
      </c>
      <c r="I1" s="1" t="s">
        <v>34</v>
      </c>
      <c r="J1" s="1"/>
      <c r="K1" s="1" t="s">
        <v>41</v>
      </c>
      <c r="L1" s="1"/>
      <c r="M1" s="1"/>
      <c r="N1" s="1"/>
      <c r="O1" s="1" t="s">
        <v>32</v>
      </c>
      <c r="P1" s="1"/>
      <c r="Q1" s="5"/>
    </row>
    <row r="2" spans="1:18">
      <c r="A2" t="s">
        <v>0</v>
      </c>
      <c r="B2" s="7" t="str">
        <f>MID(A2,1,1)</f>
        <v>1</v>
      </c>
      <c r="C2" s="7" t="str">
        <f>B2&amp;IF(OR(MOD(B2,100)={11,12,13}),"th",CHOOSE(MIN(5,RIGHT(B2)+1),"th","st","nd","rd","th"))</f>
        <v>1st</v>
      </c>
      <c r="D2" s="2">
        <v>1</v>
      </c>
      <c r="E2" s="2">
        <v>2</v>
      </c>
      <c r="F2" s="2" t="str">
        <f>C2&amp;"("</f>
        <v>1st(</v>
      </c>
      <c r="G2" s="2" t="str">
        <f t="shared" ref="G2:G32" si="0">REPLACE(A2,D2,E2,F2)</f>
        <v>1st(月曜 柘榴</v>
      </c>
      <c r="H2" s="2">
        <v>5</v>
      </c>
      <c r="I2" s="2">
        <v>1</v>
      </c>
      <c r="J2" s="2">
        <v>2</v>
      </c>
      <c r="K2" s="2" t="str">
        <f>MID(G2, H2, I2)</f>
        <v>月</v>
      </c>
      <c r="L2" s="2" t="s">
        <v>42</v>
      </c>
      <c r="M2" s="2" t="str">
        <f>IF(K2="月", "Mon", IF(K2="火", "Tue", IF(K2="水", "Wed", IF(K2="木", "Thu", IF(K2="金", "Fri", IF(K2="土", "Sat", IF(K2="日", "Sun")))))))</f>
        <v>Mon</v>
      </c>
      <c r="N2" s="2" t="s">
        <v>37</v>
      </c>
      <c r="O2" s="2" t="str">
        <f>REPLACE(G2,H2,J2,M2&amp;N2)</f>
        <v>1st(Mon)&lt;/td&gt;&lt;td&gt; 柘榴</v>
      </c>
      <c r="P2" s="2" t="str">
        <f>IF(OR(K2="土", K2="日"), "&lt;tr class='weekend'&gt;&lt;td&gt;"&amp;O2, "&lt;tr&gt;&lt;td&gt;"&amp;O2)</f>
        <v>&lt;tr&gt;&lt;td&gt;1st(Mon)&lt;/td&gt;&lt;td&gt; 柘榴</v>
      </c>
      <c r="Q2" s="6" t="str">
        <f>IF(K2="日", P2&amp;"&lt;span class='event_font'&gt;&amp;nbsp&amp;nbsp"&amp;"Half Hourly Charge!&lt;/span&gt;&lt;/td&gt;&lt;/tr&gt;",P2&amp;"&lt;/td&gt;&lt;/tr&gt;")</f>
        <v>&lt;tr&gt;&lt;td&gt;1st(Mon)&lt;/td&gt;&lt;td&gt; 柘榴&lt;/td&gt;&lt;/tr&gt;</v>
      </c>
      <c r="R2" t="s">
        <v>46</v>
      </c>
    </row>
    <row r="3" spans="1:18">
      <c r="A3" t="s">
        <v>1</v>
      </c>
      <c r="B3" s="7" t="str">
        <f t="shared" ref="B3:B10" si="1">MID(A3,1,1)</f>
        <v>2</v>
      </c>
      <c r="C3" s="7" t="str">
        <f>B3&amp;IF(OR(MOD(B3,100)={11,12,13}),"th",CHOOSE(MIN(5,RIGHT(B3)+1),"th","st","nd","rd","th"))</f>
        <v>2nd</v>
      </c>
      <c r="D3" s="2">
        <v>1</v>
      </c>
      <c r="E3" s="2">
        <v>2</v>
      </c>
      <c r="F3" s="2" t="str">
        <f t="shared" ref="F3:F32" si="2">C3&amp;"("</f>
        <v>2nd(</v>
      </c>
      <c r="G3" s="2" t="str">
        <f t="shared" si="0"/>
        <v>2nd(火曜 イリヤ</v>
      </c>
      <c r="H3" s="2">
        <v>5</v>
      </c>
      <c r="I3" s="2">
        <v>1</v>
      </c>
      <c r="J3" s="2">
        <v>2</v>
      </c>
      <c r="K3" s="2" t="str">
        <f t="shared" ref="K3:K10" si="3">MID(G3, H3, I3)</f>
        <v>火</v>
      </c>
      <c r="L3" s="2" t="s">
        <v>42</v>
      </c>
      <c r="M3" s="2" t="str">
        <f t="shared" ref="M3:M32" si="4">IF(K3="月", "Mon", IF(K3="火", "Tue", IF(K3="水", "Wed", IF(K3="木", "Thu", IF(K3="金", "Fri", IF(K3="土", "Sat", IF(K3="日", "Sun")))))))</f>
        <v>Tue</v>
      </c>
      <c r="N3" s="2" t="s">
        <v>37</v>
      </c>
      <c r="O3" s="2" t="str">
        <f t="shared" ref="O3:O32" si="5">REPLACE(G3,H3,J3,M3&amp;N3)</f>
        <v>2nd(Tue)&lt;/td&gt;&lt;td&gt; イリヤ</v>
      </c>
      <c r="P3" s="2" t="str">
        <f t="shared" ref="P3:P32" si="6">IF(OR(K3="土", K3="日"), "&lt;tr class='weekend'&gt;&lt;td&gt;"&amp;O3, "&lt;tr&gt;&lt;td&gt;"&amp;O3)</f>
        <v>&lt;tr&gt;&lt;td&gt;2nd(Tue)&lt;/td&gt;&lt;td&gt; イリヤ</v>
      </c>
      <c r="Q3" s="6" t="str">
        <f t="shared" ref="Q3:Q32" si="7">IF(K3="日", P3&amp;"&lt;span class='event_font'&gt;&amp;nbsp&amp;nbsp"&amp;"Half Hourly Charge!&lt;/span&gt;&lt;/td&gt;&lt;/tr&gt;",P3&amp;"&lt;/td&gt;&lt;/tr&gt;")</f>
        <v>&lt;tr&gt;&lt;td&gt;2nd(Tue)&lt;/td&gt;&lt;td&gt; イリヤ&lt;/td&gt;&lt;/tr&gt;</v>
      </c>
      <c r="R3" t="s">
        <v>69</v>
      </c>
    </row>
    <row r="4" spans="1:18">
      <c r="A4" t="s">
        <v>2</v>
      </c>
      <c r="B4" s="7" t="str">
        <f t="shared" si="1"/>
        <v>3</v>
      </c>
      <c r="C4" s="7" t="str">
        <f>B4&amp;IF(OR(MOD(B4,100)={11,12,13}),"th",CHOOSE(MIN(5,RIGHT(B4)+1),"th","st","nd","rd","th"))</f>
        <v>3rd</v>
      </c>
      <c r="D4" s="2">
        <v>1</v>
      </c>
      <c r="E4" s="2">
        <v>2</v>
      </c>
      <c r="F4" s="2" t="str">
        <f t="shared" si="2"/>
        <v>3rd(</v>
      </c>
      <c r="G4" s="2" t="str">
        <f t="shared" si="0"/>
        <v>3rd(水曜 カナ</v>
      </c>
      <c r="H4" s="2">
        <v>5</v>
      </c>
      <c r="I4" s="2">
        <v>1</v>
      </c>
      <c r="J4" s="2">
        <v>2</v>
      </c>
      <c r="K4" s="2" t="str">
        <f t="shared" si="3"/>
        <v>水</v>
      </c>
      <c r="L4" s="2" t="s">
        <v>42</v>
      </c>
      <c r="M4" s="2" t="str">
        <f t="shared" si="4"/>
        <v>Wed</v>
      </c>
      <c r="N4" s="2" t="s">
        <v>37</v>
      </c>
      <c r="O4" s="2" t="str">
        <f t="shared" si="5"/>
        <v>3rd(Wed)&lt;/td&gt;&lt;td&gt; カナ</v>
      </c>
      <c r="P4" s="2" t="str">
        <f t="shared" si="6"/>
        <v>&lt;tr&gt;&lt;td&gt;3rd(Wed)&lt;/td&gt;&lt;td&gt; カナ</v>
      </c>
      <c r="Q4" s="6" t="str">
        <f t="shared" si="7"/>
        <v>&lt;tr&gt;&lt;td&gt;3rd(Wed)&lt;/td&gt;&lt;td&gt; カナ&lt;/td&gt;&lt;/tr&gt;</v>
      </c>
      <c r="R4" t="s">
        <v>70</v>
      </c>
    </row>
    <row r="5" spans="1:18">
      <c r="A5" t="s">
        <v>3</v>
      </c>
      <c r="B5" s="7" t="str">
        <f t="shared" si="1"/>
        <v>4</v>
      </c>
      <c r="C5" s="7" t="str">
        <f>B5&amp;IF(OR(MOD(B5,100)={11,12,13}),"th",CHOOSE(MIN(5,RIGHT(B5)+1),"th","st","nd","rd","th"))</f>
        <v>4th</v>
      </c>
      <c r="D5" s="2">
        <v>1</v>
      </c>
      <c r="E5" s="2">
        <v>2</v>
      </c>
      <c r="F5" s="2" t="str">
        <f t="shared" si="2"/>
        <v>4th(</v>
      </c>
      <c r="G5" s="2" t="str">
        <f t="shared" si="0"/>
        <v>4th(木曜 柘榴</v>
      </c>
      <c r="H5" s="2">
        <v>5</v>
      </c>
      <c r="I5" s="2">
        <v>1</v>
      </c>
      <c r="J5" s="2">
        <v>2</v>
      </c>
      <c r="K5" s="2" t="str">
        <f t="shared" si="3"/>
        <v>木</v>
      </c>
      <c r="L5" s="2" t="s">
        <v>42</v>
      </c>
      <c r="M5" s="2" t="str">
        <f t="shared" si="4"/>
        <v>Thu</v>
      </c>
      <c r="N5" s="2" t="s">
        <v>37</v>
      </c>
      <c r="O5" s="2" t="str">
        <f t="shared" si="5"/>
        <v>4th(Thu)&lt;/td&gt;&lt;td&gt; 柘榴</v>
      </c>
      <c r="P5" s="2" t="str">
        <f t="shared" si="6"/>
        <v>&lt;tr&gt;&lt;td&gt;4th(Thu)&lt;/td&gt;&lt;td&gt; 柘榴</v>
      </c>
      <c r="Q5" s="6" t="str">
        <f t="shared" si="7"/>
        <v>&lt;tr&gt;&lt;td&gt;4th(Thu)&lt;/td&gt;&lt;td&gt; 柘榴&lt;/td&gt;&lt;/tr&gt;</v>
      </c>
      <c r="R5" t="s">
        <v>47</v>
      </c>
    </row>
    <row r="6" spans="1:18">
      <c r="A6" t="s">
        <v>4</v>
      </c>
      <c r="B6" s="7" t="str">
        <f t="shared" si="1"/>
        <v>5</v>
      </c>
      <c r="C6" s="7" t="str">
        <f>B6&amp;IF(OR(MOD(B6,100)={11,12,13}),"th",CHOOSE(MIN(5,RIGHT(B6)+1),"th","st","nd","rd","th"))</f>
        <v>5th</v>
      </c>
      <c r="D6" s="2">
        <v>1</v>
      </c>
      <c r="E6" s="2">
        <v>2</v>
      </c>
      <c r="F6" s="2" t="str">
        <f t="shared" si="2"/>
        <v>5th(</v>
      </c>
      <c r="G6" s="2" t="str">
        <f t="shared" si="0"/>
        <v>5th(金曜 美咲</v>
      </c>
      <c r="H6" s="2">
        <v>5</v>
      </c>
      <c r="I6" s="2">
        <v>1</v>
      </c>
      <c r="J6" s="2">
        <v>2</v>
      </c>
      <c r="K6" s="2" t="str">
        <f t="shared" si="3"/>
        <v>金</v>
      </c>
      <c r="L6" s="2" t="s">
        <v>42</v>
      </c>
      <c r="M6" s="2" t="str">
        <f t="shared" si="4"/>
        <v>Fri</v>
      </c>
      <c r="N6" s="2" t="s">
        <v>37</v>
      </c>
      <c r="O6" s="2" t="str">
        <f t="shared" si="5"/>
        <v>5th(Fri)&lt;/td&gt;&lt;td&gt; 美咲</v>
      </c>
      <c r="P6" s="2" t="str">
        <f t="shared" si="6"/>
        <v>&lt;tr&gt;&lt;td&gt;5th(Fri)&lt;/td&gt;&lt;td&gt; 美咲</v>
      </c>
      <c r="Q6" s="6" t="str">
        <f t="shared" si="7"/>
        <v>&lt;tr&gt;&lt;td&gt;5th(Fri)&lt;/td&gt;&lt;td&gt; 美咲&lt;/td&gt;&lt;/tr&gt;</v>
      </c>
      <c r="R6" t="s">
        <v>48</v>
      </c>
    </row>
    <row r="7" spans="1:18">
      <c r="A7" t="s">
        <v>5</v>
      </c>
      <c r="B7" s="7" t="str">
        <f t="shared" si="1"/>
        <v>6</v>
      </c>
      <c r="C7" s="7" t="str">
        <f>B7&amp;IF(OR(MOD(B7,100)={11,12,13}),"th",CHOOSE(MIN(5,RIGHT(B7)+1),"th","st","nd","rd","th"))</f>
        <v>6th</v>
      </c>
      <c r="D7" s="2">
        <v>1</v>
      </c>
      <c r="E7" s="2">
        <v>2</v>
      </c>
      <c r="F7" s="2" t="str">
        <f t="shared" si="2"/>
        <v>6th(</v>
      </c>
      <c r="G7" s="2" t="str">
        <f t="shared" si="0"/>
        <v>6th(土曜 イリヤ</v>
      </c>
      <c r="H7" s="2">
        <v>5</v>
      </c>
      <c r="I7" s="2">
        <v>1</v>
      </c>
      <c r="J7" s="2">
        <v>2</v>
      </c>
      <c r="K7" s="2" t="str">
        <f t="shared" si="3"/>
        <v>土</v>
      </c>
      <c r="L7" s="2" t="s">
        <v>42</v>
      </c>
      <c r="M7" s="2" t="str">
        <f t="shared" si="4"/>
        <v>Sat</v>
      </c>
      <c r="N7" s="2" t="s">
        <v>37</v>
      </c>
      <c r="O7" s="2" t="str">
        <f t="shared" si="5"/>
        <v>6th(Sat)&lt;/td&gt;&lt;td&gt; イリヤ</v>
      </c>
      <c r="P7" s="2" t="str">
        <f t="shared" si="6"/>
        <v>&lt;tr class='weekend'&gt;&lt;td&gt;6th(Sat)&lt;/td&gt;&lt;td&gt; イリヤ</v>
      </c>
      <c r="Q7" s="6" t="str">
        <f t="shared" si="7"/>
        <v>&lt;tr class='weekend'&gt;&lt;td&gt;6th(Sat)&lt;/td&gt;&lt;td&gt; イリヤ&lt;/td&gt;&lt;/tr&gt;</v>
      </c>
      <c r="R7" t="s">
        <v>49</v>
      </c>
    </row>
    <row r="8" spans="1:18">
      <c r="A8" t="s">
        <v>6</v>
      </c>
      <c r="B8" s="7" t="str">
        <f t="shared" si="1"/>
        <v>7</v>
      </c>
      <c r="C8" s="7" t="str">
        <f>B8&amp;IF(OR(MOD(B8,100)={11,12,13}),"th",CHOOSE(MIN(5,RIGHT(B8)+1),"th","st","nd","rd","th"))</f>
        <v>7th</v>
      </c>
      <c r="D8" s="2">
        <v>1</v>
      </c>
      <c r="E8" s="2">
        <v>2</v>
      </c>
      <c r="F8" s="2" t="str">
        <f t="shared" si="2"/>
        <v>7th(</v>
      </c>
      <c r="G8" s="2" t="str">
        <f t="shared" si="0"/>
        <v>7th(日曜 カーマ</v>
      </c>
      <c r="H8" s="2">
        <v>5</v>
      </c>
      <c r="I8" s="2">
        <v>1</v>
      </c>
      <c r="J8" s="2">
        <v>2</v>
      </c>
      <c r="K8" s="2" t="str">
        <f t="shared" si="3"/>
        <v>日</v>
      </c>
      <c r="L8" s="2" t="s">
        <v>42</v>
      </c>
      <c r="M8" s="2" t="str">
        <f t="shared" si="4"/>
        <v>Sun</v>
      </c>
      <c r="N8" s="2" t="s">
        <v>37</v>
      </c>
      <c r="O8" s="2" t="str">
        <f t="shared" si="5"/>
        <v>7th(Sun)&lt;/td&gt;&lt;td&gt; カーマ</v>
      </c>
      <c r="P8" s="2" t="str">
        <f t="shared" si="6"/>
        <v>&lt;tr class='weekend'&gt;&lt;td&gt;7th(Sun)&lt;/td&gt;&lt;td&gt; カーマ</v>
      </c>
      <c r="Q8" s="6" t="str">
        <f t="shared" si="7"/>
        <v>&lt;tr class='weekend'&gt;&lt;td&gt;7th(Sun)&lt;/td&gt;&lt;td&gt; カーマ&lt;span class='event_font'&gt;&amp;nbsp&amp;nbspHalf Hourly Charge!&lt;/span&gt;&lt;/td&gt;&lt;/tr&gt;</v>
      </c>
      <c r="R8" t="s">
        <v>50</v>
      </c>
    </row>
    <row r="9" spans="1:18">
      <c r="A9" t="s">
        <v>7</v>
      </c>
      <c r="B9" s="7" t="str">
        <f t="shared" si="1"/>
        <v>8</v>
      </c>
      <c r="C9" s="7" t="str">
        <f>B9&amp;IF(OR(MOD(B9,100)={11,12,13}),"th",CHOOSE(MIN(5,RIGHT(B9)+1),"th","st","nd","rd","th"))</f>
        <v>8th</v>
      </c>
      <c r="D9" s="2">
        <v>1</v>
      </c>
      <c r="E9" s="2">
        <v>2</v>
      </c>
      <c r="F9" s="2" t="str">
        <f t="shared" si="2"/>
        <v>8th(</v>
      </c>
      <c r="G9" s="2" t="str">
        <f t="shared" si="0"/>
        <v>8th(月曜 カーマ</v>
      </c>
      <c r="H9" s="2">
        <v>5</v>
      </c>
      <c r="I9" s="2">
        <v>1</v>
      </c>
      <c r="J9" s="2">
        <v>2</v>
      </c>
      <c r="K9" s="2" t="str">
        <f t="shared" si="3"/>
        <v>月</v>
      </c>
      <c r="L9" s="2" t="s">
        <v>42</v>
      </c>
      <c r="M9" s="2" t="str">
        <f t="shared" si="4"/>
        <v>Mon</v>
      </c>
      <c r="N9" s="2" t="s">
        <v>37</v>
      </c>
      <c r="O9" s="2" t="str">
        <f t="shared" si="5"/>
        <v>8th(Mon)&lt;/td&gt;&lt;td&gt; カーマ</v>
      </c>
      <c r="P9" s="2" t="str">
        <f t="shared" si="6"/>
        <v>&lt;tr&gt;&lt;td&gt;8th(Mon)&lt;/td&gt;&lt;td&gt; カーマ</v>
      </c>
      <c r="Q9" s="6" t="str">
        <f t="shared" si="7"/>
        <v>&lt;tr&gt;&lt;td&gt;8th(Mon)&lt;/td&gt;&lt;td&gt; カーマ&lt;/td&gt;&lt;/tr&gt;</v>
      </c>
      <c r="R9" t="s">
        <v>51</v>
      </c>
    </row>
    <row r="10" spans="1:18">
      <c r="A10" t="s">
        <v>8</v>
      </c>
      <c r="B10" s="7" t="str">
        <f t="shared" si="1"/>
        <v>9</v>
      </c>
      <c r="C10" s="7" t="str">
        <f>B10&amp;IF(OR(MOD(B10,100)={11,12,13}),"th",CHOOSE(MIN(5,RIGHT(B10)+1),"th","st","nd","rd","th"))</f>
        <v>9th</v>
      </c>
      <c r="D10" s="2">
        <v>1</v>
      </c>
      <c r="E10" s="2">
        <v>2</v>
      </c>
      <c r="F10" s="2" t="str">
        <f t="shared" si="2"/>
        <v>9th(</v>
      </c>
      <c r="G10" s="2" t="str">
        <f t="shared" si="0"/>
        <v>9th(火曜 カナ</v>
      </c>
      <c r="H10" s="2">
        <v>5</v>
      </c>
      <c r="I10" s="2">
        <v>1</v>
      </c>
      <c r="J10" s="2">
        <v>2</v>
      </c>
      <c r="K10" s="2" t="str">
        <f t="shared" si="3"/>
        <v>火</v>
      </c>
      <c r="L10" s="2" t="s">
        <v>42</v>
      </c>
      <c r="M10" s="2" t="str">
        <f t="shared" si="4"/>
        <v>Tue</v>
      </c>
      <c r="N10" s="2" t="s">
        <v>37</v>
      </c>
      <c r="O10" s="2" t="str">
        <f t="shared" si="5"/>
        <v>9th(Tue)&lt;/td&gt;&lt;td&gt; カナ</v>
      </c>
      <c r="P10" s="2" t="str">
        <f t="shared" si="6"/>
        <v>&lt;tr&gt;&lt;td&gt;9th(Tue)&lt;/td&gt;&lt;td&gt; カナ</v>
      </c>
      <c r="Q10" s="6" t="str">
        <f t="shared" si="7"/>
        <v>&lt;tr&gt;&lt;td&gt;9th(Tue)&lt;/td&gt;&lt;td&gt; カナ&lt;/td&gt;&lt;/tr&gt;</v>
      </c>
      <c r="R10" t="s">
        <v>52</v>
      </c>
    </row>
    <row r="11" spans="1:18">
      <c r="A11" t="s">
        <v>9</v>
      </c>
      <c r="B11" s="7" t="str">
        <f>MID(A11,1,2)</f>
        <v>10</v>
      </c>
      <c r="C11" s="7" t="str">
        <f>B11&amp;IF(OR(MOD(B11,100)={11,12,13}),"th",CHOOSE(MIN(5,RIGHT(B11)+1),"th","st","nd","rd","th"))</f>
        <v>10th</v>
      </c>
      <c r="D11" s="2">
        <v>1</v>
      </c>
      <c r="E11" s="2">
        <v>3</v>
      </c>
      <c r="F11" s="2" t="str">
        <f t="shared" si="2"/>
        <v>10th(</v>
      </c>
      <c r="G11" s="2" t="str">
        <f t="shared" si="0"/>
        <v>10th(水曜 未定</v>
      </c>
      <c r="H11" s="2">
        <v>6</v>
      </c>
      <c r="I11" s="2">
        <v>1</v>
      </c>
      <c r="J11" s="2">
        <v>2</v>
      </c>
      <c r="K11" s="2" t="str">
        <f>MID(G11, H11, I11)</f>
        <v>水</v>
      </c>
      <c r="L11" s="2" t="s">
        <v>42</v>
      </c>
      <c r="M11" s="2" t="str">
        <f t="shared" si="4"/>
        <v>Wed</v>
      </c>
      <c r="N11" s="2" t="s">
        <v>37</v>
      </c>
      <c r="O11" s="2" t="str">
        <f t="shared" si="5"/>
        <v>10th(Wed)&lt;/td&gt;&lt;td&gt; 未定</v>
      </c>
      <c r="P11" s="2" t="str">
        <f t="shared" si="6"/>
        <v>&lt;tr&gt;&lt;td&gt;10th(Wed)&lt;/td&gt;&lt;td&gt; 未定</v>
      </c>
      <c r="Q11" s="6" t="str">
        <f t="shared" si="7"/>
        <v>&lt;tr&gt;&lt;td&gt;10th(Wed)&lt;/td&gt;&lt;td&gt; 未定&lt;/td&gt;&lt;/tr&gt;</v>
      </c>
      <c r="R11" t="s">
        <v>43</v>
      </c>
    </row>
    <row r="12" spans="1:18">
      <c r="A12" t="s">
        <v>10</v>
      </c>
      <c r="B12" s="7" t="str">
        <f t="shared" ref="B12:B32" si="8">MID(A12,1,2)</f>
        <v>11</v>
      </c>
      <c r="C12" s="7" t="str">
        <f>B12&amp;IF(OR(MOD(B12,100)={11,12,13}),"th",CHOOSE(MIN(5,RIGHT(B12)+1),"th","st","nd","rd","th"))</f>
        <v>11th</v>
      </c>
      <c r="D12" s="2">
        <v>1</v>
      </c>
      <c r="E12" s="2">
        <v>3</v>
      </c>
      <c r="F12" s="2" t="str">
        <f t="shared" si="2"/>
        <v>11th(</v>
      </c>
      <c r="G12" s="2" t="str">
        <f t="shared" si="0"/>
        <v>11th(木曜 イリヤ</v>
      </c>
      <c r="H12" s="2">
        <v>6</v>
      </c>
      <c r="I12" s="2">
        <v>1</v>
      </c>
      <c r="J12" s="2">
        <v>2</v>
      </c>
      <c r="K12" s="2" t="str">
        <f t="shared" ref="K12:K32" si="9">MID(G12, H12, I12)</f>
        <v>木</v>
      </c>
      <c r="L12" s="2" t="s">
        <v>42</v>
      </c>
      <c r="M12" s="2" t="str">
        <f t="shared" si="4"/>
        <v>Thu</v>
      </c>
      <c r="N12" s="2" t="s">
        <v>37</v>
      </c>
      <c r="O12" s="2" t="str">
        <f t="shared" si="5"/>
        <v>11th(Thu)&lt;/td&gt;&lt;td&gt; イリヤ</v>
      </c>
      <c r="P12" s="2" t="str">
        <f t="shared" si="6"/>
        <v>&lt;tr&gt;&lt;td&gt;11th(Thu)&lt;/td&gt;&lt;td&gt; イリヤ</v>
      </c>
      <c r="Q12" s="6" t="str">
        <f t="shared" si="7"/>
        <v>&lt;tr&gt;&lt;td&gt;11th(Thu)&lt;/td&gt;&lt;td&gt; イリヤ&lt;/td&gt;&lt;/tr&gt;</v>
      </c>
      <c r="R12" t="s">
        <v>53</v>
      </c>
    </row>
    <row r="13" spans="1:18">
      <c r="A13" t="s">
        <v>11</v>
      </c>
      <c r="B13" s="7" t="str">
        <f t="shared" si="8"/>
        <v>12</v>
      </c>
      <c r="C13" s="7" t="str">
        <f>B13&amp;IF(OR(MOD(B13,100)={11,12,13}),"th",CHOOSE(MIN(5,RIGHT(B13)+1),"th","st","nd","rd","th"))</f>
        <v>12th</v>
      </c>
      <c r="D13" s="2">
        <v>1</v>
      </c>
      <c r="E13" s="2">
        <v>3</v>
      </c>
      <c r="F13" s="2" t="str">
        <f t="shared" si="2"/>
        <v>12th(</v>
      </c>
      <c r="G13" s="2" t="str">
        <f t="shared" si="0"/>
        <v>12th(金曜 美咲</v>
      </c>
      <c r="H13" s="2">
        <v>6</v>
      </c>
      <c r="I13" s="2">
        <v>1</v>
      </c>
      <c r="J13" s="2">
        <v>2</v>
      </c>
      <c r="K13" s="2" t="str">
        <f t="shared" si="9"/>
        <v>金</v>
      </c>
      <c r="L13" s="2" t="s">
        <v>42</v>
      </c>
      <c r="M13" s="2" t="str">
        <f t="shared" si="4"/>
        <v>Fri</v>
      </c>
      <c r="N13" s="2" t="s">
        <v>37</v>
      </c>
      <c r="O13" s="2" t="str">
        <f t="shared" si="5"/>
        <v>12th(Fri)&lt;/td&gt;&lt;td&gt; 美咲</v>
      </c>
      <c r="P13" s="2" t="str">
        <f t="shared" si="6"/>
        <v>&lt;tr&gt;&lt;td&gt;12th(Fri)&lt;/td&gt;&lt;td&gt; 美咲</v>
      </c>
      <c r="Q13" s="6" t="str">
        <f t="shared" si="7"/>
        <v>&lt;tr&gt;&lt;td&gt;12th(Fri)&lt;/td&gt;&lt;td&gt; 美咲&lt;/td&gt;&lt;/tr&gt;</v>
      </c>
      <c r="R13" t="s">
        <v>54</v>
      </c>
    </row>
    <row r="14" spans="1:18">
      <c r="A14" t="s">
        <v>12</v>
      </c>
      <c r="B14" s="7" t="str">
        <f t="shared" si="8"/>
        <v>13</v>
      </c>
      <c r="C14" s="7" t="str">
        <f>B14&amp;IF(OR(MOD(B14,100)={11,12,13}),"th",CHOOSE(MIN(5,RIGHT(B14)+1),"th","st","nd","rd","th"))</f>
        <v>13th</v>
      </c>
      <c r="D14" s="2">
        <v>1</v>
      </c>
      <c r="E14" s="2">
        <v>3</v>
      </c>
      <c r="F14" s="2" t="str">
        <f t="shared" si="2"/>
        <v>13th(</v>
      </c>
      <c r="G14" s="2" t="str">
        <f t="shared" si="0"/>
        <v>13th(土曜 美咲、イリヤ</v>
      </c>
      <c r="H14" s="2">
        <v>6</v>
      </c>
      <c r="I14" s="2">
        <v>1</v>
      </c>
      <c r="J14" s="2">
        <v>2</v>
      </c>
      <c r="K14" s="2" t="str">
        <f t="shared" si="9"/>
        <v>土</v>
      </c>
      <c r="L14" s="2" t="s">
        <v>42</v>
      </c>
      <c r="M14" s="2" t="str">
        <f t="shared" si="4"/>
        <v>Sat</v>
      </c>
      <c r="N14" s="2" t="s">
        <v>37</v>
      </c>
      <c r="O14" s="2" t="str">
        <f t="shared" si="5"/>
        <v>13th(Sat)&lt;/td&gt;&lt;td&gt; 美咲、イリヤ</v>
      </c>
      <c r="P14" s="2" t="str">
        <f t="shared" si="6"/>
        <v>&lt;tr class='weekend'&gt;&lt;td&gt;13th(Sat)&lt;/td&gt;&lt;td&gt; 美咲、イリヤ</v>
      </c>
      <c r="Q14" s="6" t="str">
        <f t="shared" si="7"/>
        <v>&lt;tr class='weekend'&gt;&lt;td&gt;13th(Sat)&lt;/td&gt;&lt;td&gt; 美咲、イリヤ&lt;/td&gt;&lt;/tr&gt;</v>
      </c>
      <c r="R14" t="s">
        <v>71</v>
      </c>
    </row>
    <row r="15" spans="1:18">
      <c r="A15" t="s">
        <v>13</v>
      </c>
      <c r="B15" s="7" t="str">
        <f t="shared" si="8"/>
        <v>14</v>
      </c>
      <c r="C15" s="7" t="str">
        <f>B15&amp;IF(OR(MOD(B15,100)={11,12,13}),"th",CHOOSE(MIN(5,RIGHT(B15)+1),"th","st","nd","rd","th"))</f>
        <v>14th</v>
      </c>
      <c r="D15" s="2">
        <v>1</v>
      </c>
      <c r="E15" s="2">
        <v>3</v>
      </c>
      <c r="F15" s="2" t="str">
        <f t="shared" si="2"/>
        <v>14th(</v>
      </c>
      <c r="G15" s="2" t="str">
        <f t="shared" si="0"/>
        <v>14th(日曜 柘榴</v>
      </c>
      <c r="H15" s="2">
        <v>6</v>
      </c>
      <c r="I15" s="2">
        <v>1</v>
      </c>
      <c r="J15" s="2">
        <v>2</v>
      </c>
      <c r="K15" s="2" t="str">
        <f t="shared" si="9"/>
        <v>日</v>
      </c>
      <c r="L15" s="2" t="s">
        <v>42</v>
      </c>
      <c r="M15" s="2" t="str">
        <f t="shared" si="4"/>
        <v>Sun</v>
      </c>
      <c r="N15" s="2" t="s">
        <v>37</v>
      </c>
      <c r="O15" s="2" t="str">
        <f t="shared" si="5"/>
        <v>14th(Sun)&lt;/td&gt;&lt;td&gt; 柘榴</v>
      </c>
      <c r="P15" s="2" t="str">
        <f t="shared" si="6"/>
        <v>&lt;tr class='weekend'&gt;&lt;td&gt;14th(Sun)&lt;/td&gt;&lt;td&gt; 柘榴</v>
      </c>
      <c r="Q15" s="6" t="str">
        <f t="shared" si="7"/>
        <v>&lt;tr class='weekend'&gt;&lt;td&gt;14th(Sun)&lt;/td&gt;&lt;td&gt; 柘榴&lt;span class='event_font'&gt;&amp;nbsp&amp;nbspHalf Hourly Charge!&lt;/span&gt;&lt;/td&gt;&lt;/tr&gt;</v>
      </c>
      <c r="R15" t="s">
        <v>55</v>
      </c>
    </row>
    <row r="16" spans="1:18">
      <c r="A16" t="s">
        <v>14</v>
      </c>
      <c r="B16" s="7" t="str">
        <f t="shared" si="8"/>
        <v>15</v>
      </c>
      <c r="C16" s="7" t="str">
        <f>B16&amp;IF(OR(MOD(B16,100)={11,12,13}),"th",CHOOSE(MIN(5,RIGHT(B16)+1),"th","st","nd","rd","th"))</f>
        <v>15th</v>
      </c>
      <c r="D16" s="2">
        <v>1</v>
      </c>
      <c r="E16" s="2">
        <v>3</v>
      </c>
      <c r="F16" s="2" t="str">
        <f t="shared" si="2"/>
        <v>15th(</v>
      </c>
      <c r="G16" s="2" t="str">
        <f t="shared" si="0"/>
        <v>15th(月曜 休み</v>
      </c>
      <c r="H16" s="2">
        <v>6</v>
      </c>
      <c r="I16" s="2">
        <v>1</v>
      </c>
      <c r="J16" s="2">
        <v>2</v>
      </c>
      <c r="K16" s="2" t="str">
        <f t="shared" si="9"/>
        <v>月</v>
      </c>
      <c r="L16" s="2" t="s">
        <v>42</v>
      </c>
      <c r="M16" s="2" t="str">
        <f t="shared" si="4"/>
        <v>Mon</v>
      </c>
      <c r="N16" s="2" t="s">
        <v>37</v>
      </c>
      <c r="O16" s="2" t="str">
        <f t="shared" si="5"/>
        <v>15th(Mon)&lt;/td&gt;&lt;td&gt; 休み</v>
      </c>
      <c r="P16" s="2" t="str">
        <f t="shared" si="6"/>
        <v>&lt;tr&gt;&lt;td&gt;15th(Mon)&lt;/td&gt;&lt;td&gt; 休み</v>
      </c>
      <c r="Q16" s="6" t="str">
        <f t="shared" si="7"/>
        <v>&lt;tr&gt;&lt;td&gt;15th(Mon)&lt;/td&gt;&lt;td&gt; 休み&lt;/td&gt;&lt;/tr&gt;</v>
      </c>
      <c r="R16" t="s">
        <v>44</v>
      </c>
    </row>
    <row r="17" spans="1:18">
      <c r="A17" t="s">
        <v>15</v>
      </c>
      <c r="B17" s="7" t="str">
        <f t="shared" si="8"/>
        <v>16</v>
      </c>
      <c r="C17" s="7" t="str">
        <f>B17&amp;IF(OR(MOD(B17,100)={11,12,13}),"th",CHOOSE(MIN(5,RIGHT(B17)+1),"th","st","nd","rd","th"))</f>
        <v>16th</v>
      </c>
      <c r="D17" s="2">
        <v>1</v>
      </c>
      <c r="E17" s="2">
        <v>3</v>
      </c>
      <c r="F17" s="2" t="str">
        <f t="shared" si="2"/>
        <v>16th(</v>
      </c>
      <c r="G17" s="2" t="str">
        <f t="shared" si="0"/>
        <v>16th(火曜 柘榴</v>
      </c>
      <c r="H17" s="2">
        <v>6</v>
      </c>
      <c r="I17" s="2">
        <v>1</v>
      </c>
      <c r="J17" s="2">
        <v>2</v>
      </c>
      <c r="K17" s="2" t="str">
        <f t="shared" si="9"/>
        <v>火</v>
      </c>
      <c r="L17" s="2" t="s">
        <v>42</v>
      </c>
      <c r="M17" s="2" t="str">
        <f t="shared" si="4"/>
        <v>Tue</v>
      </c>
      <c r="N17" s="2" t="s">
        <v>37</v>
      </c>
      <c r="O17" s="2" t="str">
        <f t="shared" si="5"/>
        <v>16th(Tue)&lt;/td&gt;&lt;td&gt; 柘榴</v>
      </c>
      <c r="P17" s="2" t="str">
        <f t="shared" si="6"/>
        <v>&lt;tr&gt;&lt;td&gt;16th(Tue)&lt;/td&gt;&lt;td&gt; 柘榴</v>
      </c>
      <c r="Q17" s="6" t="str">
        <f t="shared" si="7"/>
        <v>&lt;tr&gt;&lt;td&gt;16th(Tue)&lt;/td&gt;&lt;td&gt; 柘榴&lt;/td&gt;&lt;/tr&gt;</v>
      </c>
      <c r="R17" t="s">
        <v>56</v>
      </c>
    </row>
    <row r="18" spans="1:18">
      <c r="A18" t="s">
        <v>16</v>
      </c>
      <c r="B18" s="7" t="str">
        <f t="shared" si="8"/>
        <v>17</v>
      </c>
      <c r="C18" s="7" t="str">
        <f>B18&amp;IF(OR(MOD(B18,100)={11,12,13}),"th",CHOOSE(MIN(5,RIGHT(B18)+1),"th","st","nd","rd","th"))</f>
        <v>17th</v>
      </c>
      <c r="D18" s="2">
        <v>1</v>
      </c>
      <c r="E18" s="2">
        <v>3</v>
      </c>
      <c r="F18" s="2" t="str">
        <f t="shared" si="2"/>
        <v>17th(</v>
      </c>
      <c r="G18" s="2" t="str">
        <f t="shared" si="0"/>
        <v>17th(水曜 カナ</v>
      </c>
      <c r="H18" s="2">
        <v>6</v>
      </c>
      <c r="I18" s="2">
        <v>1</v>
      </c>
      <c r="J18" s="2">
        <v>2</v>
      </c>
      <c r="K18" s="2" t="str">
        <f t="shared" si="9"/>
        <v>水</v>
      </c>
      <c r="L18" s="2" t="s">
        <v>42</v>
      </c>
      <c r="M18" s="2" t="str">
        <f t="shared" si="4"/>
        <v>Wed</v>
      </c>
      <c r="N18" s="2" t="s">
        <v>37</v>
      </c>
      <c r="O18" s="2" t="str">
        <f t="shared" si="5"/>
        <v>17th(Wed)&lt;/td&gt;&lt;td&gt; カナ</v>
      </c>
      <c r="P18" s="2" t="str">
        <f t="shared" si="6"/>
        <v>&lt;tr&gt;&lt;td&gt;17th(Wed)&lt;/td&gt;&lt;td&gt; カナ</v>
      </c>
      <c r="Q18" s="6" t="str">
        <f t="shared" si="7"/>
        <v>&lt;tr&gt;&lt;td&gt;17th(Wed)&lt;/td&gt;&lt;td&gt; カナ&lt;/td&gt;&lt;/tr&gt;</v>
      </c>
      <c r="R18" t="s">
        <v>57</v>
      </c>
    </row>
    <row r="19" spans="1:18">
      <c r="A19" t="s">
        <v>17</v>
      </c>
      <c r="B19" s="7" t="str">
        <f t="shared" si="8"/>
        <v>18</v>
      </c>
      <c r="C19" s="7" t="str">
        <f>B19&amp;IF(OR(MOD(B19,100)={11,12,13}),"th",CHOOSE(MIN(5,RIGHT(B19)+1),"th","st","nd","rd","th"))</f>
        <v>18th</v>
      </c>
      <c r="D19" s="2">
        <v>1</v>
      </c>
      <c r="E19" s="2">
        <v>3</v>
      </c>
      <c r="F19" s="2" t="str">
        <f t="shared" si="2"/>
        <v>18th(</v>
      </c>
      <c r="G19" s="2" t="str">
        <f t="shared" si="0"/>
        <v>18th(木曜 イリヤ</v>
      </c>
      <c r="H19" s="2">
        <v>6</v>
      </c>
      <c r="I19" s="2">
        <v>1</v>
      </c>
      <c r="J19" s="2">
        <v>2</v>
      </c>
      <c r="K19" s="2" t="str">
        <f t="shared" si="9"/>
        <v>木</v>
      </c>
      <c r="L19" s="2" t="s">
        <v>42</v>
      </c>
      <c r="M19" s="2" t="str">
        <f t="shared" si="4"/>
        <v>Thu</v>
      </c>
      <c r="N19" s="2" t="s">
        <v>37</v>
      </c>
      <c r="O19" s="2" t="str">
        <f t="shared" si="5"/>
        <v>18th(Thu)&lt;/td&gt;&lt;td&gt; イリヤ</v>
      </c>
      <c r="P19" s="2" t="str">
        <f t="shared" si="6"/>
        <v>&lt;tr&gt;&lt;td&gt;18th(Thu)&lt;/td&gt;&lt;td&gt; イリヤ</v>
      </c>
      <c r="Q19" s="6" t="str">
        <f t="shared" si="7"/>
        <v>&lt;tr&gt;&lt;td&gt;18th(Thu)&lt;/td&gt;&lt;td&gt; イリヤ&lt;/td&gt;&lt;/tr&gt;</v>
      </c>
      <c r="R19" t="s">
        <v>58</v>
      </c>
    </row>
    <row r="20" spans="1:18">
      <c r="A20" t="s">
        <v>18</v>
      </c>
      <c r="B20" s="7" t="str">
        <f t="shared" si="8"/>
        <v>19</v>
      </c>
      <c r="C20" s="7" t="str">
        <f>B20&amp;IF(OR(MOD(B20,100)={11,12,13}),"th",CHOOSE(MIN(5,RIGHT(B20)+1),"th","st","nd","rd","th"))</f>
        <v>19th</v>
      </c>
      <c r="D20" s="2">
        <v>1</v>
      </c>
      <c r="E20" s="2">
        <v>3</v>
      </c>
      <c r="F20" s="2" t="str">
        <f t="shared" si="2"/>
        <v>19th(</v>
      </c>
      <c r="G20" s="2" t="str">
        <f t="shared" si="0"/>
        <v>19th(金曜 美咲</v>
      </c>
      <c r="H20" s="2">
        <v>6</v>
      </c>
      <c r="I20" s="2">
        <v>1</v>
      </c>
      <c r="J20" s="2">
        <v>2</v>
      </c>
      <c r="K20" s="2" t="str">
        <f t="shared" si="9"/>
        <v>金</v>
      </c>
      <c r="L20" s="2" t="s">
        <v>42</v>
      </c>
      <c r="M20" s="2" t="str">
        <f t="shared" si="4"/>
        <v>Fri</v>
      </c>
      <c r="N20" s="2" t="s">
        <v>37</v>
      </c>
      <c r="O20" s="2" t="str">
        <f t="shared" si="5"/>
        <v>19th(Fri)&lt;/td&gt;&lt;td&gt; 美咲</v>
      </c>
      <c r="P20" s="2" t="str">
        <f t="shared" si="6"/>
        <v>&lt;tr&gt;&lt;td&gt;19th(Fri)&lt;/td&gt;&lt;td&gt; 美咲</v>
      </c>
      <c r="Q20" s="6" t="str">
        <f t="shared" si="7"/>
        <v>&lt;tr&gt;&lt;td&gt;19th(Fri)&lt;/td&gt;&lt;td&gt; 美咲&lt;/td&gt;&lt;/tr&gt;</v>
      </c>
      <c r="R20" t="s">
        <v>59</v>
      </c>
    </row>
    <row r="21" spans="1:18">
      <c r="A21" t="s">
        <v>19</v>
      </c>
      <c r="B21" s="7" t="str">
        <f t="shared" si="8"/>
        <v>20</v>
      </c>
      <c r="C21" s="7" t="str">
        <f>B21&amp;IF(OR(MOD(B21,100)={11,12,13}),"th",CHOOSE(MIN(5,RIGHT(B21)+1),"th","st","nd","rd","th"))</f>
        <v>20th</v>
      </c>
      <c r="D21" s="2">
        <v>1</v>
      </c>
      <c r="E21" s="2">
        <v>3</v>
      </c>
      <c r="F21" s="2" t="str">
        <f t="shared" si="2"/>
        <v>20th(</v>
      </c>
      <c r="G21" s="2" t="str">
        <f t="shared" si="0"/>
        <v>20th(土曜 美咲、イリヤ</v>
      </c>
      <c r="H21" s="2">
        <v>6</v>
      </c>
      <c r="I21" s="2">
        <v>1</v>
      </c>
      <c r="J21" s="2">
        <v>2</v>
      </c>
      <c r="K21" s="2" t="str">
        <f t="shared" si="9"/>
        <v>土</v>
      </c>
      <c r="L21" s="2" t="s">
        <v>42</v>
      </c>
      <c r="M21" s="2" t="str">
        <f t="shared" si="4"/>
        <v>Sat</v>
      </c>
      <c r="N21" s="2" t="s">
        <v>37</v>
      </c>
      <c r="O21" s="2" t="str">
        <f t="shared" si="5"/>
        <v>20th(Sat)&lt;/td&gt;&lt;td&gt; 美咲、イリヤ</v>
      </c>
      <c r="P21" s="2" t="str">
        <f t="shared" si="6"/>
        <v>&lt;tr class='weekend'&gt;&lt;td&gt;20th(Sat)&lt;/td&gt;&lt;td&gt; 美咲、イリヤ</v>
      </c>
      <c r="Q21" s="6" t="str">
        <f t="shared" si="7"/>
        <v>&lt;tr class='weekend'&gt;&lt;td&gt;20th(Sat)&lt;/td&gt;&lt;td&gt; 美咲、イリヤ&lt;/td&gt;&lt;/tr&gt;</v>
      </c>
      <c r="R21" t="s">
        <v>72</v>
      </c>
    </row>
    <row r="22" spans="1:18">
      <c r="A22" t="s">
        <v>20</v>
      </c>
      <c r="B22" s="7" t="str">
        <f t="shared" si="8"/>
        <v>21</v>
      </c>
      <c r="C22" s="7" t="str">
        <f>B22&amp;IF(OR(MOD(B22,100)={11,12,13}),"th",CHOOSE(MIN(5,RIGHT(B22)+1),"th","st","nd","rd","th"))</f>
        <v>21st</v>
      </c>
      <c r="D22" s="2">
        <v>1</v>
      </c>
      <c r="E22" s="2">
        <v>3</v>
      </c>
      <c r="F22" s="2" t="str">
        <f t="shared" si="2"/>
        <v>21st(</v>
      </c>
      <c r="G22" s="2" t="str">
        <f t="shared" si="0"/>
        <v>21st(日曜 カナ</v>
      </c>
      <c r="H22" s="2">
        <v>6</v>
      </c>
      <c r="I22" s="2">
        <v>1</v>
      </c>
      <c r="J22" s="2">
        <v>2</v>
      </c>
      <c r="K22" s="2" t="str">
        <f t="shared" si="9"/>
        <v>日</v>
      </c>
      <c r="L22" s="2" t="s">
        <v>42</v>
      </c>
      <c r="M22" s="2" t="str">
        <f t="shared" si="4"/>
        <v>Sun</v>
      </c>
      <c r="N22" s="2" t="s">
        <v>37</v>
      </c>
      <c r="O22" s="2" t="str">
        <f t="shared" si="5"/>
        <v>21st(Sun)&lt;/td&gt;&lt;td&gt; カナ</v>
      </c>
      <c r="P22" s="2" t="str">
        <f t="shared" si="6"/>
        <v>&lt;tr class='weekend'&gt;&lt;td&gt;21st(Sun)&lt;/td&gt;&lt;td&gt; カナ</v>
      </c>
      <c r="Q22" s="6" t="str">
        <f t="shared" si="7"/>
        <v>&lt;tr class='weekend'&gt;&lt;td&gt;21st(Sun)&lt;/td&gt;&lt;td&gt; カナ&lt;span class='event_font'&gt;&amp;nbsp&amp;nbspHalf Hourly Charge!&lt;/span&gt;&lt;/td&gt;&lt;/tr&gt;</v>
      </c>
      <c r="R22" t="s">
        <v>60</v>
      </c>
    </row>
    <row r="23" spans="1:18">
      <c r="A23" t="s">
        <v>21</v>
      </c>
      <c r="B23" s="7" t="str">
        <f t="shared" si="8"/>
        <v>22</v>
      </c>
      <c r="C23" s="7" t="str">
        <f>B23&amp;IF(OR(MOD(B23,100)={11,12,13}),"th",CHOOSE(MIN(5,RIGHT(B23)+1),"th","st","nd","rd","th"))</f>
        <v>22nd</v>
      </c>
      <c r="D23" s="2">
        <v>1</v>
      </c>
      <c r="E23" s="2">
        <v>3</v>
      </c>
      <c r="F23" s="2" t="str">
        <f t="shared" si="2"/>
        <v>22nd(</v>
      </c>
      <c r="G23" s="2" t="str">
        <f t="shared" si="0"/>
        <v>22nd(月曜 柘榴</v>
      </c>
      <c r="H23" s="2">
        <v>6</v>
      </c>
      <c r="I23" s="2">
        <v>1</v>
      </c>
      <c r="J23" s="2">
        <v>2</v>
      </c>
      <c r="K23" s="2" t="str">
        <f t="shared" si="9"/>
        <v>月</v>
      </c>
      <c r="L23" s="2" t="s">
        <v>42</v>
      </c>
      <c r="M23" s="2" t="str">
        <f t="shared" si="4"/>
        <v>Mon</v>
      </c>
      <c r="N23" s="2" t="s">
        <v>37</v>
      </c>
      <c r="O23" s="2" t="str">
        <f t="shared" si="5"/>
        <v>22nd(Mon)&lt;/td&gt;&lt;td&gt; 柘榴</v>
      </c>
      <c r="P23" s="2" t="str">
        <f t="shared" si="6"/>
        <v>&lt;tr&gt;&lt;td&gt;22nd(Mon)&lt;/td&gt;&lt;td&gt; 柘榴</v>
      </c>
      <c r="Q23" s="6" t="str">
        <f t="shared" si="7"/>
        <v>&lt;tr&gt;&lt;td&gt;22nd(Mon)&lt;/td&gt;&lt;td&gt; 柘榴&lt;/td&gt;&lt;/tr&gt;</v>
      </c>
      <c r="R23" t="s">
        <v>61</v>
      </c>
    </row>
    <row r="24" spans="1:18">
      <c r="A24" t="s">
        <v>22</v>
      </c>
      <c r="B24" s="7" t="str">
        <f t="shared" si="8"/>
        <v>23</v>
      </c>
      <c r="C24" s="7" t="str">
        <f>B24&amp;IF(OR(MOD(B24,100)={11,12,13}),"th",CHOOSE(MIN(5,RIGHT(B24)+1),"th","st","nd","rd","th"))</f>
        <v>23rd</v>
      </c>
      <c r="D24" s="2">
        <v>1</v>
      </c>
      <c r="E24" s="2">
        <v>3</v>
      </c>
      <c r="F24" s="2" t="str">
        <f t="shared" si="2"/>
        <v>23rd(</v>
      </c>
      <c r="G24" s="2" t="str">
        <f t="shared" si="0"/>
        <v>23rd(火曜 カーマ</v>
      </c>
      <c r="H24" s="2">
        <v>6</v>
      </c>
      <c r="I24" s="2">
        <v>1</v>
      </c>
      <c r="J24" s="2">
        <v>2</v>
      </c>
      <c r="K24" s="2" t="str">
        <f t="shared" si="9"/>
        <v>火</v>
      </c>
      <c r="L24" s="2" t="s">
        <v>42</v>
      </c>
      <c r="M24" s="2" t="str">
        <f t="shared" si="4"/>
        <v>Tue</v>
      </c>
      <c r="N24" s="2" t="s">
        <v>37</v>
      </c>
      <c r="O24" s="2" t="str">
        <f t="shared" si="5"/>
        <v>23rd(Tue)&lt;/td&gt;&lt;td&gt; カーマ</v>
      </c>
      <c r="P24" s="2" t="str">
        <f t="shared" si="6"/>
        <v>&lt;tr&gt;&lt;td&gt;23rd(Tue)&lt;/td&gt;&lt;td&gt; カーマ</v>
      </c>
      <c r="Q24" s="6" t="str">
        <f t="shared" si="7"/>
        <v>&lt;tr&gt;&lt;td&gt;23rd(Tue)&lt;/td&gt;&lt;td&gt; カーマ&lt;/td&gt;&lt;/tr&gt;</v>
      </c>
      <c r="R24" t="s">
        <v>62</v>
      </c>
    </row>
    <row r="25" spans="1:18">
      <c r="A25" t="s">
        <v>23</v>
      </c>
      <c r="B25" s="7" t="str">
        <f t="shared" si="8"/>
        <v>24</v>
      </c>
      <c r="C25" s="7" t="str">
        <f>B25&amp;IF(OR(MOD(B25,100)={11,12,13}),"th",CHOOSE(MIN(5,RIGHT(B25)+1),"th","st","nd","rd","th"))</f>
        <v>24th</v>
      </c>
      <c r="D25" s="2">
        <v>1</v>
      </c>
      <c r="E25" s="2">
        <v>3</v>
      </c>
      <c r="F25" s="2" t="str">
        <f t="shared" si="2"/>
        <v>24th(</v>
      </c>
      <c r="G25" s="2" t="str">
        <f t="shared" si="0"/>
        <v>24th(水曜 柘榴</v>
      </c>
      <c r="H25" s="2">
        <v>6</v>
      </c>
      <c r="I25" s="2">
        <v>1</v>
      </c>
      <c r="J25" s="2">
        <v>2</v>
      </c>
      <c r="K25" s="2" t="str">
        <f t="shared" si="9"/>
        <v>水</v>
      </c>
      <c r="L25" s="2" t="s">
        <v>42</v>
      </c>
      <c r="M25" s="2" t="str">
        <f t="shared" si="4"/>
        <v>Wed</v>
      </c>
      <c r="N25" s="2" t="s">
        <v>37</v>
      </c>
      <c r="O25" s="2" t="str">
        <f t="shared" si="5"/>
        <v>24th(Wed)&lt;/td&gt;&lt;td&gt; 柘榴</v>
      </c>
      <c r="P25" s="2" t="str">
        <f t="shared" si="6"/>
        <v>&lt;tr&gt;&lt;td&gt;24th(Wed)&lt;/td&gt;&lt;td&gt; 柘榴</v>
      </c>
      <c r="Q25" s="6" t="str">
        <f t="shared" si="7"/>
        <v>&lt;tr&gt;&lt;td&gt;24th(Wed)&lt;/td&gt;&lt;td&gt; 柘榴&lt;/td&gt;&lt;/tr&gt;</v>
      </c>
      <c r="R25" t="s">
        <v>63</v>
      </c>
    </row>
    <row r="26" spans="1:18">
      <c r="A26" t="s">
        <v>24</v>
      </c>
      <c r="B26" s="7" t="str">
        <f t="shared" si="8"/>
        <v>25</v>
      </c>
      <c r="C26" s="7" t="str">
        <f>B26&amp;IF(OR(MOD(B26,100)={11,12,13}),"th",CHOOSE(MIN(5,RIGHT(B26)+1),"th","st","nd","rd","th"))</f>
        <v>25th</v>
      </c>
      <c r="D26" s="2">
        <v>1</v>
      </c>
      <c r="E26" s="2">
        <v>3</v>
      </c>
      <c r="F26" s="2" t="str">
        <f t="shared" si="2"/>
        <v>25th(</v>
      </c>
      <c r="G26" s="2" t="str">
        <f t="shared" si="0"/>
        <v>25th(木曜 イリヤ</v>
      </c>
      <c r="H26" s="2">
        <v>6</v>
      </c>
      <c r="I26" s="2">
        <v>1</v>
      </c>
      <c r="J26" s="2">
        <v>2</v>
      </c>
      <c r="K26" s="2" t="str">
        <f t="shared" si="9"/>
        <v>木</v>
      </c>
      <c r="L26" s="2" t="s">
        <v>42</v>
      </c>
      <c r="M26" s="2" t="str">
        <f t="shared" si="4"/>
        <v>Thu</v>
      </c>
      <c r="N26" s="2" t="s">
        <v>37</v>
      </c>
      <c r="O26" s="2" t="str">
        <f t="shared" si="5"/>
        <v>25th(Thu)&lt;/td&gt;&lt;td&gt; イリヤ</v>
      </c>
      <c r="P26" s="2" t="str">
        <f t="shared" si="6"/>
        <v>&lt;tr&gt;&lt;td&gt;25th(Thu)&lt;/td&gt;&lt;td&gt; イリヤ</v>
      </c>
      <c r="Q26" s="6" t="str">
        <f t="shared" si="7"/>
        <v>&lt;tr&gt;&lt;td&gt;25th(Thu)&lt;/td&gt;&lt;td&gt; イリヤ&lt;/td&gt;&lt;/tr&gt;</v>
      </c>
      <c r="R26" t="s">
        <v>64</v>
      </c>
    </row>
    <row r="27" spans="1:18">
      <c r="A27" t="s">
        <v>25</v>
      </c>
      <c r="B27" s="7" t="str">
        <f t="shared" si="8"/>
        <v>26</v>
      </c>
      <c r="C27" s="7" t="str">
        <f>B27&amp;IF(OR(MOD(B27,100)={11,12,13}),"th",CHOOSE(MIN(5,RIGHT(B27)+1),"th","st","nd","rd","th"))</f>
        <v>26th</v>
      </c>
      <c r="D27" s="2">
        <v>1</v>
      </c>
      <c r="E27" s="2">
        <v>3</v>
      </c>
      <c r="F27" s="2" t="str">
        <f t="shared" si="2"/>
        <v>26th(</v>
      </c>
      <c r="G27" s="2" t="str">
        <f t="shared" si="0"/>
        <v>26th(金曜 美咲</v>
      </c>
      <c r="H27" s="2">
        <v>6</v>
      </c>
      <c r="I27" s="2">
        <v>1</v>
      </c>
      <c r="J27" s="2">
        <v>2</v>
      </c>
      <c r="K27" s="2" t="str">
        <f t="shared" si="9"/>
        <v>金</v>
      </c>
      <c r="L27" s="2" t="s">
        <v>42</v>
      </c>
      <c r="M27" s="2" t="str">
        <f t="shared" si="4"/>
        <v>Fri</v>
      </c>
      <c r="N27" s="2" t="s">
        <v>37</v>
      </c>
      <c r="O27" s="2" t="str">
        <f t="shared" si="5"/>
        <v>26th(Fri)&lt;/td&gt;&lt;td&gt; 美咲</v>
      </c>
      <c r="P27" s="2" t="str">
        <f t="shared" si="6"/>
        <v>&lt;tr&gt;&lt;td&gt;26th(Fri)&lt;/td&gt;&lt;td&gt; 美咲</v>
      </c>
      <c r="Q27" s="6" t="str">
        <f t="shared" si="7"/>
        <v>&lt;tr&gt;&lt;td&gt;26th(Fri)&lt;/td&gt;&lt;td&gt; 美咲&lt;/td&gt;&lt;/tr&gt;</v>
      </c>
      <c r="R27" t="s">
        <v>65</v>
      </c>
    </row>
    <row r="28" spans="1:18">
      <c r="A28" t="s">
        <v>26</v>
      </c>
      <c r="B28" s="7" t="str">
        <f t="shared" si="8"/>
        <v>27</v>
      </c>
      <c r="C28" s="7" t="str">
        <f>B28&amp;IF(OR(MOD(B28,100)={11,12,13}),"th",CHOOSE(MIN(5,RIGHT(B28)+1),"th","st","nd","rd","th"))</f>
        <v>27th</v>
      </c>
      <c r="D28" s="2">
        <v>1</v>
      </c>
      <c r="E28" s="2">
        <v>3</v>
      </c>
      <c r="F28" s="2" t="str">
        <f t="shared" si="2"/>
        <v>27th(</v>
      </c>
      <c r="G28" s="2" t="str">
        <f t="shared" si="0"/>
        <v>27th(土曜 柘榴バースデー、柘榴、美咲、イリヤ</v>
      </c>
      <c r="H28" s="2">
        <v>6</v>
      </c>
      <c r="I28" s="2">
        <v>1</v>
      </c>
      <c r="J28" s="2">
        <v>2</v>
      </c>
      <c r="K28" s="2" t="str">
        <f t="shared" si="9"/>
        <v>土</v>
      </c>
      <c r="L28" s="2" t="s">
        <v>42</v>
      </c>
      <c r="M28" s="2" t="str">
        <f t="shared" si="4"/>
        <v>Sat</v>
      </c>
      <c r="N28" s="2" t="s">
        <v>37</v>
      </c>
      <c r="O28" s="2" t="str">
        <f t="shared" si="5"/>
        <v>27th(Sat)&lt;/td&gt;&lt;td&gt; 柘榴バースデー、柘榴、美咲、イリヤ</v>
      </c>
      <c r="P28" s="2" t="str">
        <f t="shared" si="6"/>
        <v>&lt;tr class='weekend'&gt;&lt;td&gt;27th(Sat)&lt;/td&gt;&lt;td&gt; 柘榴バースデー、柘榴、美咲、イリヤ</v>
      </c>
      <c r="Q28" s="6" t="str">
        <f t="shared" si="7"/>
        <v>&lt;tr class='weekend'&gt;&lt;td&gt;27th(Sat)&lt;/td&gt;&lt;td&gt; 柘榴バースデー、柘榴、美咲、イリヤ&lt;/td&gt;&lt;/tr&gt;</v>
      </c>
      <c r="R28" t="s">
        <v>73</v>
      </c>
    </row>
    <row r="29" spans="1:18">
      <c r="A29" t="s">
        <v>27</v>
      </c>
      <c r="B29" s="7" t="str">
        <f t="shared" si="8"/>
        <v>28</v>
      </c>
      <c r="C29" s="7" t="str">
        <f>B29&amp;IF(OR(MOD(B29,100)={11,12,13}),"th",CHOOSE(MIN(5,RIGHT(B29)+1),"th","st","nd","rd","th"))</f>
        <v>28th</v>
      </c>
      <c r="D29" s="2">
        <v>1</v>
      </c>
      <c r="E29" s="2">
        <v>3</v>
      </c>
      <c r="F29" s="2" t="str">
        <f t="shared" si="2"/>
        <v>28th(</v>
      </c>
      <c r="G29" s="2" t="str">
        <f t="shared" si="0"/>
        <v>28th(日曜 柘榴</v>
      </c>
      <c r="H29" s="2">
        <v>6</v>
      </c>
      <c r="I29" s="2">
        <v>1</v>
      </c>
      <c r="J29" s="2">
        <v>2</v>
      </c>
      <c r="K29" s="2" t="str">
        <f t="shared" si="9"/>
        <v>日</v>
      </c>
      <c r="L29" s="2" t="s">
        <v>42</v>
      </c>
      <c r="M29" s="2" t="str">
        <f t="shared" si="4"/>
        <v>Sun</v>
      </c>
      <c r="N29" s="2" t="s">
        <v>37</v>
      </c>
      <c r="O29" s="2" t="str">
        <f t="shared" si="5"/>
        <v>28th(Sun)&lt;/td&gt;&lt;td&gt; 柘榴</v>
      </c>
      <c r="P29" s="2" t="str">
        <f t="shared" si="6"/>
        <v>&lt;tr class='weekend'&gt;&lt;td&gt;28th(Sun)&lt;/td&gt;&lt;td&gt; 柘榴</v>
      </c>
      <c r="Q29" s="6" t="str">
        <f t="shared" si="7"/>
        <v>&lt;tr class='weekend'&gt;&lt;td&gt;28th(Sun)&lt;/td&gt;&lt;td&gt; 柘榴&lt;span class='event_font'&gt;&amp;nbsp&amp;nbspHalf Hourly Charge!&lt;/span&gt;&lt;/td&gt;&lt;/tr&gt;</v>
      </c>
      <c r="R29" t="s">
        <v>66</v>
      </c>
    </row>
    <row r="30" spans="1:18">
      <c r="A30" t="s">
        <v>28</v>
      </c>
      <c r="B30" s="7" t="str">
        <f t="shared" si="8"/>
        <v>29</v>
      </c>
      <c r="C30" s="7" t="str">
        <f>B30&amp;IF(OR(MOD(B30,100)={11,12,13}),"th",CHOOSE(MIN(5,RIGHT(B30)+1),"th","st","nd","rd","th"))</f>
        <v>29th</v>
      </c>
      <c r="D30" s="2">
        <v>1</v>
      </c>
      <c r="E30" s="2">
        <v>3</v>
      </c>
      <c r="F30" s="2" t="str">
        <f t="shared" si="2"/>
        <v>29th(</v>
      </c>
      <c r="G30" s="2" t="str">
        <f t="shared" si="0"/>
        <v>29th(月曜 休み</v>
      </c>
      <c r="H30" s="2">
        <v>6</v>
      </c>
      <c r="I30" s="2">
        <v>1</v>
      </c>
      <c r="J30" s="2">
        <v>2</v>
      </c>
      <c r="K30" s="2" t="str">
        <f t="shared" si="9"/>
        <v>月</v>
      </c>
      <c r="L30" s="2" t="s">
        <v>42</v>
      </c>
      <c r="M30" s="2" t="str">
        <f t="shared" si="4"/>
        <v>Mon</v>
      </c>
      <c r="N30" s="2" t="s">
        <v>37</v>
      </c>
      <c r="O30" s="2" t="str">
        <f t="shared" si="5"/>
        <v>29th(Mon)&lt;/td&gt;&lt;td&gt; 休み</v>
      </c>
      <c r="P30" s="2" t="str">
        <f t="shared" si="6"/>
        <v>&lt;tr&gt;&lt;td&gt;29th(Mon)&lt;/td&gt;&lt;td&gt; 休み</v>
      </c>
      <c r="Q30" s="6" t="str">
        <f t="shared" si="7"/>
        <v>&lt;tr&gt;&lt;td&gt;29th(Mon)&lt;/td&gt;&lt;td&gt; 休み&lt;/td&gt;&lt;/tr&gt;</v>
      </c>
      <c r="R30" t="s">
        <v>45</v>
      </c>
    </row>
    <row r="31" spans="1:18">
      <c r="A31" t="s">
        <v>29</v>
      </c>
      <c r="B31" s="7" t="str">
        <f t="shared" si="8"/>
        <v>30</v>
      </c>
      <c r="C31" s="7" t="str">
        <f>B31&amp;IF(OR(MOD(B31,100)={11,12,13}),"th",CHOOSE(MIN(5,RIGHT(B31)+1),"th","st","nd","rd","th"))</f>
        <v>30th</v>
      </c>
      <c r="D31" s="2">
        <v>1</v>
      </c>
      <c r="E31" s="2">
        <v>3</v>
      </c>
      <c r="F31" s="2" t="str">
        <f t="shared" si="2"/>
        <v>30th(</v>
      </c>
      <c r="G31" s="2" t="str">
        <f t="shared" si="0"/>
        <v>30th(火曜 カーマ</v>
      </c>
      <c r="H31" s="2">
        <v>6</v>
      </c>
      <c r="I31" s="2">
        <v>1</v>
      </c>
      <c r="J31" s="2">
        <v>2</v>
      </c>
      <c r="K31" s="2" t="str">
        <f t="shared" si="9"/>
        <v>火</v>
      </c>
      <c r="L31" s="2" t="s">
        <v>42</v>
      </c>
      <c r="M31" s="2" t="str">
        <f t="shared" si="4"/>
        <v>Tue</v>
      </c>
      <c r="N31" s="2" t="s">
        <v>37</v>
      </c>
      <c r="O31" s="2" t="str">
        <f t="shared" si="5"/>
        <v>30th(Tue)&lt;/td&gt;&lt;td&gt; カーマ</v>
      </c>
      <c r="P31" s="2" t="str">
        <f t="shared" si="6"/>
        <v>&lt;tr&gt;&lt;td&gt;30th(Tue)&lt;/td&gt;&lt;td&gt; カーマ</v>
      </c>
      <c r="Q31" s="6" t="str">
        <f t="shared" si="7"/>
        <v>&lt;tr&gt;&lt;td&gt;30th(Tue)&lt;/td&gt;&lt;td&gt; カーマ&lt;/td&gt;&lt;/tr&gt;</v>
      </c>
      <c r="R31" t="s">
        <v>67</v>
      </c>
    </row>
    <row r="32" spans="1:18">
      <c r="A32" t="s">
        <v>30</v>
      </c>
      <c r="B32" s="7" t="str">
        <f t="shared" si="8"/>
        <v>31</v>
      </c>
      <c r="C32" s="7" t="str">
        <f>B32&amp;IF(OR(MOD(B32,100)={11,12,13}),"th",CHOOSE(MIN(5,RIGHT(B32)+1),"th","st","nd","rd","th"))</f>
        <v>31st</v>
      </c>
      <c r="D32" s="2">
        <v>1</v>
      </c>
      <c r="E32" s="2">
        <v>3</v>
      </c>
      <c r="F32" s="2" t="str">
        <f t="shared" si="2"/>
        <v>31st(</v>
      </c>
      <c r="G32" s="2" t="str">
        <f t="shared" si="0"/>
        <v>31st(水曜 カナ</v>
      </c>
      <c r="H32" s="2">
        <v>6</v>
      </c>
      <c r="I32" s="2">
        <v>1</v>
      </c>
      <c r="J32" s="2">
        <v>2</v>
      </c>
      <c r="K32" s="2" t="str">
        <f t="shared" si="9"/>
        <v>水</v>
      </c>
      <c r="L32" s="2" t="s">
        <v>42</v>
      </c>
      <c r="M32" s="2" t="str">
        <f t="shared" si="4"/>
        <v>Wed</v>
      </c>
      <c r="N32" s="2" t="s">
        <v>37</v>
      </c>
      <c r="O32" s="2" t="str">
        <f t="shared" si="5"/>
        <v>31st(Wed)&lt;/td&gt;&lt;td&gt; カナ</v>
      </c>
      <c r="P32" s="2" t="str">
        <f t="shared" si="6"/>
        <v>&lt;tr&gt;&lt;td&gt;31st(Wed)&lt;/td&gt;&lt;td&gt; カナ</v>
      </c>
      <c r="Q32" s="6" t="str">
        <f t="shared" si="7"/>
        <v>&lt;tr&gt;&lt;td&gt;31st(Wed)&lt;/td&gt;&lt;td&gt; カナ&lt;/td&gt;&lt;/tr&gt;</v>
      </c>
      <c r="R32" t="s">
        <v>68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2018-08-30T13:38:16Z</dcterms:created>
  <dcterms:modified xsi:type="dcterms:W3CDTF">2018-10-31T12:51:42Z</dcterms:modified>
</cp:coreProperties>
</file>