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a.abe\Documents\GitHub\Data-Science-Projects-Portfolio-Repo\House Price Prediction\Documentation\"/>
    </mc:Choice>
  </mc:AlternateContent>
  <bookViews>
    <workbookView xWindow="0" yWindow="0" windowWidth="14380" windowHeight="4100"/>
  </bookViews>
  <sheets>
    <sheet name="Meta Data" sheetId="1" r:id="rId1"/>
    <sheet name="Documantation" sheetId="10" r:id="rId2"/>
    <sheet name="Anova Test Analysis" sheetId="6" r:id="rId3"/>
    <sheet name="Correlation Analysis" sheetId="8" r:id="rId4"/>
    <sheet name="Fields with missing data" sheetId="9" r:id="rId5"/>
  </sheets>
  <definedNames>
    <definedName name="_xlnm._FilterDatabase" localSheetId="4" hidden="1">'Fields with missing data'!$A$1:$H$20</definedName>
    <definedName name="_xlnm._FilterDatabase" localSheetId="0" hidden="1">'Meta Data'!$A$1:$I$81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" i="9" l="1"/>
  <c r="B15" i="9"/>
  <c r="B6" i="9"/>
  <c r="B4" i="9"/>
  <c r="B2" i="9"/>
  <c r="B3" i="9"/>
  <c r="B5" i="9"/>
  <c r="B7" i="9"/>
  <c r="B8" i="9"/>
  <c r="B9" i="9"/>
  <c r="B10" i="9"/>
  <c r="B11" i="9"/>
  <c r="B12" i="9"/>
  <c r="B13" i="9"/>
  <c r="B16" i="9"/>
  <c r="B17" i="9"/>
  <c r="B18" i="9"/>
  <c r="B19" i="9"/>
  <c r="B20" i="9"/>
  <c r="E11" i="9"/>
  <c r="E3" i="9"/>
  <c r="E4" i="9"/>
  <c r="E5" i="9"/>
  <c r="E6" i="9"/>
  <c r="E7" i="9"/>
  <c r="E8" i="9"/>
  <c r="E9" i="9"/>
  <c r="E10" i="9"/>
  <c r="E12" i="9"/>
  <c r="E13" i="9"/>
  <c r="E14" i="9"/>
  <c r="E15" i="9"/>
  <c r="E16" i="9"/>
  <c r="E17" i="9"/>
  <c r="E18" i="9"/>
  <c r="E19" i="9"/>
  <c r="E20" i="9"/>
  <c r="E2" i="9"/>
  <c r="E2" i="1"/>
  <c r="F2" i="1"/>
  <c r="H2" i="1" s="1"/>
  <c r="G2" i="1"/>
  <c r="I2" i="1" s="1"/>
  <c r="E3" i="1"/>
  <c r="F3" i="1"/>
  <c r="H3" i="1" s="1"/>
  <c r="G3" i="1"/>
  <c r="I3" i="1" s="1"/>
  <c r="E4" i="1"/>
  <c r="F4" i="1"/>
  <c r="H4" i="1" s="1"/>
  <c r="G4" i="1"/>
  <c r="I4" i="1" s="1"/>
  <c r="E5" i="1"/>
  <c r="F5" i="1"/>
  <c r="H5" i="1" s="1"/>
  <c r="G5" i="1"/>
  <c r="I5" i="1" s="1"/>
  <c r="E6" i="1"/>
  <c r="F6" i="1"/>
  <c r="H6" i="1" s="1"/>
  <c r="G6" i="1"/>
  <c r="I6" i="1" s="1"/>
  <c r="E7" i="1"/>
  <c r="F7" i="1"/>
  <c r="H7" i="1" s="1"/>
  <c r="G7" i="1"/>
  <c r="I7" i="1" s="1"/>
  <c r="E8" i="1"/>
  <c r="F8" i="1"/>
  <c r="H8" i="1" s="1"/>
  <c r="G8" i="1"/>
  <c r="I8" i="1" s="1"/>
  <c r="E9" i="1"/>
  <c r="F9" i="1"/>
  <c r="H9" i="1" s="1"/>
  <c r="G9" i="1"/>
  <c r="I9" i="1" s="1"/>
  <c r="E10" i="1"/>
  <c r="F10" i="1"/>
  <c r="H10" i="1" s="1"/>
  <c r="G10" i="1"/>
  <c r="I10" i="1" s="1"/>
  <c r="E11" i="1"/>
  <c r="F11" i="1"/>
  <c r="H11" i="1" s="1"/>
  <c r="G11" i="1"/>
  <c r="I11" i="1" s="1"/>
  <c r="E12" i="1"/>
  <c r="F12" i="1"/>
  <c r="H12" i="1" s="1"/>
  <c r="G12" i="1"/>
  <c r="I12" i="1" s="1"/>
  <c r="E13" i="1"/>
  <c r="F13" i="1"/>
  <c r="H13" i="1" s="1"/>
  <c r="G13" i="1"/>
  <c r="I13" i="1" s="1"/>
  <c r="E14" i="1"/>
  <c r="F14" i="1"/>
  <c r="H14" i="1" s="1"/>
  <c r="G14" i="1"/>
  <c r="I14" i="1" s="1"/>
  <c r="E15" i="1"/>
  <c r="F15" i="1"/>
  <c r="H15" i="1" s="1"/>
  <c r="G15" i="1"/>
  <c r="I15" i="1" s="1"/>
  <c r="E16" i="1"/>
  <c r="F16" i="1"/>
  <c r="H16" i="1" s="1"/>
  <c r="G16" i="1"/>
  <c r="I16" i="1" s="1"/>
  <c r="E17" i="1"/>
  <c r="F17" i="1"/>
  <c r="H17" i="1" s="1"/>
  <c r="G17" i="1"/>
  <c r="I17" i="1" s="1"/>
  <c r="E18" i="1"/>
  <c r="F18" i="1"/>
  <c r="H18" i="1" s="1"/>
  <c r="G18" i="1"/>
  <c r="I18" i="1" s="1"/>
  <c r="E19" i="1"/>
  <c r="F19" i="1"/>
  <c r="H19" i="1" s="1"/>
  <c r="G19" i="1"/>
  <c r="I19" i="1" s="1"/>
  <c r="E20" i="1"/>
  <c r="F20" i="1"/>
  <c r="H20" i="1" s="1"/>
  <c r="G20" i="1"/>
  <c r="I20" i="1" s="1"/>
  <c r="E21" i="1"/>
  <c r="F21" i="1"/>
  <c r="H21" i="1" s="1"/>
  <c r="G21" i="1"/>
  <c r="I21" i="1" s="1"/>
  <c r="E22" i="1"/>
  <c r="F22" i="1"/>
  <c r="H22" i="1" s="1"/>
  <c r="G22" i="1"/>
  <c r="I22" i="1" s="1"/>
  <c r="E23" i="1"/>
  <c r="F23" i="1"/>
  <c r="H23" i="1" s="1"/>
  <c r="G23" i="1"/>
  <c r="I23" i="1" s="1"/>
  <c r="E24" i="1"/>
  <c r="F24" i="1"/>
  <c r="H24" i="1" s="1"/>
  <c r="G24" i="1"/>
  <c r="I24" i="1" s="1"/>
  <c r="E25" i="1"/>
  <c r="F25" i="1"/>
  <c r="H25" i="1" s="1"/>
  <c r="G25" i="1"/>
  <c r="I25" i="1" s="1"/>
  <c r="E26" i="1"/>
  <c r="F26" i="1"/>
  <c r="H26" i="1" s="1"/>
  <c r="G26" i="1"/>
  <c r="I26" i="1" s="1"/>
  <c r="E27" i="1"/>
  <c r="F27" i="1"/>
  <c r="H27" i="1" s="1"/>
  <c r="G27" i="1"/>
  <c r="I27" i="1" s="1"/>
  <c r="E28" i="1"/>
  <c r="F28" i="1"/>
  <c r="H28" i="1" s="1"/>
  <c r="G28" i="1"/>
  <c r="I28" i="1" s="1"/>
  <c r="E29" i="1"/>
  <c r="F29" i="1"/>
  <c r="H29" i="1" s="1"/>
  <c r="G29" i="1"/>
  <c r="I29" i="1" s="1"/>
  <c r="E30" i="1"/>
  <c r="F30" i="1"/>
  <c r="H30" i="1" s="1"/>
  <c r="G30" i="1"/>
  <c r="I30" i="1" s="1"/>
  <c r="E31" i="1"/>
  <c r="F31" i="1"/>
  <c r="H31" i="1" s="1"/>
  <c r="G31" i="1"/>
  <c r="I31" i="1" s="1"/>
  <c r="E32" i="1"/>
  <c r="F32" i="1"/>
  <c r="H32" i="1" s="1"/>
  <c r="G32" i="1"/>
  <c r="I32" i="1" s="1"/>
  <c r="E33" i="1"/>
  <c r="F33" i="1"/>
  <c r="H33" i="1" s="1"/>
  <c r="G33" i="1"/>
  <c r="I33" i="1" s="1"/>
  <c r="E34" i="1"/>
  <c r="F34" i="1"/>
  <c r="H34" i="1" s="1"/>
  <c r="G34" i="1"/>
  <c r="I34" i="1" s="1"/>
  <c r="E35" i="1"/>
  <c r="F35" i="1"/>
  <c r="H35" i="1" s="1"/>
  <c r="G35" i="1"/>
  <c r="I35" i="1" s="1"/>
  <c r="E36" i="1"/>
  <c r="F36" i="1"/>
  <c r="H36" i="1" s="1"/>
  <c r="G36" i="1"/>
  <c r="I36" i="1" s="1"/>
  <c r="E37" i="1"/>
  <c r="F37" i="1"/>
  <c r="H37" i="1" s="1"/>
  <c r="G37" i="1"/>
  <c r="I37" i="1" s="1"/>
  <c r="E38" i="1"/>
  <c r="F38" i="1"/>
  <c r="H38" i="1" s="1"/>
  <c r="G38" i="1"/>
  <c r="I38" i="1" s="1"/>
  <c r="E39" i="1"/>
  <c r="F39" i="1"/>
  <c r="H39" i="1" s="1"/>
  <c r="G39" i="1"/>
  <c r="I39" i="1" s="1"/>
  <c r="E40" i="1"/>
  <c r="F40" i="1"/>
  <c r="H40" i="1" s="1"/>
  <c r="G40" i="1"/>
  <c r="I40" i="1" s="1"/>
  <c r="E41" i="1"/>
  <c r="F41" i="1"/>
  <c r="H41" i="1" s="1"/>
  <c r="G41" i="1"/>
  <c r="I41" i="1" s="1"/>
  <c r="E42" i="1"/>
  <c r="F42" i="1"/>
  <c r="H42" i="1" s="1"/>
  <c r="G42" i="1"/>
  <c r="I42" i="1" s="1"/>
  <c r="E43" i="1"/>
  <c r="F43" i="1"/>
  <c r="H43" i="1" s="1"/>
  <c r="G43" i="1"/>
  <c r="I43" i="1" s="1"/>
  <c r="E44" i="1"/>
  <c r="F44" i="1"/>
  <c r="H44" i="1" s="1"/>
  <c r="G44" i="1"/>
  <c r="I44" i="1" s="1"/>
  <c r="E45" i="1"/>
  <c r="F45" i="1"/>
  <c r="H45" i="1" s="1"/>
  <c r="G45" i="1"/>
  <c r="I45" i="1" s="1"/>
  <c r="E46" i="1"/>
  <c r="F46" i="1"/>
  <c r="H46" i="1" s="1"/>
  <c r="G46" i="1"/>
  <c r="I46" i="1" s="1"/>
  <c r="E47" i="1"/>
  <c r="F47" i="1"/>
  <c r="H47" i="1" s="1"/>
  <c r="G47" i="1"/>
  <c r="I47" i="1" s="1"/>
  <c r="E48" i="1"/>
  <c r="F48" i="1"/>
  <c r="H48" i="1" s="1"/>
  <c r="G48" i="1"/>
  <c r="I48" i="1" s="1"/>
  <c r="E49" i="1"/>
  <c r="F49" i="1"/>
  <c r="H49" i="1" s="1"/>
  <c r="G49" i="1"/>
  <c r="I49" i="1" s="1"/>
  <c r="E50" i="1"/>
  <c r="F50" i="1"/>
  <c r="H50" i="1" s="1"/>
  <c r="G50" i="1"/>
  <c r="I50" i="1" s="1"/>
  <c r="E51" i="1"/>
  <c r="F51" i="1"/>
  <c r="H51" i="1" s="1"/>
  <c r="G51" i="1"/>
  <c r="I51" i="1" s="1"/>
  <c r="E52" i="1"/>
  <c r="F52" i="1"/>
  <c r="H52" i="1" s="1"/>
  <c r="G52" i="1"/>
  <c r="I52" i="1" s="1"/>
  <c r="E53" i="1"/>
  <c r="F53" i="1"/>
  <c r="H53" i="1" s="1"/>
  <c r="G53" i="1"/>
  <c r="I53" i="1" s="1"/>
  <c r="E54" i="1"/>
  <c r="F54" i="1"/>
  <c r="H54" i="1" s="1"/>
  <c r="G54" i="1"/>
  <c r="I54" i="1" s="1"/>
  <c r="E55" i="1"/>
  <c r="F55" i="1"/>
  <c r="H55" i="1" s="1"/>
  <c r="G55" i="1"/>
  <c r="I55" i="1" s="1"/>
  <c r="E56" i="1"/>
  <c r="F56" i="1"/>
  <c r="H56" i="1" s="1"/>
  <c r="G56" i="1"/>
  <c r="I56" i="1" s="1"/>
  <c r="E57" i="1"/>
  <c r="F57" i="1"/>
  <c r="H57" i="1" s="1"/>
  <c r="G57" i="1"/>
  <c r="I57" i="1" s="1"/>
  <c r="E58" i="1"/>
  <c r="F58" i="1"/>
  <c r="H58" i="1" s="1"/>
  <c r="G58" i="1"/>
  <c r="I58" i="1" s="1"/>
  <c r="E59" i="1"/>
  <c r="F59" i="1"/>
  <c r="H59" i="1" s="1"/>
  <c r="G59" i="1"/>
  <c r="I59" i="1" s="1"/>
  <c r="E60" i="1"/>
  <c r="F60" i="1"/>
  <c r="H60" i="1" s="1"/>
  <c r="G60" i="1"/>
  <c r="I60" i="1" s="1"/>
  <c r="E61" i="1"/>
  <c r="F61" i="1"/>
  <c r="H61" i="1" s="1"/>
  <c r="G61" i="1"/>
  <c r="I61" i="1" s="1"/>
  <c r="E62" i="1"/>
  <c r="F62" i="1"/>
  <c r="H62" i="1" s="1"/>
  <c r="G62" i="1"/>
  <c r="I62" i="1" s="1"/>
  <c r="E63" i="1"/>
  <c r="F63" i="1"/>
  <c r="H63" i="1" s="1"/>
  <c r="G63" i="1"/>
  <c r="I63" i="1" s="1"/>
  <c r="E64" i="1"/>
  <c r="F64" i="1"/>
  <c r="H64" i="1" s="1"/>
  <c r="G64" i="1"/>
  <c r="I64" i="1" s="1"/>
  <c r="E65" i="1"/>
  <c r="F65" i="1"/>
  <c r="H65" i="1" s="1"/>
  <c r="G65" i="1"/>
  <c r="I65" i="1" s="1"/>
  <c r="E66" i="1"/>
  <c r="F66" i="1"/>
  <c r="H66" i="1" s="1"/>
  <c r="G66" i="1"/>
  <c r="I66" i="1" s="1"/>
  <c r="E67" i="1"/>
  <c r="F67" i="1"/>
  <c r="H67" i="1" s="1"/>
  <c r="G67" i="1"/>
  <c r="I67" i="1" s="1"/>
  <c r="E68" i="1"/>
  <c r="F68" i="1"/>
  <c r="H68" i="1" s="1"/>
  <c r="G68" i="1"/>
  <c r="I68" i="1" s="1"/>
  <c r="E69" i="1"/>
  <c r="F69" i="1"/>
  <c r="H69" i="1" s="1"/>
  <c r="G69" i="1"/>
  <c r="I69" i="1" s="1"/>
  <c r="E70" i="1"/>
  <c r="F70" i="1"/>
  <c r="H70" i="1" s="1"/>
  <c r="G70" i="1"/>
  <c r="I70" i="1" s="1"/>
  <c r="E71" i="1"/>
  <c r="F71" i="1"/>
  <c r="H71" i="1" s="1"/>
  <c r="G71" i="1"/>
  <c r="I71" i="1" s="1"/>
  <c r="E72" i="1"/>
  <c r="F72" i="1"/>
  <c r="H72" i="1" s="1"/>
  <c r="G72" i="1"/>
  <c r="I72" i="1" s="1"/>
  <c r="E73" i="1"/>
  <c r="F73" i="1"/>
  <c r="H73" i="1" s="1"/>
  <c r="G73" i="1"/>
  <c r="I73" i="1" s="1"/>
  <c r="E74" i="1"/>
  <c r="F74" i="1"/>
  <c r="H74" i="1" s="1"/>
  <c r="G74" i="1"/>
  <c r="I74" i="1" s="1"/>
  <c r="E75" i="1"/>
  <c r="F75" i="1"/>
  <c r="H75" i="1" s="1"/>
  <c r="G75" i="1"/>
  <c r="I75" i="1" s="1"/>
  <c r="E76" i="1"/>
  <c r="F76" i="1"/>
  <c r="H76" i="1" s="1"/>
  <c r="G76" i="1"/>
  <c r="I76" i="1" s="1"/>
  <c r="E77" i="1"/>
  <c r="F77" i="1"/>
  <c r="H77" i="1" s="1"/>
  <c r="G77" i="1"/>
  <c r="I77" i="1" s="1"/>
  <c r="E78" i="1"/>
  <c r="F78" i="1"/>
  <c r="H78" i="1" s="1"/>
  <c r="G78" i="1"/>
  <c r="I78" i="1" s="1"/>
  <c r="E79" i="1"/>
  <c r="F79" i="1"/>
  <c r="H79" i="1" s="1"/>
  <c r="G79" i="1"/>
  <c r="I79" i="1" s="1"/>
  <c r="E80" i="1"/>
  <c r="F80" i="1"/>
  <c r="H80" i="1" s="1"/>
  <c r="G80" i="1"/>
  <c r="I80" i="1" s="1"/>
  <c r="E81" i="1"/>
  <c r="F81" i="1"/>
  <c r="H81" i="1" s="1"/>
  <c r="G81" i="1"/>
  <c r="I81" i="1" s="1"/>
</calcChain>
</file>

<file path=xl/sharedStrings.xml><?xml version="1.0" encoding="utf-8"?>
<sst xmlns="http://schemas.openxmlformats.org/spreadsheetml/2006/main" count="498" uniqueCount="198">
  <si>
    <t xml:space="preserve"> the property's sale price in dollars. This is the target variable that you're trying to predict.</t>
  </si>
  <si>
    <r>
      <t>SalePrice</t>
    </r>
    <r>
      <rPr>
        <sz val="7"/>
        <color theme="1"/>
        <rFont val="Arial"/>
        <family val="2"/>
      </rPr>
      <t> </t>
    </r>
  </si>
  <si>
    <t>MSSubClass</t>
  </si>
  <si>
    <t xml:space="preserve"> The building class</t>
  </si>
  <si>
    <t>MSZoning</t>
  </si>
  <si>
    <t xml:space="preserve"> The general zoning classification</t>
  </si>
  <si>
    <t>LotFrontage</t>
  </si>
  <si>
    <t xml:space="preserve"> Linear feet of street connected to property</t>
  </si>
  <si>
    <t>LotArea</t>
  </si>
  <si>
    <t xml:space="preserve"> Lot size in square feet</t>
  </si>
  <si>
    <t>Street</t>
  </si>
  <si>
    <t xml:space="preserve"> Type of road access</t>
  </si>
  <si>
    <t>Alley</t>
  </si>
  <si>
    <t xml:space="preserve"> Type of alley access</t>
  </si>
  <si>
    <t>LotShape</t>
  </si>
  <si>
    <t xml:space="preserve"> General shape of property</t>
  </si>
  <si>
    <t>LandContour</t>
  </si>
  <si>
    <t xml:space="preserve"> Flatness of the property</t>
  </si>
  <si>
    <t>Utilities</t>
  </si>
  <si>
    <t xml:space="preserve"> Type of utilities available</t>
  </si>
  <si>
    <t>LotConfig</t>
  </si>
  <si>
    <t xml:space="preserve"> Lot configuration</t>
  </si>
  <si>
    <t>LandSlope</t>
  </si>
  <si>
    <t xml:space="preserve"> Slope of property</t>
  </si>
  <si>
    <t>Neighborhood</t>
  </si>
  <si>
    <t xml:space="preserve"> Physical locations within Ames city limits</t>
  </si>
  <si>
    <t>Condition1</t>
  </si>
  <si>
    <t xml:space="preserve"> Proximity to main road or railroad</t>
  </si>
  <si>
    <t>Condition2</t>
  </si>
  <si>
    <t xml:space="preserve"> Proximity to main road or railroad (if a second is present)</t>
  </si>
  <si>
    <t>BldgType</t>
  </si>
  <si>
    <t xml:space="preserve"> Type of dwelling</t>
  </si>
  <si>
    <t>HouseStyle</t>
  </si>
  <si>
    <t xml:space="preserve"> Style of dwelling</t>
  </si>
  <si>
    <t>OverallQual</t>
  </si>
  <si>
    <t xml:space="preserve"> Overall material and finish quality</t>
  </si>
  <si>
    <t>OverallCond</t>
  </si>
  <si>
    <t xml:space="preserve"> Overall condition rating</t>
  </si>
  <si>
    <t>YearBuilt</t>
  </si>
  <si>
    <t xml:space="preserve"> Original construction date</t>
  </si>
  <si>
    <t>YearRemodAdd</t>
  </si>
  <si>
    <t xml:space="preserve"> Remodel date</t>
  </si>
  <si>
    <t>RoofStyle</t>
  </si>
  <si>
    <t xml:space="preserve"> Type of roof</t>
  </si>
  <si>
    <t>RoofMatl</t>
  </si>
  <si>
    <t xml:space="preserve"> Roof material</t>
  </si>
  <si>
    <t>Exterior1st</t>
  </si>
  <si>
    <t xml:space="preserve"> Exterior covering on house</t>
  </si>
  <si>
    <t>Exterior2nd</t>
  </si>
  <si>
    <t xml:space="preserve"> Exterior covering on house (if more than one material)</t>
  </si>
  <si>
    <t>MasVnrType</t>
  </si>
  <si>
    <t xml:space="preserve"> Masonry veneer type</t>
  </si>
  <si>
    <t>MasVnrArea</t>
  </si>
  <si>
    <t xml:space="preserve"> Masonry veneer area in square feet</t>
  </si>
  <si>
    <t>ExterQual</t>
  </si>
  <si>
    <t xml:space="preserve"> Exterior material quality</t>
  </si>
  <si>
    <t>ExterCond</t>
  </si>
  <si>
    <t xml:space="preserve"> Present condition of the material on the exterior</t>
  </si>
  <si>
    <t>Foundation</t>
  </si>
  <si>
    <t xml:space="preserve"> Type of foundation</t>
  </si>
  <si>
    <t>BsmtQual</t>
  </si>
  <si>
    <t xml:space="preserve"> Height of the basement</t>
  </si>
  <si>
    <t>BsmtCond</t>
  </si>
  <si>
    <t xml:space="preserve"> General condition of the basement</t>
  </si>
  <si>
    <t>BsmtExposure</t>
  </si>
  <si>
    <t xml:space="preserve"> Walkout or garden level basement walls</t>
  </si>
  <si>
    <t>BsmtFinType1</t>
  </si>
  <si>
    <t xml:space="preserve"> Quality of basement finished area</t>
  </si>
  <si>
    <t>BsmtFinSF1</t>
  </si>
  <si>
    <t xml:space="preserve"> Type 1 finished square feet</t>
  </si>
  <si>
    <t>BsmtFinType2</t>
  </si>
  <si>
    <t xml:space="preserve"> Quality of second finished area (if present)</t>
  </si>
  <si>
    <t>BsmtFinSF2</t>
  </si>
  <si>
    <t xml:space="preserve"> Type 2 finished square feet</t>
  </si>
  <si>
    <t>BsmtUnfSF</t>
  </si>
  <si>
    <t xml:space="preserve"> Unfinished square feet of basement area</t>
  </si>
  <si>
    <t>TotalBsmtSF</t>
  </si>
  <si>
    <t xml:space="preserve"> Total square feet of basement area</t>
  </si>
  <si>
    <t>Heating</t>
  </si>
  <si>
    <t xml:space="preserve"> Type of heating</t>
  </si>
  <si>
    <t>HeatingQC</t>
  </si>
  <si>
    <t xml:space="preserve"> Heating quality and condition</t>
  </si>
  <si>
    <t>CentralAir</t>
  </si>
  <si>
    <t xml:space="preserve"> Central air conditioning</t>
  </si>
  <si>
    <t>Electrical</t>
  </si>
  <si>
    <t xml:space="preserve"> Electrical system</t>
  </si>
  <si>
    <t>1stFlrSF</t>
  </si>
  <si>
    <t xml:space="preserve"> First Floor square feet</t>
  </si>
  <si>
    <t>2ndFlrSF</t>
  </si>
  <si>
    <t xml:space="preserve"> Second floor square feet</t>
  </si>
  <si>
    <t>LowQualFinSF</t>
  </si>
  <si>
    <t xml:space="preserve"> Low quality finished square feet (all floors)</t>
  </si>
  <si>
    <t>GrLivArea</t>
  </si>
  <si>
    <t xml:space="preserve"> Above grade (ground) living area square feet</t>
  </si>
  <si>
    <t>BsmtFullBath</t>
  </si>
  <si>
    <t xml:space="preserve"> Basement full bathrooms</t>
  </si>
  <si>
    <t>BsmtHalfBath</t>
  </si>
  <si>
    <t xml:space="preserve"> Basement half bathrooms</t>
  </si>
  <si>
    <t>FullBath</t>
  </si>
  <si>
    <t xml:space="preserve"> Full bathrooms above grade</t>
  </si>
  <si>
    <t>HalfBath</t>
  </si>
  <si>
    <t xml:space="preserve"> Half baths above grade</t>
  </si>
  <si>
    <t xml:space="preserve"> Number of bedrooms above basement level</t>
  </si>
  <si>
    <t xml:space="preserve"> Number of kitchens</t>
  </si>
  <si>
    <t>KitchenQual</t>
  </si>
  <si>
    <t xml:space="preserve"> Kitchen quality</t>
  </si>
  <si>
    <t>TotRmsAbvGrd</t>
  </si>
  <si>
    <t xml:space="preserve"> Total rooms above grade (does not include bathrooms)</t>
  </si>
  <si>
    <t>Functional</t>
  </si>
  <si>
    <t xml:space="preserve"> Home functionality rating</t>
  </si>
  <si>
    <t>Fireplaces</t>
  </si>
  <si>
    <t xml:space="preserve"> Number of fireplaces</t>
  </si>
  <si>
    <t>FireplaceQu</t>
  </si>
  <si>
    <t xml:space="preserve"> Fireplace quality</t>
  </si>
  <si>
    <t>GarageType</t>
  </si>
  <si>
    <t xml:space="preserve"> Garage location</t>
  </si>
  <si>
    <t>GarageYrBlt</t>
  </si>
  <si>
    <t xml:space="preserve"> Year garage was built</t>
  </si>
  <si>
    <t>GarageFinish</t>
  </si>
  <si>
    <t xml:space="preserve"> Interior finish of the garage</t>
  </si>
  <si>
    <t>GarageCars</t>
  </si>
  <si>
    <t xml:space="preserve"> Size of garage in car capacity</t>
  </si>
  <si>
    <t>GarageArea</t>
  </si>
  <si>
    <t xml:space="preserve"> Size of garage in square feet</t>
  </si>
  <si>
    <t>GarageQual</t>
  </si>
  <si>
    <t xml:space="preserve"> Garage quality</t>
  </si>
  <si>
    <t>GarageCond</t>
  </si>
  <si>
    <t xml:space="preserve"> Garage condition</t>
  </si>
  <si>
    <t>PavedDrive</t>
  </si>
  <si>
    <t xml:space="preserve"> Paved driveway</t>
  </si>
  <si>
    <t>WoodDeckSF</t>
  </si>
  <si>
    <t xml:space="preserve"> Wood deck area in square feet</t>
  </si>
  <si>
    <t>OpenPorchSF</t>
  </si>
  <si>
    <t xml:space="preserve"> Open porch area in square feet</t>
  </si>
  <si>
    <t>EnclosedPorch</t>
  </si>
  <si>
    <t xml:space="preserve"> Enclosed porch area in square feet</t>
  </si>
  <si>
    <t>3SsnPorch</t>
  </si>
  <si>
    <t xml:space="preserve"> Three season porch area in square feet</t>
  </si>
  <si>
    <t>ScreenPorch</t>
  </si>
  <si>
    <t xml:space="preserve"> Screen porch area in square feet</t>
  </si>
  <si>
    <t>PoolArea</t>
  </si>
  <si>
    <t xml:space="preserve"> Pool area in square feet</t>
  </si>
  <si>
    <t>PoolQC</t>
  </si>
  <si>
    <t xml:space="preserve"> Pool quality</t>
  </si>
  <si>
    <t>Fence</t>
  </si>
  <si>
    <t xml:space="preserve"> Fence quality</t>
  </si>
  <si>
    <t>MiscFeature</t>
  </si>
  <si>
    <t xml:space="preserve"> Miscellaneous feature not covered in other categories</t>
  </si>
  <si>
    <t>MiscVal</t>
  </si>
  <si>
    <t xml:space="preserve"> $Value of miscellaneous feature</t>
  </si>
  <si>
    <t>MoSold</t>
  </si>
  <si>
    <t xml:space="preserve"> Month Sold</t>
  </si>
  <si>
    <t>YrSold</t>
  </si>
  <si>
    <t xml:space="preserve"> Year Sold</t>
  </si>
  <si>
    <t>SaleType</t>
  </si>
  <si>
    <t xml:space="preserve"> Type of sale</t>
  </si>
  <si>
    <t>SaleCondition</t>
  </si>
  <si>
    <t xml:space="preserve"> Condition of sale</t>
  </si>
  <si>
    <t>Field Name</t>
  </si>
  <si>
    <t>Meta Data</t>
  </si>
  <si>
    <t>Data Type</t>
  </si>
  <si>
    <t>datetime</t>
  </si>
  <si>
    <t>Numerical</t>
  </si>
  <si>
    <t>Categorical</t>
  </si>
  <si>
    <t>Variable</t>
  </si>
  <si>
    <t>F Value</t>
  </si>
  <si>
    <t>P Value</t>
  </si>
  <si>
    <t>2.185675268e-313</t>
  </si>
  <si>
    <t>F Value (For Categorical Variable)</t>
  </si>
  <si>
    <t>P Value (For Categorical Variable)</t>
  </si>
  <si>
    <t>Correlation</t>
  </si>
  <si>
    <t>BedroomAbvGr</t>
  </si>
  <si>
    <t>KitchenAbvGr</t>
  </si>
  <si>
    <t>R Squared (For Continuous Variable)</t>
  </si>
  <si>
    <t>Not Available</t>
  </si>
  <si>
    <t>Location</t>
  </si>
  <si>
    <t>Other</t>
  </si>
  <si>
    <t>Segment ( Interior / Exterior / Location / Other)</t>
  </si>
  <si>
    <t>Exterior</t>
  </si>
  <si>
    <t>Interior</t>
  </si>
  <si>
    <t>Significant Categorical Variable based on Anova Test</t>
  </si>
  <si>
    <t>Significant Continuous Variable based on correlation analysis</t>
  </si>
  <si>
    <t>Number of Records</t>
  </si>
  <si>
    <t>Comment</t>
  </si>
  <si>
    <t>Number of records/ total records</t>
  </si>
  <si>
    <t>MetaData</t>
  </si>
  <si>
    <t>Field excluded</t>
  </si>
  <si>
    <t>Use averge to fill the missing values in the dataset</t>
  </si>
  <si>
    <t xml:space="preserve">These are the only masonry veneer related variables in the dataset. I will include the fields. Around of half of the properties have 0 as their MasVnrArea, so I will fill the missing data here with 0 </t>
  </si>
  <si>
    <t>These are the only masonry veneer related variables in the dataset. I will include the fields and fill the unknown value with "Unknown"</t>
  </si>
  <si>
    <t>Basement related features such as heigh of the basement turn out to be important to predict the sale price. I will keep the features for now and fill the missing fields with "Unknown"</t>
  </si>
  <si>
    <t>Fill the missing data with "Unknown"</t>
  </si>
  <si>
    <t>Feature/Target</t>
  </si>
  <si>
    <t>Chi Squared</t>
  </si>
  <si>
    <t>Peason</t>
  </si>
  <si>
    <t>Anova Test</t>
  </si>
  <si>
    <t>LDA</t>
  </si>
  <si>
    <t>The Garage Car and Garage Area are the top fields that are closely correlated to sale price. So these Garage related fields might not be useful. I will just fill the missing value with unknown for now. Most of the properties were built the same year when the property was built. So in this case, I will input missing value for the GarageYrBlt sames as the YearBuilt.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</si>
</sst>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1" fontId="0" fillId="0" borderId="0" xfId="0" applyNumberFormat="1"/>
    <xf numFmtId="9" fontId="2" fillId="0" borderId="0" xfId="1" applyFont="1"/>
    <xf numFmtId="9" fontId="0" fillId="0" borderId="0" xfId="1" applyFont="1"/>
    <xf numFmtId="0" fontId="0" fillId="2" borderId="0" xfId="0" applyFill="1"/>
    <xf numFmtId="10" fontId="0" fillId="0" borderId="0" xfId="1" applyNumberFormat="1" applyFont="1"/>
    <xf numFmtId="10" fontId="0" fillId="2" borderId="0" xfId="1" applyNumberFormat="1" applyFont="1" applyFill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Views>
    <sheetView tabSelected="1" workbookViewId="0">
      <selection activeCell="B86" sqref="B85:B86"/>
    </sheetView>
  </sheetViews>
  <sheetFormatPr defaultRowHeight="14.5" x14ac:dyDescent="0.35"/>
  <cols>
    <col min="1" max="1" width="28.26953125" customWidth="1"/>
    <col min="2" max="2" width="76.26953125" bestFit="1" customWidth="1"/>
    <col min="3" max="3" width="17.08984375" customWidth="1"/>
    <col min="4" max="4" width="34.08984375" customWidth="1"/>
    <col min="5" max="5" width="24.36328125" customWidth="1"/>
    <col min="6" max="6" width="20" customWidth="1"/>
    <col min="7" max="7" width="31.6328125" style="4" bestFit="1" customWidth="1"/>
    <col min="8" max="8" width="29.08984375" bestFit="1" customWidth="1"/>
    <col min="9" max="9" width="54.7265625" bestFit="1" customWidth="1"/>
  </cols>
  <sheetData>
    <row r="1" spans="1:9" s="1" customFormat="1" x14ac:dyDescent="0.35">
      <c r="A1" s="1" t="s">
        <v>158</v>
      </c>
      <c r="B1" s="1" t="s">
        <v>159</v>
      </c>
      <c r="C1" s="1" t="s">
        <v>160</v>
      </c>
      <c r="D1" s="1" t="s">
        <v>177</v>
      </c>
      <c r="E1" s="1" t="s">
        <v>168</v>
      </c>
      <c r="F1" s="1" t="s">
        <v>169</v>
      </c>
      <c r="G1" s="3" t="s">
        <v>173</v>
      </c>
      <c r="H1" s="1" t="s">
        <v>180</v>
      </c>
      <c r="I1" s="1" t="s">
        <v>181</v>
      </c>
    </row>
    <row r="2" spans="1:9" x14ac:dyDescent="0.35">
      <c r="A2" t="s">
        <v>1</v>
      </c>
      <c r="B2" t="s">
        <v>0</v>
      </c>
      <c r="C2" t="s">
        <v>162</v>
      </c>
      <c r="E2" t="str">
        <f>IFERROR(VLOOKUP(A2,'Anova Test Analysis'!A:C,2,FALSE), "Not Available")</f>
        <v>Not Available</v>
      </c>
      <c r="F2" t="str">
        <f>IFERROR(VLOOKUP(A2,'Anova Test Analysis'!A:C,3,FALSE), "Not Available")</f>
        <v>Not Available</v>
      </c>
      <c r="G2" s="4" t="str">
        <f>IFERROR(VLOOKUP(A2,'Correlation Analysis'!A:B,2,FALSE),"Not Available")</f>
        <v>Not Available</v>
      </c>
      <c r="H2" t="b">
        <f>AND(C2="Categorical", F2&lt;=0.05)</f>
        <v>0</v>
      </c>
      <c r="I2" t="b">
        <f>AND(C2="Numerical", G2&gt;=0.25)</f>
        <v>1</v>
      </c>
    </row>
    <row r="3" spans="1:9" x14ac:dyDescent="0.35">
      <c r="A3" t="s">
        <v>2</v>
      </c>
      <c r="B3" t="s">
        <v>3</v>
      </c>
      <c r="C3" t="s">
        <v>163</v>
      </c>
      <c r="D3" t="s">
        <v>178</v>
      </c>
      <c r="E3">
        <f>IFERROR(VLOOKUP(A3,'Anova Test Analysis'!A:C,2,FALSE), "Not Available")</f>
        <v>10.4314661127994</v>
      </c>
      <c r="F3">
        <f>IFERROR(VLOOKUP(A3,'Anova Test Analysis'!A:C,3,FALSE), "Not Available")</f>
        <v>1.2664716847495499E-3</v>
      </c>
      <c r="G3" s="4" t="str">
        <f>IFERROR(VLOOKUP(A3,'Correlation Analysis'!A:B,2,FALSE),"Not Available")</f>
        <v>Not Available</v>
      </c>
      <c r="H3" t="b">
        <f t="shared" ref="H3:H66" si="0">AND(C3="Categorical", F3&lt;=0.05)</f>
        <v>1</v>
      </c>
      <c r="I3" t="b">
        <f t="shared" ref="I3:I66" si="1">AND(C3="Numerical", G3&gt;=0.25)</f>
        <v>0</v>
      </c>
    </row>
    <row r="4" spans="1:9" x14ac:dyDescent="0.35">
      <c r="A4" t="s">
        <v>4</v>
      </c>
      <c r="B4" t="s">
        <v>5</v>
      </c>
      <c r="C4" t="s">
        <v>163</v>
      </c>
      <c r="D4" t="s">
        <v>175</v>
      </c>
      <c r="E4">
        <f>IFERROR(VLOOKUP(A4,'Anova Test Analysis'!A:C,2,FALSE), "Not Available")</f>
        <v>43.840281672457998</v>
      </c>
      <c r="F4">
        <f>IFERROR(VLOOKUP(A4,'Anova Test Analysis'!A:C,3,FALSE), "Not Available")</f>
        <v>8.8176338662591102E-35</v>
      </c>
      <c r="G4" s="4" t="str">
        <f>IFERROR(VLOOKUP(A4,'Correlation Analysis'!A:B,2,FALSE),"Not Available")</f>
        <v>Not Available</v>
      </c>
      <c r="H4" t="b">
        <f t="shared" si="0"/>
        <v>1</v>
      </c>
      <c r="I4" t="b">
        <f t="shared" si="1"/>
        <v>0</v>
      </c>
    </row>
    <row r="5" spans="1:9" x14ac:dyDescent="0.35">
      <c r="A5" t="s">
        <v>6</v>
      </c>
      <c r="B5" t="s">
        <v>7</v>
      </c>
      <c r="C5" t="s">
        <v>162</v>
      </c>
      <c r="D5" t="s">
        <v>178</v>
      </c>
      <c r="E5" t="str">
        <f>IFERROR(VLOOKUP(A5,'Anova Test Analysis'!A:C,2,FALSE), "Not Available")</f>
        <v>Not Available</v>
      </c>
      <c r="F5" t="str">
        <f>IFERROR(VLOOKUP(A5,'Anova Test Analysis'!A:C,3,FALSE), "Not Available")</f>
        <v>Not Available</v>
      </c>
      <c r="G5" s="4">
        <f>IFERROR(VLOOKUP(A5,'Correlation Analysis'!A:B,2,FALSE),"Not Available")</f>
        <v>0.35179909657067798</v>
      </c>
      <c r="H5" t="b">
        <f t="shared" si="0"/>
        <v>0</v>
      </c>
      <c r="I5" t="b">
        <f t="shared" si="1"/>
        <v>1</v>
      </c>
    </row>
    <row r="6" spans="1:9" x14ac:dyDescent="0.35">
      <c r="A6" t="s">
        <v>8</v>
      </c>
      <c r="B6" t="s">
        <v>9</v>
      </c>
      <c r="C6" t="s">
        <v>162</v>
      </c>
      <c r="D6" t="s">
        <v>178</v>
      </c>
      <c r="E6" t="str">
        <f>IFERROR(VLOOKUP(A6,'Anova Test Analysis'!A:C,2,FALSE), "Not Available")</f>
        <v>Not Available</v>
      </c>
      <c r="F6" t="str">
        <f>IFERROR(VLOOKUP(A6,'Anova Test Analysis'!A:C,3,FALSE), "Not Available")</f>
        <v>Not Available</v>
      </c>
      <c r="G6" s="4">
        <f>IFERROR(VLOOKUP(A6,'Correlation Analysis'!A:B,2,FALSE),"Not Available")</f>
        <v>0.26384335387140601</v>
      </c>
      <c r="H6" t="b">
        <f t="shared" si="0"/>
        <v>0</v>
      </c>
      <c r="I6" t="b">
        <f t="shared" si="1"/>
        <v>1</v>
      </c>
    </row>
    <row r="7" spans="1:9" x14ac:dyDescent="0.35">
      <c r="A7" t="s">
        <v>10</v>
      </c>
      <c r="B7" t="s">
        <v>11</v>
      </c>
      <c r="C7" t="s">
        <v>163</v>
      </c>
      <c r="D7" t="s">
        <v>178</v>
      </c>
      <c r="E7">
        <f>IFERROR(VLOOKUP(A7,'Anova Test Analysis'!A:C,2,FALSE), "Not Available")</f>
        <v>2.4592895583691701</v>
      </c>
      <c r="F7">
        <f>IFERROR(VLOOKUP(A7,'Anova Test Analysis'!A:C,3,FALSE), "Not Available")</f>
        <v>0.117048604067824</v>
      </c>
      <c r="G7" s="4" t="str">
        <f>IFERROR(VLOOKUP(A7,'Correlation Analysis'!A:B,2,FALSE),"Not Available")</f>
        <v>Not Available</v>
      </c>
      <c r="H7" t="b">
        <f t="shared" si="0"/>
        <v>0</v>
      </c>
      <c r="I7" t="b">
        <f t="shared" si="1"/>
        <v>0</v>
      </c>
    </row>
    <row r="8" spans="1:9" x14ac:dyDescent="0.35">
      <c r="A8" t="s">
        <v>12</v>
      </c>
      <c r="B8" t="s">
        <v>13</v>
      </c>
      <c r="C8" t="s">
        <v>163</v>
      </c>
      <c r="D8" t="s">
        <v>178</v>
      </c>
      <c r="E8">
        <f>IFERROR(VLOOKUP(A8,'Anova Test Analysis'!A:C,2,FALSE), "Not Available")</f>
        <v>35.562060431319097</v>
      </c>
      <c r="F8">
        <f>IFERROR(VLOOKUP(A8,'Anova Test Analysis'!A:C,3,FALSE), "Not Available")</f>
        <v>4.8998261667708701E-8</v>
      </c>
      <c r="G8" s="4" t="str">
        <f>IFERROR(VLOOKUP(A8,'Correlation Analysis'!A:B,2,FALSE),"Not Available")</f>
        <v>Not Available</v>
      </c>
      <c r="H8" t="b">
        <f t="shared" si="0"/>
        <v>1</v>
      </c>
      <c r="I8" t="b">
        <f t="shared" si="1"/>
        <v>0</v>
      </c>
    </row>
    <row r="9" spans="1:9" x14ac:dyDescent="0.35">
      <c r="A9" t="s">
        <v>14</v>
      </c>
      <c r="B9" t="s">
        <v>15</v>
      </c>
      <c r="C9" t="s">
        <v>163</v>
      </c>
      <c r="D9" t="s">
        <v>178</v>
      </c>
      <c r="E9">
        <f>IFERROR(VLOOKUP(A9,'Anova Test Analysis'!A:C,2,FALSE), "Not Available")</f>
        <v>40.132851662262802</v>
      </c>
      <c r="F9">
        <f>IFERROR(VLOOKUP(A9,'Anova Test Analysis'!A:C,3,FALSE), "Not Available")</f>
        <v>6.4475238520123602E-25</v>
      </c>
      <c r="G9" s="4" t="str">
        <f>IFERROR(VLOOKUP(A9,'Correlation Analysis'!A:B,2,FALSE),"Not Available")</f>
        <v>Not Available</v>
      </c>
      <c r="H9" t="b">
        <f t="shared" si="0"/>
        <v>1</v>
      </c>
      <c r="I9" t="b">
        <f t="shared" si="1"/>
        <v>0</v>
      </c>
    </row>
    <row r="10" spans="1:9" x14ac:dyDescent="0.35">
      <c r="A10" t="s">
        <v>16</v>
      </c>
      <c r="B10" t="s">
        <v>17</v>
      </c>
      <c r="C10" t="s">
        <v>163</v>
      </c>
      <c r="D10" t="s">
        <v>178</v>
      </c>
      <c r="E10">
        <f>IFERROR(VLOOKUP(A10,'Anova Test Analysis'!A:C,2,FALSE), "Not Available")</f>
        <v>12.850188333283899</v>
      </c>
      <c r="F10">
        <f>IFERROR(VLOOKUP(A10,'Anova Test Analysis'!A:C,3,FALSE), "Not Available")</f>
        <v>2.7422167521379E-8</v>
      </c>
      <c r="G10" s="4" t="str">
        <f>IFERROR(VLOOKUP(A10,'Correlation Analysis'!A:B,2,FALSE),"Not Available")</f>
        <v>Not Available</v>
      </c>
      <c r="H10" t="b">
        <f t="shared" si="0"/>
        <v>1</v>
      </c>
      <c r="I10" t="b">
        <f t="shared" si="1"/>
        <v>0</v>
      </c>
    </row>
    <row r="11" spans="1:9" x14ac:dyDescent="0.35">
      <c r="A11" t="s">
        <v>18</v>
      </c>
      <c r="B11" t="s">
        <v>19</v>
      </c>
      <c r="C11" t="s">
        <v>163</v>
      </c>
      <c r="D11" t="s">
        <v>178</v>
      </c>
      <c r="E11">
        <f>IFERROR(VLOOKUP(A11,'Anova Test Analysis'!A:C,2,FALSE), "Not Available")</f>
        <v>0.29880407484898902</v>
      </c>
      <c r="F11">
        <f>IFERROR(VLOOKUP(A11,'Anova Test Analysis'!A:C,3,FALSE), "Not Available")</f>
        <v>0.58471677396893795</v>
      </c>
      <c r="G11" s="4" t="str">
        <f>IFERROR(VLOOKUP(A11,'Correlation Analysis'!A:B,2,FALSE),"Not Available")</f>
        <v>Not Available</v>
      </c>
      <c r="H11" t="b">
        <f t="shared" si="0"/>
        <v>0</v>
      </c>
      <c r="I11" t="b">
        <f t="shared" si="1"/>
        <v>0</v>
      </c>
    </row>
    <row r="12" spans="1:9" x14ac:dyDescent="0.35">
      <c r="A12" t="s">
        <v>20</v>
      </c>
      <c r="B12" t="s">
        <v>21</v>
      </c>
      <c r="C12" t="s">
        <v>163</v>
      </c>
      <c r="D12" t="s">
        <v>178</v>
      </c>
      <c r="E12">
        <f>IFERROR(VLOOKUP(A12,'Anova Test Analysis'!A:C,2,FALSE), "Not Available")</f>
        <v>7.8099541234677501</v>
      </c>
      <c r="F12">
        <f>IFERROR(VLOOKUP(A12,'Anova Test Analysis'!A:C,3,FALSE), "Not Available")</f>
        <v>3.1631674736041798E-6</v>
      </c>
      <c r="G12" s="4" t="str">
        <f>IFERROR(VLOOKUP(A12,'Correlation Analysis'!A:B,2,FALSE),"Not Available")</f>
        <v>Not Available</v>
      </c>
      <c r="H12" t="b">
        <f t="shared" si="0"/>
        <v>1</v>
      </c>
      <c r="I12" t="b">
        <f t="shared" si="1"/>
        <v>0</v>
      </c>
    </row>
    <row r="13" spans="1:9" x14ac:dyDescent="0.35">
      <c r="A13" t="s">
        <v>22</v>
      </c>
      <c r="B13" t="s">
        <v>23</v>
      </c>
      <c r="C13" t="s">
        <v>163</v>
      </c>
      <c r="D13" t="s">
        <v>175</v>
      </c>
      <c r="E13">
        <f>IFERROR(VLOOKUP(A13,'Anova Test Analysis'!A:C,2,FALSE), "Not Available")</f>
        <v>1.9588170374149501</v>
      </c>
      <c r="F13">
        <f>IFERROR(VLOOKUP(A13,'Anova Test Analysis'!A:C,3,FALSE), "Not Available")</f>
        <v>0.141396358411401</v>
      </c>
      <c r="G13" s="4" t="str">
        <f>IFERROR(VLOOKUP(A13,'Correlation Analysis'!A:B,2,FALSE),"Not Available")</f>
        <v>Not Available</v>
      </c>
      <c r="H13" t="b">
        <f t="shared" si="0"/>
        <v>0</v>
      </c>
      <c r="I13" t="b">
        <f t="shared" si="1"/>
        <v>0</v>
      </c>
    </row>
    <row r="14" spans="1:9" x14ac:dyDescent="0.35">
      <c r="A14" t="s">
        <v>24</v>
      </c>
      <c r="B14" t="s">
        <v>25</v>
      </c>
      <c r="C14" t="s">
        <v>163</v>
      </c>
      <c r="D14" t="s">
        <v>175</v>
      </c>
      <c r="E14">
        <f>IFERROR(VLOOKUP(A14,'Anova Test Analysis'!A:C,2,FALSE), "Not Available")</f>
        <v>71.784865120582694</v>
      </c>
      <c r="F14">
        <f>IFERROR(VLOOKUP(A14,'Anova Test Analysis'!A:C,3,FALSE), "Not Available")</f>
        <v>1.55860028277079E-225</v>
      </c>
      <c r="G14" s="4" t="str">
        <f>IFERROR(VLOOKUP(A14,'Correlation Analysis'!A:B,2,FALSE),"Not Available")</f>
        <v>Not Available</v>
      </c>
      <c r="H14" t="b">
        <f t="shared" si="0"/>
        <v>1</v>
      </c>
      <c r="I14" t="b">
        <f t="shared" si="1"/>
        <v>0</v>
      </c>
    </row>
    <row r="15" spans="1:9" x14ac:dyDescent="0.35">
      <c r="A15" t="s">
        <v>26</v>
      </c>
      <c r="B15" t="s">
        <v>27</v>
      </c>
      <c r="C15" t="s">
        <v>163</v>
      </c>
      <c r="D15" t="s">
        <v>175</v>
      </c>
      <c r="E15">
        <f>IFERROR(VLOOKUP(A15,'Anova Test Analysis'!A:C,2,FALSE), "Not Available")</f>
        <v>6.1180171371258396</v>
      </c>
      <c r="F15">
        <f>IFERROR(VLOOKUP(A15,'Anova Test Analysis'!A:C,3,FALSE), "Not Available")</f>
        <v>8.9045494161413794E-8</v>
      </c>
      <c r="G15" s="4" t="str">
        <f>IFERROR(VLOOKUP(A15,'Correlation Analysis'!A:B,2,FALSE),"Not Available")</f>
        <v>Not Available</v>
      </c>
      <c r="H15" t="b">
        <f t="shared" si="0"/>
        <v>1</v>
      </c>
      <c r="I15" t="b">
        <f t="shared" si="1"/>
        <v>0</v>
      </c>
    </row>
    <row r="16" spans="1:9" x14ac:dyDescent="0.35">
      <c r="A16" t="s">
        <v>28</v>
      </c>
      <c r="B16" t="s">
        <v>29</v>
      </c>
      <c r="C16" t="s">
        <v>163</v>
      </c>
      <c r="D16" t="s">
        <v>175</v>
      </c>
      <c r="E16">
        <f>IFERROR(VLOOKUP(A16,'Anova Test Analysis'!A:C,2,FALSE), "Not Available")</f>
        <v>2.0738986215227802</v>
      </c>
      <c r="F16">
        <f>IFERROR(VLOOKUP(A16,'Anova Test Analysis'!A:C,3,FALSE), "Not Available")</f>
        <v>4.3425658360948402E-2</v>
      </c>
      <c r="G16" s="4" t="str">
        <f>IFERROR(VLOOKUP(A16,'Correlation Analysis'!A:B,2,FALSE),"Not Available")</f>
        <v>Not Available</v>
      </c>
      <c r="H16" t="b">
        <f t="shared" si="0"/>
        <v>1</v>
      </c>
      <c r="I16" t="b">
        <f t="shared" si="1"/>
        <v>0</v>
      </c>
    </row>
    <row r="17" spans="1:9" x14ac:dyDescent="0.35">
      <c r="A17" t="s">
        <v>30</v>
      </c>
      <c r="B17" t="s">
        <v>31</v>
      </c>
      <c r="C17" t="s">
        <v>163</v>
      </c>
      <c r="D17" t="s">
        <v>178</v>
      </c>
      <c r="E17">
        <f>IFERROR(VLOOKUP(A17,'Anova Test Analysis'!A:C,2,FALSE), "Not Available")</f>
        <v>13.011077169620799</v>
      </c>
      <c r="F17">
        <f>IFERROR(VLOOKUP(A17,'Anova Test Analysis'!A:C,3,FALSE), "Not Available")</f>
        <v>2.0567364604967E-10</v>
      </c>
      <c r="G17" s="4" t="str">
        <f>IFERROR(VLOOKUP(A17,'Correlation Analysis'!A:B,2,FALSE),"Not Available")</f>
        <v>Not Available</v>
      </c>
      <c r="H17" t="b">
        <f t="shared" si="0"/>
        <v>1</v>
      </c>
      <c r="I17" t="b">
        <f t="shared" si="1"/>
        <v>0</v>
      </c>
    </row>
    <row r="18" spans="1:9" x14ac:dyDescent="0.35">
      <c r="A18" t="s">
        <v>32</v>
      </c>
      <c r="B18" t="s">
        <v>33</v>
      </c>
      <c r="C18" t="s">
        <v>163</v>
      </c>
      <c r="D18" t="s">
        <v>178</v>
      </c>
      <c r="E18">
        <f>IFERROR(VLOOKUP(A18,'Anova Test Analysis'!A:C,2,FALSE), "Not Available")</f>
        <v>19.595000995981099</v>
      </c>
      <c r="F18">
        <f>IFERROR(VLOOKUP(A18,'Anova Test Analysis'!A:C,3,FALSE), "Not Available")</f>
        <v>3.37677653512122E-25</v>
      </c>
      <c r="G18" s="4" t="str">
        <f>IFERROR(VLOOKUP(A18,'Correlation Analysis'!A:B,2,FALSE),"Not Available")</f>
        <v>Not Available</v>
      </c>
      <c r="H18" t="b">
        <f t="shared" si="0"/>
        <v>1</v>
      </c>
      <c r="I18" t="b">
        <f t="shared" si="1"/>
        <v>0</v>
      </c>
    </row>
    <row r="19" spans="1:9" x14ac:dyDescent="0.35">
      <c r="A19" t="s">
        <v>34</v>
      </c>
      <c r="B19" t="s">
        <v>35</v>
      </c>
      <c r="C19" t="s">
        <v>163</v>
      </c>
      <c r="D19" t="s">
        <v>178</v>
      </c>
      <c r="E19">
        <f>IFERROR(VLOOKUP(A19,'Anova Test Analysis'!A:C,2,FALSE), "Not Available")</f>
        <v>2436.7705909063702</v>
      </c>
      <c r="F19" t="str">
        <f>IFERROR(VLOOKUP(A19,'Anova Test Analysis'!A:C,3,FALSE), "Not Available")</f>
        <v>2.185675268e-313</v>
      </c>
      <c r="G19" s="4" t="str">
        <f>IFERROR(VLOOKUP(A19,'Correlation Analysis'!A:B,2,FALSE),"Not Available")</f>
        <v>Not Available</v>
      </c>
      <c r="H19" t="b">
        <f t="shared" si="0"/>
        <v>0</v>
      </c>
      <c r="I19" t="b">
        <f t="shared" si="1"/>
        <v>0</v>
      </c>
    </row>
    <row r="20" spans="1:9" x14ac:dyDescent="0.35">
      <c r="A20" t="s">
        <v>36</v>
      </c>
      <c r="B20" t="s">
        <v>37</v>
      </c>
      <c r="C20" t="s">
        <v>163</v>
      </c>
      <c r="D20" t="s">
        <v>178</v>
      </c>
      <c r="E20">
        <f>IFERROR(VLOOKUP(A20,'Anova Test Analysis'!A:C,2,FALSE), "Not Available")</f>
        <v>8.8916225953212393</v>
      </c>
      <c r="F20">
        <f>IFERROR(VLOOKUP(A20,'Anova Test Analysis'!A:C,3,FALSE), "Not Available")</f>
        <v>2.91235126791577E-3</v>
      </c>
      <c r="G20" s="4" t="str">
        <f>IFERROR(VLOOKUP(A20,'Correlation Analysis'!A:B,2,FALSE),"Not Available")</f>
        <v>Not Available</v>
      </c>
      <c r="H20" t="b">
        <f t="shared" si="0"/>
        <v>1</v>
      </c>
      <c r="I20" t="b">
        <f t="shared" si="1"/>
        <v>0</v>
      </c>
    </row>
    <row r="21" spans="1:9" x14ac:dyDescent="0.35">
      <c r="A21" t="s">
        <v>38</v>
      </c>
      <c r="B21" t="s">
        <v>39</v>
      </c>
      <c r="C21" t="s">
        <v>161</v>
      </c>
      <c r="D21" t="s">
        <v>178</v>
      </c>
      <c r="E21">
        <f>IFERROR(VLOOKUP(A21,'Anova Test Analysis'!A:C,2,FALSE), "Not Available")</f>
        <v>548.66582106374403</v>
      </c>
      <c r="F21">
        <f>IFERROR(VLOOKUP(A21,'Anova Test Analysis'!A:C,3,FALSE), "Not Available")</f>
        <v>2.9902290990135202E-103</v>
      </c>
      <c r="G21" s="4" t="str">
        <f>IFERROR(VLOOKUP(A21,'Correlation Analysis'!A:B,2,FALSE),"Not Available")</f>
        <v>Not Available</v>
      </c>
      <c r="H21" t="b">
        <f t="shared" si="0"/>
        <v>0</v>
      </c>
      <c r="I21" t="b">
        <f t="shared" si="1"/>
        <v>0</v>
      </c>
    </row>
    <row r="22" spans="1:9" x14ac:dyDescent="0.35">
      <c r="A22" t="s">
        <v>40</v>
      </c>
      <c r="B22" t="s">
        <v>41</v>
      </c>
      <c r="C22" t="s">
        <v>161</v>
      </c>
      <c r="D22" t="s">
        <v>178</v>
      </c>
      <c r="E22">
        <f>IFERROR(VLOOKUP(A22,'Anova Test Analysis'!A:C,2,FALSE), "Not Available")</f>
        <v>504.71485472536398</v>
      </c>
      <c r="F22">
        <f>IFERROR(VLOOKUP(A22,'Anova Test Analysis'!A:C,3,FALSE), "Not Available")</f>
        <v>3.1649482419182799E-96</v>
      </c>
      <c r="G22" s="4" t="str">
        <f>IFERROR(VLOOKUP(A22,'Correlation Analysis'!A:B,2,FALSE),"Not Available")</f>
        <v>Not Available</v>
      </c>
      <c r="H22" t="b">
        <f t="shared" si="0"/>
        <v>0</v>
      </c>
      <c r="I22" t="b">
        <f t="shared" si="1"/>
        <v>0</v>
      </c>
    </row>
    <row r="23" spans="1:9" x14ac:dyDescent="0.35">
      <c r="A23" t="s">
        <v>42</v>
      </c>
      <c r="B23" t="s">
        <v>43</v>
      </c>
      <c r="C23" t="s">
        <v>163</v>
      </c>
      <c r="D23" t="s">
        <v>178</v>
      </c>
      <c r="E23">
        <f>IFERROR(VLOOKUP(A23,'Anova Test Analysis'!A:C,2,FALSE), "Not Available")</f>
        <v>17.805497229143199</v>
      </c>
      <c r="F23">
        <f>IFERROR(VLOOKUP(A23,'Anova Test Analysis'!A:C,3,FALSE), "Not Available")</f>
        <v>3.6535230471066798E-17</v>
      </c>
      <c r="G23" s="4" t="str">
        <f>IFERROR(VLOOKUP(A23,'Correlation Analysis'!A:B,2,FALSE),"Not Available")</f>
        <v>Not Available</v>
      </c>
      <c r="H23" t="b">
        <f t="shared" si="0"/>
        <v>1</v>
      </c>
      <c r="I23" t="b">
        <f t="shared" si="1"/>
        <v>0</v>
      </c>
    </row>
    <row r="24" spans="1:9" x14ac:dyDescent="0.35">
      <c r="A24" t="s">
        <v>44</v>
      </c>
      <c r="B24" t="s">
        <v>45</v>
      </c>
      <c r="C24" t="s">
        <v>163</v>
      </c>
      <c r="D24" t="s">
        <v>178</v>
      </c>
      <c r="E24">
        <f>IFERROR(VLOOKUP(A24,'Anova Test Analysis'!A:C,2,FALSE), "Not Available")</f>
        <v>6.7273048934204702</v>
      </c>
      <c r="F24">
        <f>IFERROR(VLOOKUP(A24,'Anova Test Analysis'!A:C,3,FALSE), "Not Available")</f>
        <v>7.2314447799838894E-8</v>
      </c>
      <c r="G24" s="4" t="str">
        <f>IFERROR(VLOOKUP(A24,'Correlation Analysis'!A:B,2,FALSE),"Not Available")</f>
        <v>Not Available</v>
      </c>
      <c r="H24" t="b">
        <f t="shared" si="0"/>
        <v>1</v>
      </c>
      <c r="I24" t="b">
        <f t="shared" si="1"/>
        <v>0</v>
      </c>
    </row>
    <row r="25" spans="1:9" x14ac:dyDescent="0.35">
      <c r="A25" t="s">
        <v>46</v>
      </c>
      <c r="B25" t="s">
        <v>47</v>
      </c>
      <c r="C25" t="s">
        <v>163</v>
      </c>
      <c r="D25" t="s">
        <v>178</v>
      </c>
      <c r="E25">
        <f>IFERROR(VLOOKUP(A25,'Anova Test Analysis'!A:C,2,FALSE), "Not Available")</f>
        <v>18.611742866245901</v>
      </c>
      <c r="F25">
        <f>IFERROR(VLOOKUP(A25,'Anova Test Analysis'!A:C,3,FALSE), "Not Available")</f>
        <v>2.58608872863505E-43</v>
      </c>
      <c r="G25" s="4" t="str">
        <f>IFERROR(VLOOKUP(A25,'Correlation Analysis'!A:B,2,FALSE),"Not Available")</f>
        <v>Not Available</v>
      </c>
      <c r="H25" t="b">
        <f t="shared" si="0"/>
        <v>1</v>
      </c>
      <c r="I25" t="b">
        <f t="shared" si="1"/>
        <v>0</v>
      </c>
    </row>
    <row r="26" spans="1:9" x14ac:dyDescent="0.35">
      <c r="A26" t="s">
        <v>48</v>
      </c>
      <c r="B26" t="s">
        <v>49</v>
      </c>
      <c r="C26" t="s">
        <v>163</v>
      </c>
      <c r="D26" t="s">
        <v>178</v>
      </c>
      <c r="E26">
        <f>IFERROR(VLOOKUP(A26,'Anova Test Analysis'!A:C,2,FALSE), "Not Available")</f>
        <v>17.500839571369902</v>
      </c>
      <c r="F26">
        <f>IFERROR(VLOOKUP(A26,'Anova Test Analysis'!A:C,3,FALSE), "Not Available")</f>
        <v>4.8421856706945502E-43</v>
      </c>
      <c r="G26" s="4" t="str">
        <f>IFERROR(VLOOKUP(A26,'Correlation Analysis'!A:B,2,FALSE),"Not Available")</f>
        <v>Not Available</v>
      </c>
      <c r="H26" t="b">
        <f t="shared" si="0"/>
        <v>1</v>
      </c>
      <c r="I26" t="b">
        <f t="shared" si="1"/>
        <v>0</v>
      </c>
    </row>
    <row r="27" spans="1:9" x14ac:dyDescent="0.35">
      <c r="A27" t="s">
        <v>50</v>
      </c>
      <c r="B27" t="s">
        <v>51</v>
      </c>
      <c r="C27" t="s">
        <v>163</v>
      </c>
      <c r="D27" t="s">
        <v>178</v>
      </c>
      <c r="E27">
        <f>IFERROR(VLOOKUP(A27,'Anova Test Analysis'!A:C,2,FALSE), "Not Available")</f>
        <v>111.67238008942</v>
      </c>
      <c r="F27">
        <f>IFERROR(VLOOKUP(A27,'Anova Test Analysis'!A:C,3,FALSE), "Not Available")</f>
        <v>4.7933311781080202E-65</v>
      </c>
      <c r="G27" s="4" t="str">
        <f>IFERROR(VLOOKUP(A27,'Correlation Analysis'!A:B,2,FALSE),"Not Available")</f>
        <v>Not Available</v>
      </c>
      <c r="H27" t="b">
        <f t="shared" si="0"/>
        <v>1</v>
      </c>
      <c r="I27" t="b">
        <f t="shared" si="1"/>
        <v>0</v>
      </c>
    </row>
    <row r="28" spans="1:9" x14ac:dyDescent="0.35">
      <c r="A28" t="s">
        <v>52</v>
      </c>
      <c r="B28" t="s">
        <v>53</v>
      </c>
      <c r="C28" t="s">
        <v>162</v>
      </c>
      <c r="D28" t="s">
        <v>178</v>
      </c>
      <c r="E28" t="str">
        <f>IFERROR(VLOOKUP(A28,'Anova Test Analysis'!A:C,2,FALSE), "Not Available")</f>
        <v>Not Available</v>
      </c>
      <c r="F28" t="str">
        <f>IFERROR(VLOOKUP(A28,'Anova Test Analysis'!A:C,3,FALSE), "Not Available")</f>
        <v>Not Available</v>
      </c>
      <c r="G28" s="4">
        <f>IFERROR(VLOOKUP(A28,'Correlation Analysis'!A:B,2,FALSE),"Not Available")</f>
        <v>0.47749304709571</v>
      </c>
      <c r="H28" t="b">
        <f t="shared" si="0"/>
        <v>0</v>
      </c>
      <c r="I28" t="b">
        <f t="shared" si="1"/>
        <v>1</v>
      </c>
    </row>
    <row r="29" spans="1:9" x14ac:dyDescent="0.35">
      <c r="A29" t="s">
        <v>54</v>
      </c>
      <c r="B29" t="s">
        <v>55</v>
      </c>
      <c r="C29" t="s">
        <v>163</v>
      </c>
      <c r="D29" t="s">
        <v>178</v>
      </c>
      <c r="E29">
        <f>IFERROR(VLOOKUP(A29,'Anova Test Analysis'!A:C,2,FALSE), "Not Available")</f>
        <v>443.33483141504399</v>
      </c>
      <c r="F29">
        <f>IFERROR(VLOOKUP(A29,'Anova Test Analysis'!A:C,3,FALSE), "Not Available")</f>
        <v>1.43955109678116E-204</v>
      </c>
      <c r="G29" s="4" t="str">
        <f>IFERROR(VLOOKUP(A29,'Correlation Analysis'!A:B,2,FALSE),"Not Available")</f>
        <v>Not Available</v>
      </c>
      <c r="H29" t="b">
        <f t="shared" si="0"/>
        <v>1</v>
      </c>
      <c r="I29" t="b">
        <f t="shared" si="1"/>
        <v>0</v>
      </c>
    </row>
    <row r="30" spans="1:9" x14ac:dyDescent="0.35">
      <c r="A30" t="s">
        <v>56</v>
      </c>
      <c r="B30" t="s">
        <v>57</v>
      </c>
      <c r="C30" t="s">
        <v>163</v>
      </c>
      <c r="D30" t="s">
        <v>178</v>
      </c>
      <c r="E30">
        <f>IFERROR(VLOOKUP(A30,'Anova Test Analysis'!A:C,2,FALSE), "Not Available")</f>
        <v>8.7987142141780392</v>
      </c>
      <c r="F30">
        <f>IFERROR(VLOOKUP(A30,'Anova Test Analysis'!A:C,3,FALSE), "Not Available")</f>
        <v>5.1066806086666602E-7</v>
      </c>
      <c r="G30" s="4" t="str">
        <f>IFERROR(VLOOKUP(A30,'Correlation Analysis'!A:B,2,FALSE),"Not Available")</f>
        <v>Not Available</v>
      </c>
      <c r="H30" t="b">
        <f t="shared" si="0"/>
        <v>1</v>
      </c>
      <c r="I30" t="b">
        <f t="shared" si="1"/>
        <v>0</v>
      </c>
    </row>
    <row r="31" spans="1:9" x14ac:dyDescent="0.35">
      <c r="A31" t="s">
        <v>58</v>
      </c>
      <c r="B31" t="s">
        <v>59</v>
      </c>
      <c r="C31" t="s">
        <v>163</v>
      </c>
      <c r="D31" t="s">
        <v>178</v>
      </c>
      <c r="E31">
        <f>IFERROR(VLOOKUP(A31,'Anova Test Analysis'!A:C,2,FALSE), "Not Available")</f>
        <v>100.253850587408</v>
      </c>
      <c r="F31">
        <f>IFERROR(VLOOKUP(A31,'Anova Test Analysis'!A:C,3,FALSE), "Not Available")</f>
        <v>5.7918950022384796E-91</v>
      </c>
      <c r="G31" s="4" t="str">
        <f>IFERROR(VLOOKUP(A31,'Correlation Analysis'!A:B,2,FALSE),"Not Available")</f>
        <v>Not Available</v>
      </c>
      <c r="H31" t="b">
        <f t="shared" si="0"/>
        <v>1</v>
      </c>
      <c r="I31" t="b">
        <f t="shared" si="1"/>
        <v>0</v>
      </c>
    </row>
    <row r="32" spans="1:9" x14ac:dyDescent="0.35">
      <c r="A32" t="s">
        <v>60</v>
      </c>
      <c r="B32" t="s">
        <v>61</v>
      </c>
      <c r="C32" t="s">
        <v>163</v>
      </c>
      <c r="D32" t="s">
        <v>179</v>
      </c>
      <c r="E32">
        <f>IFERROR(VLOOKUP(A32,'Anova Test Analysis'!A:C,2,FALSE), "Not Available")</f>
        <v>392.913506472309</v>
      </c>
      <c r="F32">
        <f>IFERROR(VLOOKUP(A32,'Anova Test Analysis'!A:C,3,FALSE), "Not Available")</f>
        <v>9.6106151067811605E-186</v>
      </c>
      <c r="G32" s="4" t="str">
        <f>IFERROR(VLOOKUP(A32,'Correlation Analysis'!A:B,2,FALSE),"Not Available")</f>
        <v>Not Available</v>
      </c>
      <c r="H32" t="b">
        <f t="shared" si="0"/>
        <v>1</v>
      </c>
      <c r="I32" t="b">
        <f t="shared" si="1"/>
        <v>0</v>
      </c>
    </row>
    <row r="33" spans="1:9" x14ac:dyDescent="0.35">
      <c r="A33" t="s">
        <v>62</v>
      </c>
      <c r="B33" t="s">
        <v>63</v>
      </c>
      <c r="C33" t="s">
        <v>163</v>
      </c>
      <c r="D33" t="s">
        <v>179</v>
      </c>
      <c r="E33">
        <f>IFERROR(VLOOKUP(A33,'Anova Test Analysis'!A:C,2,FALSE), "Not Available")</f>
        <v>14.0306001210672</v>
      </c>
      <c r="F33">
        <f>IFERROR(VLOOKUP(A33,'Anova Test Analysis'!A:C,3,FALSE), "Not Available")</f>
        <v>5.1369009377030203E-9</v>
      </c>
      <c r="G33" s="4" t="str">
        <f>IFERROR(VLOOKUP(A33,'Correlation Analysis'!A:B,2,FALSE),"Not Available")</f>
        <v>Not Available</v>
      </c>
      <c r="H33" t="b">
        <f t="shared" si="0"/>
        <v>1</v>
      </c>
      <c r="I33" t="b">
        <f t="shared" si="1"/>
        <v>0</v>
      </c>
    </row>
    <row r="34" spans="1:9" x14ac:dyDescent="0.35">
      <c r="A34" t="s">
        <v>64</v>
      </c>
      <c r="B34" t="s">
        <v>65</v>
      </c>
      <c r="C34" t="s">
        <v>163</v>
      </c>
      <c r="D34" t="s">
        <v>179</v>
      </c>
      <c r="E34">
        <f>IFERROR(VLOOKUP(A34,'Anova Test Analysis'!A:C,2,FALSE), "Not Available")</f>
        <v>70.887983649892206</v>
      </c>
      <c r="F34">
        <f>IFERROR(VLOOKUP(A34,'Anova Test Analysis'!A:C,3,FALSE), "Not Available")</f>
        <v>1.02267062918322E-42</v>
      </c>
      <c r="G34" s="4" t="str">
        <f>IFERROR(VLOOKUP(A34,'Correlation Analysis'!A:B,2,FALSE),"Not Available")</f>
        <v>Not Available</v>
      </c>
      <c r="H34" t="b">
        <f t="shared" si="0"/>
        <v>1</v>
      </c>
      <c r="I34" t="b">
        <f t="shared" si="1"/>
        <v>0</v>
      </c>
    </row>
    <row r="35" spans="1:9" x14ac:dyDescent="0.35">
      <c r="A35" t="s">
        <v>66</v>
      </c>
      <c r="B35" t="s">
        <v>67</v>
      </c>
      <c r="C35" t="s">
        <v>163</v>
      </c>
      <c r="D35" t="s">
        <v>179</v>
      </c>
      <c r="E35">
        <f>IFERROR(VLOOKUP(A35,'Anova Test Analysis'!A:C,2,FALSE), "Not Available")</f>
        <v>67.602174836277399</v>
      </c>
      <c r="F35">
        <f>IFERROR(VLOOKUP(A35,'Anova Test Analysis'!A:C,3,FALSE), "Not Available")</f>
        <v>1.8077310066858499E-63</v>
      </c>
      <c r="G35" s="4" t="str">
        <f>IFERROR(VLOOKUP(A35,'Correlation Analysis'!A:B,2,FALSE),"Not Available")</f>
        <v>Not Available</v>
      </c>
      <c r="H35" t="b">
        <f t="shared" si="0"/>
        <v>1</v>
      </c>
      <c r="I35" t="b">
        <f t="shared" si="1"/>
        <v>0</v>
      </c>
    </row>
    <row r="36" spans="1:9" x14ac:dyDescent="0.35">
      <c r="A36" t="s">
        <v>68</v>
      </c>
      <c r="B36" t="s">
        <v>69</v>
      </c>
      <c r="C36" t="s">
        <v>162</v>
      </c>
      <c r="D36" t="s">
        <v>179</v>
      </c>
      <c r="E36" t="str">
        <f>IFERROR(VLOOKUP(A36,'Anova Test Analysis'!A:C,2,FALSE), "Not Available")</f>
        <v>Not Available</v>
      </c>
      <c r="F36" t="str">
        <f>IFERROR(VLOOKUP(A36,'Anova Test Analysis'!A:C,3,FALSE), "Not Available")</f>
        <v>Not Available</v>
      </c>
      <c r="G36" s="4">
        <f>IFERROR(VLOOKUP(A36,'Correlation Analysis'!A:B,2,FALSE),"Not Available")</f>
        <v>0.38641980624215599</v>
      </c>
      <c r="H36" t="b">
        <f t="shared" si="0"/>
        <v>0</v>
      </c>
      <c r="I36" t="b">
        <f t="shared" si="1"/>
        <v>1</v>
      </c>
    </row>
    <row r="37" spans="1:9" x14ac:dyDescent="0.35">
      <c r="A37" t="s">
        <v>70</v>
      </c>
      <c r="B37" t="s">
        <v>71</v>
      </c>
      <c r="C37" t="s">
        <v>163</v>
      </c>
      <c r="D37" t="s">
        <v>179</v>
      </c>
      <c r="E37">
        <f>IFERROR(VLOOKUP(A37,'Anova Test Analysis'!A:C,2,FALSE), "Not Available")</f>
        <v>2.7024501853779999</v>
      </c>
      <c r="F37">
        <f>IFERROR(VLOOKUP(A37,'Anova Test Analysis'!A:C,3,FALSE), "Not Available")</f>
        <v>1.94100896902345E-2</v>
      </c>
      <c r="G37" s="4" t="str">
        <f>IFERROR(VLOOKUP(A37,'Correlation Analysis'!A:B,2,FALSE),"Not Available")</f>
        <v>Not Available</v>
      </c>
      <c r="H37" t="b">
        <f t="shared" si="0"/>
        <v>1</v>
      </c>
      <c r="I37" t="b">
        <f t="shared" si="1"/>
        <v>0</v>
      </c>
    </row>
    <row r="38" spans="1:9" x14ac:dyDescent="0.35">
      <c r="A38" t="s">
        <v>72</v>
      </c>
      <c r="B38" t="s">
        <v>73</v>
      </c>
      <c r="C38" t="s">
        <v>162</v>
      </c>
      <c r="D38" t="s">
        <v>179</v>
      </c>
      <c r="E38" t="str">
        <f>IFERROR(VLOOKUP(A38,'Anova Test Analysis'!A:C,2,FALSE), "Not Available")</f>
        <v>Not Available</v>
      </c>
      <c r="F38" t="str">
        <f>IFERROR(VLOOKUP(A38,'Anova Test Analysis'!A:C,3,FALSE), "Not Available")</f>
        <v>Not Available</v>
      </c>
      <c r="G38" s="4">
        <f>IFERROR(VLOOKUP(A38,'Correlation Analysis'!A:B,2,FALSE),"Not Available")</f>
        <v>-1.13781214502152E-2</v>
      </c>
      <c r="H38" t="b">
        <f t="shared" si="0"/>
        <v>0</v>
      </c>
      <c r="I38" t="b">
        <f t="shared" si="1"/>
        <v>0</v>
      </c>
    </row>
    <row r="39" spans="1:9" x14ac:dyDescent="0.35">
      <c r="A39" t="s">
        <v>74</v>
      </c>
      <c r="B39" t="s">
        <v>75</v>
      </c>
      <c r="C39" t="s">
        <v>162</v>
      </c>
      <c r="D39" t="s">
        <v>179</v>
      </c>
      <c r="E39" t="str">
        <f>IFERROR(VLOOKUP(A39,'Anova Test Analysis'!A:C,2,FALSE), "Not Available")</f>
        <v>Not Available</v>
      </c>
      <c r="F39" t="str">
        <f>IFERROR(VLOOKUP(A39,'Anova Test Analysis'!A:C,3,FALSE), "Not Available")</f>
        <v>Not Available</v>
      </c>
      <c r="G39" s="4">
        <f>IFERROR(VLOOKUP(A39,'Correlation Analysis'!A:B,2,FALSE),"Not Available")</f>
        <v>0.214479105546969</v>
      </c>
      <c r="H39" t="b">
        <f t="shared" si="0"/>
        <v>0</v>
      </c>
      <c r="I39" t="b">
        <f t="shared" si="1"/>
        <v>0</v>
      </c>
    </row>
    <row r="40" spans="1:9" x14ac:dyDescent="0.35">
      <c r="A40" t="s">
        <v>76</v>
      </c>
      <c r="B40" t="s">
        <v>77</v>
      </c>
      <c r="C40" t="s">
        <v>162</v>
      </c>
      <c r="D40" t="s">
        <v>179</v>
      </c>
      <c r="E40" t="str">
        <f>IFERROR(VLOOKUP(A40,'Anova Test Analysis'!A:C,2,FALSE), "Not Available")</f>
        <v>Not Available</v>
      </c>
      <c r="F40" t="str">
        <f>IFERROR(VLOOKUP(A40,'Anova Test Analysis'!A:C,3,FALSE), "Not Available")</f>
        <v>Not Available</v>
      </c>
      <c r="G40" s="4">
        <f>IFERROR(VLOOKUP(A40,'Correlation Analysis'!A:B,2,FALSE),"Not Available")</f>
        <v>0.613580551559194</v>
      </c>
      <c r="H40" t="b">
        <f t="shared" si="0"/>
        <v>0</v>
      </c>
      <c r="I40" t="b">
        <f t="shared" si="1"/>
        <v>1</v>
      </c>
    </row>
    <row r="41" spans="1:9" x14ac:dyDescent="0.35">
      <c r="A41" t="s">
        <v>78</v>
      </c>
      <c r="B41" t="s">
        <v>79</v>
      </c>
      <c r="C41" t="s">
        <v>163</v>
      </c>
      <c r="D41" t="s">
        <v>179</v>
      </c>
      <c r="E41">
        <f>IFERROR(VLOOKUP(A41,'Anova Test Analysis'!A:C,2,FALSE), "Not Available")</f>
        <v>4.2598185594063303</v>
      </c>
      <c r="F41">
        <f>IFERROR(VLOOKUP(A41,'Anova Test Analysis'!A:C,3,FALSE), "Not Available")</f>
        <v>7.5347210644543801E-4</v>
      </c>
      <c r="G41" s="4" t="str">
        <f>IFERROR(VLOOKUP(A41,'Correlation Analysis'!A:B,2,FALSE),"Not Available")</f>
        <v>Not Available</v>
      </c>
      <c r="H41" t="b">
        <f t="shared" si="0"/>
        <v>1</v>
      </c>
      <c r="I41" t="b">
        <f t="shared" si="1"/>
        <v>0</v>
      </c>
    </row>
    <row r="42" spans="1:9" x14ac:dyDescent="0.35">
      <c r="A42" t="s">
        <v>80</v>
      </c>
      <c r="B42" t="s">
        <v>81</v>
      </c>
      <c r="C42" t="s">
        <v>163</v>
      </c>
      <c r="D42" t="s">
        <v>179</v>
      </c>
      <c r="E42">
        <f>IFERROR(VLOOKUP(A42,'Anova Test Analysis'!A:C,2,FALSE), "Not Available")</f>
        <v>88.394461988697998</v>
      </c>
      <c r="F42">
        <f>IFERROR(VLOOKUP(A42,'Anova Test Analysis'!A:C,3,FALSE), "Not Available")</f>
        <v>2.6670620921040499E-67</v>
      </c>
      <c r="G42" s="4" t="str">
        <f>IFERROR(VLOOKUP(A42,'Correlation Analysis'!A:B,2,FALSE),"Not Available")</f>
        <v>Not Available</v>
      </c>
      <c r="H42" t="b">
        <f t="shared" si="0"/>
        <v>1</v>
      </c>
      <c r="I42" t="b">
        <f t="shared" si="1"/>
        <v>0</v>
      </c>
    </row>
    <row r="43" spans="1:9" x14ac:dyDescent="0.35">
      <c r="A43" t="s">
        <v>82</v>
      </c>
      <c r="B43" t="s">
        <v>83</v>
      </c>
      <c r="C43" t="s">
        <v>163</v>
      </c>
      <c r="D43" t="s">
        <v>179</v>
      </c>
      <c r="E43">
        <f>IFERROR(VLOOKUP(A43,'Anova Test Analysis'!A:C,2,FALSE), "Not Available")</f>
        <v>98.305343566152501</v>
      </c>
      <c r="F43">
        <f>IFERROR(VLOOKUP(A43,'Anova Test Analysis'!A:C,3,FALSE), "Not Available")</f>
        <v>1.80950615592678E-22</v>
      </c>
      <c r="G43" s="4" t="str">
        <f>IFERROR(VLOOKUP(A43,'Correlation Analysis'!A:B,2,FALSE),"Not Available")</f>
        <v>Not Available</v>
      </c>
      <c r="H43" t="b">
        <f t="shared" si="0"/>
        <v>1</v>
      </c>
      <c r="I43" t="b">
        <f t="shared" si="1"/>
        <v>0</v>
      </c>
    </row>
    <row r="44" spans="1:9" x14ac:dyDescent="0.35">
      <c r="A44" t="s">
        <v>84</v>
      </c>
      <c r="B44" t="s">
        <v>85</v>
      </c>
      <c r="C44" t="s">
        <v>163</v>
      </c>
      <c r="D44" t="s">
        <v>179</v>
      </c>
      <c r="E44">
        <f>IFERROR(VLOOKUP(A44,'Anova Test Analysis'!A:C,2,FALSE), "Not Available")</f>
        <v>23.0676730240572</v>
      </c>
      <c r="F44">
        <f>IFERROR(VLOOKUP(A44,'Anova Test Analysis'!A:C,3,FALSE), "Not Available")</f>
        <v>1.66324878147335E-18</v>
      </c>
      <c r="G44" s="4" t="str">
        <f>IFERROR(VLOOKUP(A44,'Correlation Analysis'!A:B,2,FALSE),"Not Available")</f>
        <v>Not Available</v>
      </c>
      <c r="H44" t="b">
        <f t="shared" si="0"/>
        <v>1</v>
      </c>
      <c r="I44" t="b">
        <f t="shared" si="1"/>
        <v>0</v>
      </c>
    </row>
    <row r="45" spans="1:9" x14ac:dyDescent="0.35">
      <c r="A45" t="s">
        <v>86</v>
      </c>
      <c r="B45" t="s">
        <v>87</v>
      </c>
      <c r="C45" t="s">
        <v>162</v>
      </c>
      <c r="D45" t="s">
        <v>179</v>
      </c>
      <c r="E45" t="str">
        <f>IFERROR(VLOOKUP(A45,'Anova Test Analysis'!A:C,2,FALSE), "Not Available")</f>
        <v>Not Available</v>
      </c>
      <c r="F45" t="str">
        <f>IFERROR(VLOOKUP(A45,'Anova Test Analysis'!A:C,3,FALSE), "Not Available")</f>
        <v>Not Available</v>
      </c>
      <c r="G45" s="4">
        <f>IFERROR(VLOOKUP(A45,'Correlation Analysis'!A:B,2,FALSE),"Not Available")</f>
        <v>0.60585218469191604</v>
      </c>
      <c r="H45" t="b">
        <f t="shared" si="0"/>
        <v>0</v>
      </c>
      <c r="I45" t="b">
        <f t="shared" si="1"/>
        <v>1</v>
      </c>
    </row>
    <row r="46" spans="1:9" x14ac:dyDescent="0.35">
      <c r="A46" t="s">
        <v>88</v>
      </c>
      <c r="B46" t="s">
        <v>89</v>
      </c>
      <c r="C46" t="s">
        <v>162</v>
      </c>
      <c r="D46" t="s">
        <v>179</v>
      </c>
      <c r="E46" t="str">
        <f>IFERROR(VLOOKUP(A46,'Anova Test Analysis'!A:C,2,FALSE), "Not Available")</f>
        <v>Not Available</v>
      </c>
      <c r="F46" t="str">
        <f>IFERROR(VLOOKUP(A46,'Anova Test Analysis'!A:C,3,FALSE), "Not Available")</f>
        <v>Not Available</v>
      </c>
      <c r="G46" s="4">
        <f>IFERROR(VLOOKUP(A46,'Correlation Analysis'!A:B,2,FALSE),"Not Available")</f>
        <v>0.31933380283206603</v>
      </c>
      <c r="H46" t="b">
        <f t="shared" si="0"/>
        <v>0</v>
      </c>
      <c r="I46" t="b">
        <f t="shared" si="1"/>
        <v>1</v>
      </c>
    </row>
    <row r="47" spans="1:9" x14ac:dyDescent="0.35">
      <c r="A47" t="s">
        <v>90</v>
      </c>
      <c r="B47" t="s">
        <v>91</v>
      </c>
      <c r="C47" t="s">
        <v>162</v>
      </c>
      <c r="D47" t="s">
        <v>179</v>
      </c>
      <c r="E47" t="str">
        <f>IFERROR(VLOOKUP(A47,'Anova Test Analysis'!A:C,2,FALSE), "Not Available")</f>
        <v>Not Available</v>
      </c>
      <c r="F47" t="str">
        <f>IFERROR(VLOOKUP(A47,'Anova Test Analysis'!A:C,3,FALSE), "Not Available")</f>
        <v>Not Available</v>
      </c>
      <c r="G47" s="4">
        <f>IFERROR(VLOOKUP(A47,'Correlation Analysis'!A:B,2,FALSE),"Not Available")</f>
        <v>-2.56061300006801E-2</v>
      </c>
      <c r="H47" t="b">
        <f t="shared" si="0"/>
        <v>0</v>
      </c>
      <c r="I47" t="b">
        <f t="shared" si="1"/>
        <v>0</v>
      </c>
    </row>
    <row r="48" spans="1:9" x14ac:dyDescent="0.35">
      <c r="A48" t="s">
        <v>92</v>
      </c>
      <c r="B48" t="s">
        <v>93</v>
      </c>
      <c r="C48" t="s">
        <v>162</v>
      </c>
      <c r="D48" t="s">
        <v>179</v>
      </c>
      <c r="E48" t="str">
        <f>IFERROR(VLOOKUP(A48,'Anova Test Analysis'!A:C,2,FALSE), "Not Available")</f>
        <v>Not Available</v>
      </c>
      <c r="F48" t="str">
        <f>IFERROR(VLOOKUP(A48,'Anova Test Analysis'!A:C,3,FALSE), "Not Available")</f>
        <v>Not Available</v>
      </c>
      <c r="G48" s="4">
        <f>IFERROR(VLOOKUP(A48,'Correlation Analysis'!A:B,2,FALSE),"Not Available")</f>
        <v>0.70862447761265102</v>
      </c>
      <c r="H48" t="b">
        <f t="shared" si="0"/>
        <v>0</v>
      </c>
      <c r="I48" t="b">
        <f t="shared" si="1"/>
        <v>1</v>
      </c>
    </row>
    <row r="49" spans="1:9" x14ac:dyDescent="0.35">
      <c r="A49" t="s">
        <v>94</v>
      </c>
      <c r="B49" t="s">
        <v>95</v>
      </c>
      <c r="C49" t="s">
        <v>162</v>
      </c>
      <c r="D49" t="s">
        <v>179</v>
      </c>
      <c r="E49" t="str">
        <f>IFERROR(VLOOKUP(A49,'Anova Test Analysis'!A:C,2,FALSE), "Not Available")</f>
        <v>Not Available</v>
      </c>
      <c r="F49" t="str">
        <f>IFERROR(VLOOKUP(A49,'Anova Test Analysis'!A:C,3,FALSE), "Not Available")</f>
        <v>Not Available</v>
      </c>
      <c r="G49" s="4">
        <f>IFERROR(VLOOKUP(A49,'Correlation Analysis'!A:B,2,FALSE),"Not Available")</f>
        <v>0.22712223313149699</v>
      </c>
      <c r="H49" t="b">
        <f t="shared" si="0"/>
        <v>0</v>
      </c>
      <c r="I49" t="b">
        <f t="shared" si="1"/>
        <v>0</v>
      </c>
    </row>
    <row r="50" spans="1:9" x14ac:dyDescent="0.35">
      <c r="A50" t="s">
        <v>96</v>
      </c>
      <c r="B50" t="s">
        <v>97</v>
      </c>
      <c r="C50" t="s">
        <v>162</v>
      </c>
      <c r="D50" t="s">
        <v>179</v>
      </c>
      <c r="E50" t="str">
        <f>IFERROR(VLOOKUP(A50,'Anova Test Analysis'!A:C,2,FALSE), "Not Available")</f>
        <v>Not Available</v>
      </c>
      <c r="F50" t="str">
        <f>IFERROR(VLOOKUP(A50,'Anova Test Analysis'!A:C,3,FALSE), "Not Available")</f>
        <v>Not Available</v>
      </c>
      <c r="G50" s="4">
        <f>IFERROR(VLOOKUP(A50,'Correlation Analysis'!A:B,2,FALSE),"Not Available")</f>
        <v>-1.68441542973592E-2</v>
      </c>
      <c r="H50" t="b">
        <f t="shared" si="0"/>
        <v>0</v>
      </c>
      <c r="I50" t="b">
        <f t="shared" si="1"/>
        <v>0</v>
      </c>
    </row>
    <row r="51" spans="1:9" x14ac:dyDescent="0.35">
      <c r="A51" t="s">
        <v>98</v>
      </c>
      <c r="B51" t="s">
        <v>99</v>
      </c>
      <c r="C51" t="s">
        <v>162</v>
      </c>
      <c r="D51" t="s">
        <v>179</v>
      </c>
      <c r="E51" t="str">
        <f>IFERROR(VLOOKUP(A51,'Anova Test Analysis'!A:C,2,FALSE), "Not Available")</f>
        <v>Not Available</v>
      </c>
      <c r="F51" t="str">
        <f>IFERROR(VLOOKUP(A51,'Anova Test Analysis'!A:C,3,FALSE), "Not Available")</f>
        <v>Not Available</v>
      </c>
      <c r="G51" s="4">
        <f>IFERROR(VLOOKUP(A51,'Correlation Analysis'!A:B,2,FALSE),"Not Available")</f>
        <v>0.56066376274844498</v>
      </c>
      <c r="H51" t="b">
        <f t="shared" si="0"/>
        <v>0</v>
      </c>
      <c r="I51" t="b">
        <f t="shared" si="1"/>
        <v>1</v>
      </c>
    </row>
    <row r="52" spans="1:9" x14ac:dyDescent="0.35">
      <c r="A52" t="s">
        <v>100</v>
      </c>
      <c r="B52" t="s">
        <v>101</v>
      </c>
      <c r="C52" t="s">
        <v>162</v>
      </c>
      <c r="D52" t="s">
        <v>179</v>
      </c>
      <c r="E52" t="str">
        <f>IFERROR(VLOOKUP(A52,'Anova Test Analysis'!A:C,2,FALSE), "Not Available")</f>
        <v>Not Available</v>
      </c>
      <c r="F52" t="str">
        <f>IFERROR(VLOOKUP(A52,'Anova Test Analysis'!A:C,3,FALSE), "Not Available")</f>
        <v>Not Available</v>
      </c>
      <c r="G52" s="4">
        <f>IFERROR(VLOOKUP(A52,'Correlation Analysis'!A:B,2,FALSE),"Not Available")</f>
        <v>0.28410767559477801</v>
      </c>
      <c r="H52" t="b">
        <f t="shared" si="0"/>
        <v>0</v>
      </c>
      <c r="I52" t="b">
        <f t="shared" si="1"/>
        <v>1</v>
      </c>
    </row>
    <row r="53" spans="1:9" x14ac:dyDescent="0.35">
      <c r="A53" t="s">
        <v>171</v>
      </c>
      <c r="B53" t="s">
        <v>102</v>
      </c>
      <c r="C53" t="s">
        <v>162</v>
      </c>
      <c r="D53" t="s">
        <v>179</v>
      </c>
      <c r="E53" t="str">
        <f>IFERROR(VLOOKUP(A53,'Anova Test Analysis'!A:C,2,FALSE), "Not Available")</f>
        <v>Not Available</v>
      </c>
      <c r="F53" t="str">
        <f>IFERROR(VLOOKUP(A53,'Anova Test Analysis'!A:C,3,FALSE), "Not Available")</f>
        <v>Not Available</v>
      </c>
      <c r="G53" s="4">
        <f>IFERROR(VLOOKUP(A53,'Correlation Analysis'!A:B,2,FALSE),"Not Available")</f>
        <v>0.16821315430074099</v>
      </c>
      <c r="H53" t="b">
        <f t="shared" si="0"/>
        <v>0</v>
      </c>
      <c r="I53" t="b">
        <f t="shared" si="1"/>
        <v>0</v>
      </c>
    </row>
    <row r="54" spans="1:9" x14ac:dyDescent="0.35">
      <c r="A54" t="s">
        <v>172</v>
      </c>
      <c r="B54" t="s">
        <v>103</v>
      </c>
      <c r="C54" t="s">
        <v>162</v>
      </c>
      <c r="D54" t="s">
        <v>179</v>
      </c>
      <c r="E54" t="str">
        <f>IFERROR(VLOOKUP(A54,'Anova Test Analysis'!A:C,2,FALSE), "Not Available")</f>
        <v>Not Available</v>
      </c>
      <c r="F54" t="str">
        <f>IFERROR(VLOOKUP(A54,'Anova Test Analysis'!A:C,3,FALSE), "Not Available")</f>
        <v>Not Available</v>
      </c>
      <c r="G54" s="4">
        <f>IFERROR(VLOOKUP(A54,'Correlation Analysis'!A:B,2,FALSE),"Not Available")</f>
        <v>-0.135907370842141</v>
      </c>
      <c r="H54" t="b">
        <f t="shared" si="0"/>
        <v>0</v>
      </c>
      <c r="I54" t="b">
        <f t="shared" si="1"/>
        <v>0</v>
      </c>
    </row>
    <row r="55" spans="1:9" x14ac:dyDescent="0.35">
      <c r="A55" t="s">
        <v>104</v>
      </c>
      <c r="B55" t="s">
        <v>105</v>
      </c>
      <c r="C55" t="s">
        <v>163</v>
      </c>
      <c r="D55" t="s">
        <v>179</v>
      </c>
      <c r="E55">
        <f>IFERROR(VLOOKUP(A55,'Anova Test Analysis'!A:C,2,FALSE), "Not Available")</f>
        <v>407.80635155839002</v>
      </c>
      <c r="F55">
        <f>IFERROR(VLOOKUP(A55,'Anova Test Analysis'!A:C,3,FALSE), "Not Available")</f>
        <v>3.0322127528354002E-192</v>
      </c>
      <c r="G55" s="4" t="str">
        <f>IFERROR(VLOOKUP(A55,'Correlation Analysis'!A:B,2,FALSE),"Not Available")</f>
        <v>Not Available</v>
      </c>
      <c r="H55" t="b">
        <f t="shared" si="0"/>
        <v>1</v>
      </c>
      <c r="I55" t="b">
        <f t="shared" si="1"/>
        <v>0</v>
      </c>
    </row>
    <row r="56" spans="1:9" x14ac:dyDescent="0.35">
      <c r="A56" t="s">
        <v>106</v>
      </c>
      <c r="B56" t="s">
        <v>107</v>
      </c>
      <c r="C56" t="s">
        <v>162</v>
      </c>
      <c r="D56" t="s">
        <v>179</v>
      </c>
      <c r="E56" t="str">
        <f>IFERROR(VLOOKUP(A56,'Anova Test Analysis'!A:C,2,FALSE), "Not Available")</f>
        <v>Not Available</v>
      </c>
      <c r="F56" t="str">
        <f>IFERROR(VLOOKUP(A56,'Anova Test Analysis'!A:C,3,FALSE), "Not Available")</f>
        <v>Not Available</v>
      </c>
      <c r="G56" s="4">
        <f>IFERROR(VLOOKUP(A56,'Correlation Analysis'!A:B,2,FALSE),"Not Available")</f>
        <v>0.53372315558202299</v>
      </c>
      <c r="H56" t="b">
        <f t="shared" si="0"/>
        <v>0</v>
      </c>
      <c r="I56" t="b">
        <f t="shared" si="1"/>
        <v>1</v>
      </c>
    </row>
    <row r="57" spans="1:9" x14ac:dyDescent="0.35">
      <c r="A57" t="s">
        <v>108</v>
      </c>
      <c r="B57" t="s">
        <v>109</v>
      </c>
      <c r="C57" t="s">
        <v>163</v>
      </c>
      <c r="D57" t="s">
        <v>179</v>
      </c>
      <c r="E57">
        <f>IFERROR(VLOOKUP(A57,'Anova Test Analysis'!A:C,2,FALSE), "Not Available")</f>
        <v>4.0578754277919797</v>
      </c>
      <c r="F57">
        <f>IFERROR(VLOOKUP(A57,'Anova Test Analysis'!A:C,3,FALSE), "Not Available")</f>
        <v>4.84169680107867E-4</v>
      </c>
      <c r="G57" s="4" t="str">
        <f>IFERROR(VLOOKUP(A57,'Correlation Analysis'!A:B,2,FALSE),"Not Available")</f>
        <v>Not Available</v>
      </c>
      <c r="H57" t="b">
        <f t="shared" si="0"/>
        <v>1</v>
      </c>
      <c r="I57" t="b">
        <f t="shared" si="1"/>
        <v>0</v>
      </c>
    </row>
    <row r="58" spans="1:9" x14ac:dyDescent="0.35">
      <c r="A58" t="s">
        <v>110</v>
      </c>
      <c r="B58" t="s">
        <v>111</v>
      </c>
      <c r="C58" t="s">
        <v>162</v>
      </c>
      <c r="D58" t="s">
        <v>179</v>
      </c>
      <c r="E58" t="str">
        <f>IFERROR(VLOOKUP(A58,'Anova Test Analysis'!A:C,2,FALSE), "Not Available")</f>
        <v>Not Available</v>
      </c>
      <c r="F58" t="str">
        <f>IFERROR(VLOOKUP(A58,'Anova Test Analysis'!A:C,3,FALSE), "Not Available")</f>
        <v>Not Available</v>
      </c>
      <c r="G58" s="4">
        <f>IFERROR(VLOOKUP(A58,'Correlation Analysis'!A:B,2,FALSE),"Not Available")</f>
        <v>0.46692883675152402</v>
      </c>
      <c r="H58" t="b">
        <f t="shared" si="0"/>
        <v>0</v>
      </c>
      <c r="I58" t="b">
        <f t="shared" si="1"/>
        <v>1</v>
      </c>
    </row>
    <row r="59" spans="1:9" x14ac:dyDescent="0.35">
      <c r="A59" t="s">
        <v>112</v>
      </c>
      <c r="B59" t="s">
        <v>113</v>
      </c>
      <c r="C59" t="s">
        <v>163</v>
      </c>
      <c r="D59" t="s">
        <v>179</v>
      </c>
      <c r="E59">
        <f>IFERROR(VLOOKUP(A59,'Anova Test Analysis'!A:C,2,FALSE), "Not Available")</f>
        <v>24.3989294200641</v>
      </c>
      <c r="F59">
        <f>IFERROR(VLOOKUP(A59,'Anova Test Analysis'!A:C,3,FALSE), "Not Available")</f>
        <v>5.0163004470190799E-19</v>
      </c>
      <c r="G59" s="4" t="str">
        <f>IFERROR(VLOOKUP(A59,'Correlation Analysis'!A:B,2,FALSE),"Not Available")</f>
        <v>Not Available</v>
      </c>
      <c r="H59" t="b">
        <f t="shared" si="0"/>
        <v>1</v>
      </c>
      <c r="I59" t="b">
        <f t="shared" si="1"/>
        <v>0</v>
      </c>
    </row>
    <row r="60" spans="1:9" x14ac:dyDescent="0.35">
      <c r="A60" t="s">
        <v>114</v>
      </c>
      <c r="B60" t="s">
        <v>115</v>
      </c>
      <c r="C60" t="s">
        <v>163</v>
      </c>
      <c r="D60" t="s">
        <v>178</v>
      </c>
      <c r="E60">
        <f>IFERROR(VLOOKUP(A60,'Anova Test Analysis'!A:C,2,FALSE), "Not Available")</f>
        <v>71.522123078930704</v>
      </c>
      <c r="F60">
        <f>IFERROR(VLOOKUP(A60,'Anova Test Analysis'!A:C,3,FALSE), "Not Available")</f>
        <v>1.2471536706572701E-66</v>
      </c>
      <c r="G60" s="4" t="str">
        <f>IFERROR(VLOOKUP(A60,'Correlation Analysis'!A:B,2,FALSE),"Not Available")</f>
        <v>Not Available</v>
      </c>
      <c r="H60" t="b">
        <f t="shared" si="0"/>
        <v>1</v>
      </c>
      <c r="I60" t="b">
        <f t="shared" si="1"/>
        <v>0</v>
      </c>
    </row>
    <row r="61" spans="1:9" x14ac:dyDescent="0.35">
      <c r="A61" t="s">
        <v>116</v>
      </c>
      <c r="B61" t="s">
        <v>117</v>
      </c>
      <c r="C61" t="s">
        <v>161</v>
      </c>
      <c r="D61" t="s">
        <v>178</v>
      </c>
      <c r="E61">
        <f>IFERROR(VLOOKUP(A61,'Anova Test Analysis'!A:C,2,FALSE), "Not Available")</f>
        <v>426.64898543592</v>
      </c>
      <c r="F61">
        <f>IFERROR(VLOOKUP(A61,'Anova Test Analysis'!A:C,3,FALSE), "Not Available")</f>
        <v>8.7051279421424794E-83</v>
      </c>
      <c r="G61" s="4" t="str">
        <f>IFERROR(VLOOKUP(A61,'Correlation Analysis'!A:B,2,FALSE),"Not Available")</f>
        <v>Not Available</v>
      </c>
      <c r="H61" t="b">
        <f t="shared" si="0"/>
        <v>0</v>
      </c>
      <c r="I61" t="b">
        <f t="shared" si="1"/>
        <v>0</v>
      </c>
    </row>
    <row r="62" spans="1:9" x14ac:dyDescent="0.35">
      <c r="A62" t="s">
        <v>118</v>
      </c>
      <c r="B62" t="s">
        <v>119</v>
      </c>
      <c r="C62" t="s">
        <v>163</v>
      </c>
      <c r="D62" t="s">
        <v>178</v>
      </c>
      <c r="E62">
        <f>IFERROR(VLOOKUP(A62,'Anova Test Analysis'!A:C,2,FALSE), "Not Available")</f>
        <v>250.96246721359299</v>
      </c>
      <c r="F62">
        <f>IFERROR(VLOOKUP(A62,'Anova Test Analysis'!A:C,3,FALSE), "Not Available")</f>
        <v>1.19911653122929E-93</v>
      </c>
      <c r="G62" s="4" t="str">
        <f>IFERROR(VLOOKUP(A62,'Correlation Analysis'!A:B,2,FALSE),"Not Available")</f>
        <v>Not Available</v>
      </c>
      <c r="H62" t="b">
        <f t="shared" si="0"/>
        <v>1</v>
      </c>
      <c r="I62" t="b">
        <f t="shared" si="1"/>
        <v>0</v>
      </c>
    </row>
    <row r="63" spans="1:9" x14ac:dyDescent="0.35">
      <c r="A63" t="s">
        <v>120</v>
      </c>
      <c r="B63" t="s">
        <v>121</v>
      </c>
      <c r="C63" t="s">
        <v>162</v>
      </c>
      <c r="D63" t="s">
        <v>178</v>
      </c>
      <c r="E63" t="str">
        <f>IFERROR(VLOOKUP(A63,'Anova Test Analysis'!A:C,2,FALSE), "Not Available")</f>
        <v>Not Available</v>
      </c>
      <c r="F63" t="str">
        <f>IFERROR(VLOOKUP(A63,'Anova Test Analysis'!A:C,3,FALSE), "Not Available")</f>
        <v>Not Available</v>
      </c>
      <c r="G63" s="4">
        <f>IFERROR(VLOOKUP(A63,'Correlation Analysis'!A:B,2,FALSE),"Not Available")</f>
        <v>0.64040919725834899</v>
      </c>
      <c r="H63" t="b">
        <f t="shared" si="0"/>
        <v>0</v>
      </c>
      <c r="I63" t="b">
        <f t="shared" si="1"/>
        <v>1</v>
      </c>
    </row>
    <row r="64" spans="1:9" x14ac:dyDescent="0.35">
      <c r="A64" t="s">
        <v>122</v>
      </c>
      <c r="B64" t="s">
        <v>123</v>
      </c>
      <c r="C64" t="s">
        <v>162</v>
      </c>
      <c r="D64" t="s">
        <v>178</v>
      </c>
      <c r="E64" t="str">
        <f>IFERROR(VLOOKUP(A64,'Anova Test Analysis'!A:C,2,FALSE), "Not Available")</f>
        <v>Not Available</v>
      </c>
      <c r="F64" t="str">
        <f>IFERROR(VLOOKUP(A64,'Anova Test Analysis'!A:C,3,FALSE), "Not Available")</f>
        <v>Not Available</v>
      </c>
      <c r="G64" s="4">
        <f>IFERROR(VLOOKUP(A64,'Correlation Analysis'!A:B,2,FALSE),"Not Available")</f>
        <v>0.62343143891835895</v>
      </c>
      <c r="H64" t="b">
        <f t="shared" si="0"/>
        <v>0</v>
      </c>
      <c r="I64" t="b">
        <f t="shared" si="1"/>
        <v>1</v>
      </c>
    </row>
    <row r="65" spans="1:9" x14ac:dyDescent="0.35">
      <c r="A65" t="s">
        <v>124</v>
      </c>
      <c r="B65" t="s">
        <v>125</v>
      </c>
      <c r="C65" t="s">
        <v>163</v>
      </c>
      <c r="D65" t="s">
        <v>178</v>
      </c>
      <c r="E65">
        <f>IFERROR(VLOOKUP(A65,'Anova Test Analysis'!A:C,2,FALSE), "Not Available")</f>
        <v>9.5703893500796493</v>
      </c>
      <c r="F65">
        <f>IFERROR(VLOOKUP(A65,'Anova Test Analysis'!A:C,3,FALSE), "Not Available")</f>
        <v>1.2408026478019399E-7</v>
      </c>
      <c r="G65" s="4" t="str">
        <f>IFERROR(VLOOKUP(A65,'Correlation Analysis'!A:B,2,FALSE),"Not Available")</f>
        <v>Not Available</v>
      </c>
      <c r="H65" t="b">
        <f t="shared" si="0"/>
        <v>1</v>
      </c>
      <c r="I65" t="b">
        <f t="shared" si="1"/>
        <v>0</v>
      </c>
    </row>
    <row r="66" spans="1:9" x14ac:dyDescent="0.35">
      <c r="A66" t="s">
        <v>126</v>
      </c>
      <c r="B66" t="s">
        <v>127</v>
      </c>
      <c r="C66" t="s">
        <v>163</v>
      </c>
      <c r="D66" t="s">
        <v>178</v>
      </c>
      <c r="E66">
        <f>IFERROR(VLOOKUP(A66,'Anova Test Analysis'!A:C,2,FALSE), "Not Available")</f>
        <v>9.5411609506166393</v>
      </c>
      <c r="F66">
        <f>IFERROR(VLOOKUP(A66,'Anova Test Analysis'!A:C,3,FALSE), "Not Available")</f>
        <v>1.3097143055273099E-7</v>
      </c>
      <c r="G66" s="4" t="str">
        <f>IFERROR(VLOOKUP(A66,'Correlation Analysis'!A:B,2,FALSE),"Not Available")</f>
        <v>Not Available</v>
      </c>
      <c r="H66" t="b">
        <f t="shared" si="0"/>
        <v>1</v>
      </c>
      <c r="I66" t="b">
        <f t="shared" si="1"/>
        <v>0</v>
      </c>
    </row>
    <row r="67" spans="1:9" x14ac:dyDescent="0.35">
      <c r="A67" t="s">
        <v>128</v>
      </c>
      <c r="B67" t="s">
        <v>129</v>
      </c>
      <c r="C67" t="s">
        <v>163</v>
      </c>
      <c r="D67" t="s">
        <v>178</v>
      </c>
      <c r="E67">
        <f>IFERROR(VLOOKUP(A67,'Anova Test Analysis'!A:C,2,FALSE), "Not Available")</f>
        <v>42.024179417625298</v>
      </c>
      <c r="F67">
        <f>IFERROR(VLOOKUP(A67,'Anova Test Analysis'!A:C,3,FALSE), "Not Available")</f>
        <v>1.8035688906515301E-18</v>
      </c>
      <c r="G67" s="4" t="str">
        <f>IFERROR(VLOOKUP(A67,'Correlation Analysis'!A:B,2,FALSE),"Not Available")</f>
        <v>Not Available</v>
      </c>
      <c r="H67" t="b">
        <f t="shared" ref="H67:H81" si="2">AND(C67="Categorical", F67&lt;=0.05)</f>
        <v>1</v>
      </c>
      <c r="I67" t="b">
        <f t="shared" ref="I67:I81" si="3">AND(C67="Numerical", G67&gt;=0.25)</f>
        <v>0</v>
      </c>
    </row>
    <row r="68" spans="1:9" x14ac:dyDescent="0.35">
      <c r="A68" t="s">
        <v>130</v>
      </c>
      <c r="B68" t="s">
        <v>131</v>
      </c>
      <c r="C68" t="s">
        <v>162</v>
      </c>
      <c r="D68" t="s">
        <v>178</v>
      </c>
      <c r="E68" t="str">
        <f>IFERROR(VLOOKUP(A68,'Anova Test Analysis'!A:C,2,FALSE), "Not Available")</f>
        <v>Not Available</v>
      </c>
      <c r="F68" t="str">
        <f>IFERROR(VLOOKUP(A68,'Anova Test Analysis'!A:C,3,FALSE), "Not Available")</f>
        <v>Not Available</v>
      </c>
      <c r="G68" s="4">
        <f>IFERROR(VLOOKUP(A68,'Correlation Analysis'!A:B,2,FALSE),"Not Available")</f>
        <v>0.32441344456812998</v>
      </c>
      <c r="H68" t="b">
        <f t="shared" si="2"/>
        <v>0</v>
      </c>
      <c r="I68" t="b">
        <f t="shared" si="3"/>
        <v>1</v>
      </c>
    </row>
    <row r="69" spans="1:9" x14ac:dyDescent="0.35">
      <c r="A69" t="s">
        <v>132</v>
      </c>
      <c r="B69" t="s">
        <v>133</v>
      </c>
      <c r="C69" t="s">
        <v>162</v>
      </c>
      <c r="D69" t="s">
        <v>178</v>
      </c>
      <c r="E69" t="str">
        <f>IFERROR(VLOOKUP(A69,'Anova Test Analysis'!A:C,2,FALSE), "Not Available")</f>
        <v>Not Available</v>
      </c>
      <c r="F69" t="str">
        <f>IFERROR(VLOOKUP(A69,'Anova Test Analysis'!A:C,3,FALSE), "Not Available")</f>
        <v>Not Available</v>
      </c>
      <c r="G69" s="4">
        <f>IFERROR(VLOOKUP(A69,'Correlation Analysis'!A:B,2,FALSE),"Not Available")</f>
        <v>0.31585622711605499</v>
      </c>
      <c r="H69" t="b">
        <f t="shared" si="2"/>
        <v>0</v>
      </c>
      <c r="I69" t="b">
        <f t="shared" si="3"/>
        <v>1</v>
      </c>
    </row>
    <row r="70" spans="1:9" x14ac:dyDescent="0.35">
      <c r="A70" t="s">
        <v>134</v>
      </c>
      <c r="B70" t="s">
        <v>135</v>
      </c>
      <c r="C70" t="s">
        <v>162</v>
      </c>
      <c r="D70" t="s">
        <v>178</v>
      </c>
      <c r="E70" t="str">
        <f>IFERROR(VLOOKUP(A70,'Anova Test Analysis'!A:C,2,FALSE), "Not Available")</f>
        <v>Not Available</v>
      </c>
      <c r="F70" t="str">
        <f>IFERROR(VLOOKUP(A70,'Anova Test Analysis'!A:C,3,FALSE), "Not Available")</f>
        <v>Not Available</v>
      </c>
      <c r="G70" s="4">
        <f>IFERROR(VLOOKUP(A70,'Correlation Analysis'!A:B,2,FALSE),"Not Available")</f>
        <v>-0.128577957925956</v>
      </c>
      <c r="H70" t="b">
        <f t="shared" si="2"/>
        <v>0</v>
      </c>
      <c r="I70" t="b">
        <f t="shared" si="3"/>
        <v>0</v>
      </c>
    </row>
    <row r="71" spans="1:9" x14ac:dyDescent="0.35">
      <c r="A71" t="s">
        <v>136</v>
      </c>
      <c r="B71" t="s">
        <v>137</v>
      </c>
      <c r="C71" t="s">
        <v>162</v>
      </c>
      <c r="D71" t="s">
        <v>178</v>
      </c>
      <c r="E71" t="str">
        <f>IFERROR(VLOOKUP(A71,'Anova Test Analysis'!A:C,2,FALSE), "Not Available")</f>
        <v>Not Available</v>
      </c>
      <c r="F71" t="str">
        <f>IFERROR(VLOOKUP(A71,'Anova Test Analysis'!A:C,3,FALSE), "Not Available")</f>
        <v>Not Available</v>
      </c>
      <c r="G71" s="4">
        <f>IFERROR(VLOOKUP(A71,'Correlation Analysis'!A:B,2,FALSE),"Not Available")</f>
        <v>4.4583665335747903E-2</v>
      </c>
      <c r="H71" t="b">
        <f t="shared" si="2"/>
        <v>0</v>
      </c>
      <c r="I71" t="b">
        <f t="shared" si="3"/>
        <v>0</v>
      </c>
    </row>
    <row r="72" spans="1:9" x14ac:dyDescent="0.35">
      <c r="A72" t="s">
        <v>138</v>
      </c>
      <c r="B72" t="s">
        <v>139</v>
      </c>
      <c r="C72" t="s">
        <v>162</v>
      </c>
      <c r="D72" t="s">
        <v>178</v>
      </c>
      <c r="E72" t="str">
        <f>IFERROR(VLOOKUP(A72,'Anova Test Analysis'!A:C,2,FALSE), "Not Available")</f>
        <v>Not Available</v>
      </c>
      <c r="F72" t="str">
        <f>IFERROR(VLOOKUP(A72,'Anova Test Analysis'!A:C,3,FALSE), "Not Available")</f>
        <v>Not Available</v>
      </c>
      <c r="G72" s="4">
        <f>IFERROR(VLOOKUP(A72,'Correlation Analysis'!A:B,2,FALSE),"Not Available")</f>
        <v>0.11144657114291</v>
      </c>
      <c r="H72" t="b">
        <f t="shared" si="2"/>
        <v>0</v>
      </c>
      <c r="I72" t="b">
        <f t="shared" si="3"/>
        <v>0</v>
      </c>
    </row>
    <row r="73" spans="1:9" x14ac:dyDescent="0.35">
      <c r="A73" t="s">
        <v>140</v>
      </c>
      <c r="B73" t="s">
        <v>141</v>
      </c>
      <c r="C73" t="s">
        <v>162</v>
      </c>
      <c r="D73" t="s">
        <v>178</v>
      </c>
      <c r="E73" t="str">
        <f>IFERROR(VLOOKUP(A73,'Anova Test Analysis'!A:C,2,FALSE), "Not Available")</f>
        <v>Not Available</v>
      </c>
      <c r="F73" t="str">
        <f>IFERROR(VLOOKUP(A73,'Anova Test Analysis'!A:C,3,FALSE), "Not Available")</f>
        <v>Not Available</v>
      </c>
      <c r="G73" s="4">
        <f>IFERROR(VLOOKUP(A73,'Correlation Analysis'!A:B,2,FALSE),"Not Available")</f>
        <v>9.2403549491872697E-2</v>
      </c>
      <c r="H73" t="b">
        <f t="shared" si="2"/>
        <v>0</v>
      </c>
      <c r="I73" t="b">
        <f t="shared" si="3"/>
        <v>0</v>
      </c>
    </row>
    <row r="74" spans="1:9" x14ac:dyDescent="0.35">
      <c r="A74" t="s">
        <v>142</v>
      </c>
      <c r="B74" t="s">
        <v>143</v>
      </c>
      <c r="C74" t="s">
        <v>163</v>
      </c>
      <c r="D74" t="s">
        <v>178</v>
      </c>
      <c r="E74">
        <f>IFERROR(VLOOKUP(A74,'Anova Test Analysis'!A:C,2,FALSE), "Not Available")</f>
        <v>1.62746907387997</v>
      </c>
      <c r="F74">
        <f>IFERROR(VLOOKUP(A74,'Anova Test Analysis'!A:C,3,FALSE), "Not Available")</f>
        <v>0.30398528011207898</v>
      </c>
      <c r="G74" s="4" t="str">
        <f>IFERROR(VLOOKUP(A74,'Correlation Analysis'!A:B,2,FALSE),"Not Available")</f>
        <v>Not Available</v>
      </c>
      <c r="H74" t="b">
        <f t="shared" si="2"/>
        <v>0</v>
      </c>
      <c r="I74" t="b">
        <f t="shared" si="3"/>
        <v>0</v>
      </c>
    </row>
    <row r="75" spans="1:9" x14ac:dyDescent="0.35">
      <c r="A75" t="s">
        <v>144</v>
      </c>
      <c r="B75" t="s">
        <v>145</v>
      </c>
      <c r="C75" t="s">
        <v>163</v>
      </c>
      <c r="D75" t="s">
        <v>178</v>
      </c>
      <c r="E75">
        <f>IFERROR(VLOOKUP(A75,'Anova Test Analysis'!A:C,2,FALSE), "Not Available")</f>
        <v>4.9481586471469798</v>
      </c>
      <c r="F75">
        <f>IFERROR(VLOOKUP(A75,'Anova Test Analysis'!A:C,3,FALSE), "Not Available")</f>
        <v>2.3126456356319098E-3</v>
      </c>
      <c r="G75" s="4" t="str">
        <f>IFERROR(VLOOKUP(A75,'Correlation Analysis'!A:B,2,FALSE),"Not Available")</f>
        <v>Not Available</v>
      </c>
      <c r="H75" t="b">
        <f t="shared" si="2"/>
        <v>1</v>
      </c>
      <c r="I75" t="b">
        <f t="shared" si="3"/>
        <v>0</v>
      </c>
    </row>
    <row r="76" spans="1:9" x14ac:dyDescent="0.35">
      <c r="A76" t="s">
        <v>146</v>
      </c>
      <c r="B76" t="s">
        <v>147</v>
      </c>
      <c r="C76" t="s">
        <v>163</v>
      </c>
      <c r="D76" t="s">
        <v>176</v>
      </c>
      <c r="E76">
        <f>IFERROR(VLOOKUP(A76,'Anova Test Analysis'!A:C,2,FALSE), "Not Available")</f>
        <v>2.1573240206469499</v>
      </c>
      <c r="F76">
        <f>IFERROR(VLOOKUP(A76,'Anova Test Analysis'!A:C,3,FALSE), "Not Available")</f>
        <v>0.104727615687927</v>
      </c>
      <c r="G76" s="4" t="str">
        <f>IFERROR(VLOOKUP(A76,'Correlation Analysis'!A:B,2,FALSE),"Not Available")</f>
        <v>Not Available</v>
      </c>
      <c r="H76" t="b">
        <f t="shared" si="2"/>
        <v>0</v>
      </c>
      <c r="I76" t="b">
        <f t="shared" si="3"/>
        <v>0</v>
      </c>
    </row>
    <row r="77" spans="1:9" x14ac:dyDescent="0.35">
      <c r="A77" t="s">
        <v>148</v>
      </c>
      <c r="B77" t="s">
        <v>149</v>
      </c>
      <c r="C77" t="s">
        <v>162</v>
      </c>
      <c r="D77" t="s">
        <v>176</v>
      </c>
      <c r="E77" t="str">
        <f>IFERROR(VLOOKUP(A77,'Anova Test Analysis'!A:C,2,FALSE), "Not Available")</f>
        <v>Not Available</v>
      </c>
      <c r="F77" t="str">
        <f>IFERROR(VLOOKUP(A77,'Anova Test Analysis'!A:C,3,FALSE), "Not Available")</f>
        <v>Not Available</v>
      </c>
      <c r="G77" s="4">
        <f>IFERROR(VLOOKUP(A77,'Correlation Analysis'!A:B,2,FALSE),"Not Available")</f>
        <v>-2.1189579640303699E-2</v>
      </c>
      <c r="H77" t="b">
        <f t="shared" si="2"/>
        <v>0</v>
      </c>
      <c r="I77" t="b">
        <f t="shared" si="3"/>
        <v>0</v>
      </c>
    </row>
    <row r="78" spans="1:9" x14ac:dyDescent="0.35">
      <c r="A78" t="s">
        <v>150</v>
      </c>
      <c r="B78" t="s">
        <v>151</v>
      </c>
      <c r="C78" t="s">
        <v>161</v>
      </c>
      <c r="D78" t="s">
        <v>176</v>
      </c>
      <c r="E78">
        <f>IFERROR(VLOOKUP(A78,'Anova Test Analysis'!A:C,2,FALSE), "Not Available")</f>
        <v>3.1501716754565701</v>
      </c>
      <c r="F78">
        <f>IFERROR(VLOOKUP(A78,'Anova Test Analysis'!A:C,3,FALSE), "Not Available")</f>
        <v>7.6127578506066301E-2</v>
      </c>
      <c r="G78" s="4" t="str">
        <f>IFERROR(VLOOKUP(A78,'Correlation Analysis'!A:B,2,FALSE),"Not Available")</f>
        <v>Not Available</v>
      </c>
      <c r="H78" t="b">
        <f t="shared" si="2"/>
        <v>0</v>
      </c>
      <c r="I78" t="b">
        <f t="shared" si="3"/>
        <v>0</v>
      </c>
    </row>
    <row r="79" spans="1:9" x14ac:dyDescent="0.35">
      <c r="A79" t="s">
        <v>152</v>
      </c>
      <c r="B79" t="s">
        <v>153</v>
      </c>
      <c r="C79" t="s">
        <v>161</v>
      </c>
      <c r="D79" t="s">
        <v>176</v>
      </c>
      <c r="E79">
        <f>IFERROR(VLOOKUP(A79,'Anova Test Analysis'!A:C,2,FALSE), "Not Available")</f>
        <v>1.2206613327379801</v>
      </c>
      <c r="F79">
        <f>IFERROR(VLOOKUP(A79,'Anova Test Analysis'!A:C,3,FALSE), "Not Available")</f>
        <v>0.26941319328089303</v>
      </c>
      <c r="G79" s="4" t="str">
        <f>IFERROR(VLOOKUP(A79,'Correlation Analysis'!A:B,2,FALSE),"Not Available")</f>
        <v>Not Available</v>
      </c>
      <c r="H79" t="b">
        <f t="shared" si="2"/>
        <v>0</v>
      </c>
      <c r="I79" t="b">
        <f t="shared" si="3"/>
        <v>0</v>
      </c>
    </row>
    <row r="80" spans="1:9" x14ac:dyDescent="0.35">
      <c r="A80" t="s">
        <v>154</v>
      </c>
      <c r="B80" t="s">
        <v>155</v>
      </c>
      <c r="C80" t="s">
        <v>163</v>
      </c>
      <c r="D80" t="s">
        <v>176</v>
      </c>
      <c r="E80">
        <f>IFERROR(VLOOKUP(A80,'Anova Test Analysis'!A:C,2,FALSE), "Not Available")</f>
        <v>28.863054116984099</v>
      </c>
      <c r="F80">
        <f>IFERROR(VLOOKUP(A80,'Anova Test Analysis'!A:C,3,FALSE), "Not Available")</f>
        <v>5.0397668894614401E-42</v>
      </c>
      <c r="G80" s="4" t="str">
        <f>IFERROR(VLOOKUP(A80,'Correlation Analysis'!A:B,2,FALSE),"Not Available")</f>
        <v>Not Available</v>
      </c>
      <c r="H80" t="b">
        <f t="shared" si="2"/>
        <v>1</v>
      </c>
      <c r="I80" t="b">
        <f t="shared" si="3"/>
        <v>0</v>
      </c>
    </row>
    <row r="81" spans="1:9" x14ac:dyDescent="0.35">
      <c r="A81" t="s">
        <v>156</v>
      </c>
      <c r="B81" t="s">
        <v>157</v>
      </c>
      <c r="C81" t="s">
        <v>163</v>
      </c>
      <c r="D81" t="s">
        <v>176</v>
      </c>
      <c r="E81">
        <f>IFERROR(VLOOKUP(A81,'Anova Test Analysis'!A:C,2,FALSE), "Not Available")</f>
        <v>45.578428309695603</v>
      </c>
      <c r="F81">
        <f>IFERROR(VLOOKUP(A81,'Anova Test Analysis'!A:C,3,FALSE), "Not Available")</f>
        <v>7.98826840499197E-44</v>
      </c>
      <c r="G81" s="4" t="str">
        <f>IFERROR(VLOOKUP(A81,'Correlation Analysis'!A:B,2,FALSE),"Not Available")</f>
        <v>Not Available</v>
      </c>
      <c r="H81" t="b">
        <f t="shared" si="2"/>
        <v>1</v>
      </c>
      <c r="I81" t="b">
        <f t="shared" si="3"/>
        <v>0</v>
      </c>
    </row>
    <row r="96" spans="1:9" x14ac:dyDescent="0.35">
      <c r="A9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18" sqref="A18"/>
    </sheetView>
  </sheetViews>
  <sheetFormatPr defaultRowHeight="14.5" x14ac:dyDescent="0.35"/>
  <cols>
    <col min="1" max="1" width="13.36328125" bestFit="1" customWidth="1"/>
    <col min="2" max="2" width="14.7265625" customWidth="1"/>
    <col min="3" max="3" width="9.26953125" bestFit="1" customWidth="1"/>
  </cols>
  <sheetData>
    <row r="1" spans="1:3" x14ac:dyDescent="0.35">
      <c r="A1" t="s">
        <v>192</v>
      </c>
      <c r="B1" t="s">
        <v>163</v>
      </c>
      <c r="C1" t="s">
        <v>162</v>
      </c>
    </row>
    <row r="2" spans="1:3" x14ac:dyDescent="0.35">
      <c r="A2" t="s">
        <v>163</v>
      </c>
      <c r="B2" t="s">
        <v>193</v>
      </c>
      <c r="C2" t="s">
        <v>195</v>
      </c>
    </row>
    <row r="3" spans="1:3" x14ac:dyDescent="0.35">
      <c r="A3" t="s">
        <v>162</v>
      </c>
      <c r="B3" t="s">
        <v>196</v>
      </c>
      <c r="C3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A9" sqref="A9:XFD9"/>
    </sheetView>
  </sheetViews>
  <sheetFormatPr defaultRowHeight="14.5" x14ac:dyDescent="0.35"/>
  <cols>
    <col min="1" max="1" width="17.1796875" customWidth="1"/>
    <col min="2" max="2" width="12.26953125" customWidth="1"/>
    <col min="3" max="3" width="16.08984375" bestFit="1" customWidth="1"/>
  </cols>
  <sheetData>
    <row r="1" spans="1:3" x14ac:dyDescent="0.35">
      <c r="A1" t="s">
        <v>164</v>
      </c>
      <c r="B1" t="s">
        <v>165</v>
      </c>
      <c r="C1" t="s">
        <v>166</v>
      </c>
    </row>
    <row r="2" spans="1:3" x14ac:dyDescent="0.35">
      <c r="A2" t="s">
        <v>34</v>
      </c>
      <c r="B2">
        <v>2436.7705909063702</v>
      </c>
      <c r="C2" s="2" t="s">
        <v>167</v>
      </c>
    </row>
    <row r="3" spans="1:3" x14ac:dyDescent="0.35">
      <c r="A3" t="s">
        <v>38</v>
      </c>
      <c r="B3">
        <v>548.66582106374403</v>
      </c>
      <c r="C3" s="2">
        <v>2.9902290990135202E-103</v>
      </c>
    </row>
    <row r="4" spans="1:3" x14ac:dyDescent="0.35">
      <c r="A4" t="s">
        <v>40</v>
      </c>
      <c r="B4">
        <v>504.71485472536398</v>
      </c>
      <c r="C4" s="2">
        <v>3.1649482419182799E-96</v>
      </c>
    </row>
    <row r="5" spans="1:3" x14ac:dyDescent="0.35">
      <c r="A5" t="s">
        <v>54</v>
      </c>
      <c r="B5">
        <v>443.33483141504399</v>
      </c>
      <c r="C5" s="2">
        <v>1.43955109678116E-204</v>
      </c>
    </row>
    <row r="6" spans="1:3" x14ac:dyDescent="0.35">
      <c r="A6" t="s">
        <v>116</v>
      </c>
      <c r="B6">
        <v>426.64898543592</v>
      </c>
      <c r="C6" s="2">
        <v>8.7051279421424794E-83</v>
      </c>
    </row>
    <row r="7" spans="1:3" x14ac:dyDescent="0.35">
      <c r="A7" t="s">
        <v>104</v>
      </c>
      <c r="B7">
        <v>407.80635155839002</v>
      </c>
      <c r="C7" s="2">
        <v>3.0322127528354002E-192</v>
      </c>
    </row>
    <row r="8" spans="1:3" x14ac:dyDescent="0.35">
      <c r="A8" t="s">
        <v>60</v>
      </c>
      <c r="B8">
        <v>392.913506472309</v>
      </c>
      <c r="C8" s="2">
        <v>9.6106151067811605E-186</v>
      </c>
    </row>
    <row r="9" spans="1:3" x14ac:dyDescent="0.35">
      <c r="A9" t="s">
        <v>118</v>
      </c>
      <c r="B9">
        <v>250.96246721359299</v>
      </c>
      <c r="C9" s="2">
        <v>1.19911653122929E-93</v>
      </c>
    </row>
    <row r="10" spans="1:3" x14ac:dyDescent="0.35">
      <c r="A10" t="s">
        <v>50</v>
      </c>
      <c r="B10">
        <v>111.67238008942</v>
      </c>
      <c r="C10" s="2">
        <v>4.7933311781080202E-65</v>
      </c>
    </row>
    <row r="11" spans="1:3" x14ac:dyDescent="0.35">
      <c r="A11" t="s">
        <v>58</v>
      </c>
      <c r="B11">
        <v>100.253850587408</v>
      </c>
      <c r="C11" s="2">
        <v>5.7918950022384796E-91</v>
      </c>
    </row>
    <row r="12" spans="1:3" x14ac:dyDescent="0.35">
      <c r="A12" t="s">
        <v>82</v>
      </c>
      <c r="B12">
        <v>98.305343566152501</v>
      </c>
      <c r="C12" s="2">
        <v>1.80950615592678E-22</v>
      </c>
    </row>
    <row r="13" spans="1:3" x14ac:dyDescent="0.35">
      <c r="A13" t="s">
        <v>80</v>
      </c>
      <c r="B13">
        <v>88.394461988697998</v>
      </c>
      <c r="C13" s="2">
        <v>2.6670620921040499E-67</v>
      </c>
    </row>
    <row r="14" spans="1:3" x14ac:dyDescent="0.35">
      <c r="A14" t="s">
        <v>24</v>
      </c>
      <c r="B14">
        <v>71.784865120582694</v>
      </c>
      <c r="C14" s="2">
        <v>1.55860028277079E-225</v>
      </c>
    </row>
    <row r="15" spans="1:3" x14ac:dyDescent="0.35">
      <c r="A15" t="s">
        <v>114</v>
      </c>
      <c r="B15">
        <v>71.522123078930704</v>
      </c>
      <c r="C15" s="2">
        <v>1.2471536706572701E-66</v>
      </c>
    </row>
    <row r="16" spans="1:3" x14ac:dyDescent="0.35">
      <c r="A16" t="s">
        <v>64</v>
      </c>
      <c r="B16">
        <v>70.887983649892206</v>
      </c>
      <c r="C16" s="2">
        <v>1.02267062918322E-42</v>
      </c>
    </row>
    <row r="17" spans="1:3" x14ac:dyDescent="0.35">
      <c r="A17" t="s">
        <v>66</v>
      </c>
      <c r="B17">
        <v>67.602174836277399</v>
      </c>
      <c r="C17" s="2">
        <v>1.8077310066858499E-63</v>
      </c>
    </row>
    <row r="18" spans="1:3" x14ac:dyDescent="0.35">
      <c r="A18" t="s">
        <v>156</v>
      </c>
      <c r="B18">
        <v>45.578428309695603</v>
      </c>
      <c r="C18" s="2">
        <v>7.98826840499197E-44</v>
      </c>
    </row>
    <row r="19" spans="1:3" x14ac:dyDescent="0.35">
      <c r="A19" t="s">
        <v>4</v>
      </c>
      <c r="B19">
        <v>43.840281672457998</v>
      </c>
      <c r="C19" s="2">
        <v>8.8176338662591102E-35</v>
      </c>
    </row>
    <row r="20" spans="1:3" x14ac:dyDescent="0.35">
      <c r="A20" t="s">
        <v>128</v>
      </c>
      <c r="B20">
        <v>42.024179417625298</v>
      </c>
      <c r="C20" s="2">
        <v>1.8035688906515301E-18</v>
      </c>
    </row>
    <row r="21" spans="1:3" x14ac:dyDescent="0.35">
      <c r="A21" t="s">
        <v>14</v>
      </c>
      <c r="B21">
        <v>40.132851662262802</v>
      </c>
      <c r="C21" s="2">
        <v>6.4475238520123602E-25</v>
      </c>
    </row>
    <row r="22" spans="1:3" x14ac:dyDescent="0.35">
      <c r="A22" t="s">
        <v>12</v>
      </c>
      <c r="B22">
        <v>35.562060431319097</v>
      </c>
      <c r="C22" s="2">
        <v>4.8998261667708701E-8</v>
      </c>
    </row>
    <row r="23" spans="1:3" x14ac:dyDescent="0.35">
      <c r="A23" t="s">
        <v>154</v>
      </c>
      <c r="B23">
        <v>28.863054116984099</v>
      </c>
      <c r="C23" s="2">
        <v>5.0397668894614401E-42</v>
      </c>
    </row>
    <row r="24" spans="1:3" x14ac:dyDescent="0.35">
      <c r="A24" t="s">
        <v>112</v>
      </c>
      <c r="B24">
        <v>24.3989294200641</v>
      </c>
      <c r="C24" s="2">
        <v>5.0163004470190799E-19</v>
      </c>
    </row>
    <row r="25" spans="1:3" x14ac:dyDescent="0.35">
      <c r="A25" t="s">
        <v>84</v>
      </c>
      <c r="B25">
        <v>23.0676730240572</v>
      </c>
      <c r="C25" s="2">
        <v>1.66324878147335E-18</v>
      </c>
    </row>
    <row r="26" spans="1:3" x14ac:dyDescent="0.35">
      <c r="A26" t="s">
        <v>32</v>
      </c>
      <c r="B26">
        <v>19.595000995981099</v>
      </c>
      <c r="C26" s="2">
        <v>3.37677653512122E-25</v>
      </c>
    </row>
    <row r="27" spans="1:3" x14ac:dyDescent="0.35">
      <c r="A27" t="s">
        <v>46</v>
      </c>
      <c r="B27">
        <v>18.611742866245901</v>
      </c>
      <c r="C27" s="2">
        <v>2.58608872863505E-43</v>
      </c>
    </row>
    <row r="28" spans="1:3" x14ac:dyDescent="0.35">
      <c r="A28" t="s">
        <v>42</v>
      </c>
      <c r="B28">
        <v>17.805497229143199</v>
      </c>
      <c r="C28" s="2">
        <v>3.6535230471066798E-17</v>
      </c>
    </row>
    <row r="29" spans="1:3" x14ac:dyDescent="0.35">
      <c r="A29" t="s">
        <v>48</v>
      </c>
      <c r="B29">
        <v>17.500839571369902</v>
      </c>
      <c r="C29" s="2">
        <v>4.8421856706945502E-43</v>
      </c>
    </row>
    <row r="30" spans="1:3" x14ac:dyDescent="0.35">
      <c r="A30" t="s">
        <v>62</v>
      </c>
      <c r="B30">
        <v>14.0306001210672</v>
      </c>
      <c r="C30" s="2">
        <v>5.1369009377030203E-9</v>
      </c>
    </row>
    <row r="31" spans="1:3" x14ac:dyDescent="0.35">
      <c r="A31" t="s">
        <v>30</v>
      </c>
      <c r="B31">
        <v>13.011077169620799</v>
      </c>
      <c r="C31" s="2">
        <v>2.0567364604967E-10</v>
      </c>
    </row>
    <row r="32" spans="1:3" x14ac:dyDescent="0.35">
      <c r="A32" t="s">
        <v>16</v>
      </c>
      <c r="B32">
        <v>12.850188333283899</v>
      </c>
      <c r="C32" s="2">
        <v>2.7422167521379E-8</v>
      </c>
    </row>
    <row r="33" spans="1:3" x14ac:dyDescent="0.35">
      <c r="A33" t="s">
        <v>2</v>
      </c>
      <c r="B33">
        <v>10.4314661127994</v>
      </c>
      <c r="C33">
        <v>1.2664716847495499E-3</v>
      </c>
    </row>
    <row r="34" spans="1:3" x14ac:dyDescent="0.35">
      <c r="A34" t="s">
        <v>124</v>
      </c>
      <c r="B34">
        <v>9.5703893500796493</v>
      </c>
      <c r="C34" s="2">
        <v>1.2408026478019399E-7</v>
      </c>
    </row>
    <row r="35" spans="1:3" x14ac:dyDescent="0.35">
      <c r="A35" t="s">
        <v>126</v>
      </c>
      <c r="B35">
        <v>9.5411609506166393</v>
      </c>
      <c r="C35" s="2">
        <v>1.3097143055273099E-7</v>
      </c>
    </row>
    <row r="36" spans="1:3" x14ac:dyDescent="0.35">
      <c r="A36" t="s">
        <v>36</v>
      </c>
      <c r="B36">
        <v>8.8916225953212393</v>
      </c>
      <c r="C36">
        <v>2.91235126791577E-3</v>
      </c>
    </row>
    <row r="37" spans="1:3" x14ac:dyDescent="0.35">
      <c r="A37" t="s">
        <v>56</v>
      </c>
      <c r="B37">
        <v>8.7987142141780392</v>
      </c>
      <c r="C37" s="2">
        <v>5.1066806086666602E-7</v>
      </c>
    </row>
    <row r="38" spans="1:3" x14ac:dyDescent="0.35">
      <c r="A38" t="s">
        <v>20</v>
      </c>
      <c r="B38">
        <v>7.8099541234677501</v>
      </c>
      <c r="C38" s="2">
        <v>3.1631674736041798E-6</v>
      </c>
    </row>
    <row r="39" spans="1:3" x14ac:dyDescent="0.35">
      <c r="A39" t="s">
        <v>44</v>
      </c>
      <c r="B39">
        <v>6.7273048934204702</v>
      </c>
      <c r="C39" s="2">
        <v>7.2314447799838894E-8</v>
      </c>
    </row>
    <row r="40" spans="1:3" x14ac:dyDescent="0.35">
      <c r="A40" t="s">
        <v>26</v>
      </c>
      <c r="B40">
        <v>6.1180171371258396</v>
      </c>
      <c r="C40" s="2">
        <v>8.9045494161413794E-8</v>
      </c>
    </row>
    <row r="41" spans="1:3" x14ac:dyDescent="0.35">
      <c r="A41" t="s">
        <v>144</v>
      </c>
      <c r="B41">
        <v>4.9481586471469798</v>
      </c>
      <c r="C41">
        <v>2.3126456356319098E-3</v>
      </c>
    </row>
    <row r="42" spans="1:3" x14ac:dyDescent="0.35">
      <c r="A42" t="s">
        <v>78</v>
      </c>
      <c r="B42">
        <v>4.2598185594063303</v>
      </c>
      <c r="C42">
        <v>7.5347210644543801E-4</v>
      </c>
    </row>
    <row r="43" spans="1:3" x14ac:dyDescent="0.35">
      <c r="A43" t="s">
        <v>108</v>
      </c>
      <c r="B43">
        <v>4.0578754277919797</v>
      </c>
      <c r="C43">
        <v>4.84169680107867E-4</v>
      </c>
    </row>
    <row r="44" spans="1:3" x14ac:dyDescent="0.35">
      <c r="A44" t="s">
        <v>150</v>
      </c>
      <c r="B44">
        <v>3.1501716754565701</v>
      </c>
      <c r="C44">
        <v>7.6127578506066301E-2</v>
      </c>
    </row>
    <row r="45" spans="1:3" x14ac:dyDescent="0.35">
      <c r="A45" t="s">
        <v>70</v>
      </c>
      <c r="B45">
        <v>2.7024501853779999</v>
      </c>
      <c r="C45">
        <v>1.94100896902345E-2</v>
      </c>
    </row>
    <row r="46" spans="1:3" x14ac:dyDescent="0.35">
      <c r="A46" t="s">
        <v>10</v>
      </c>
      <c r="B46">
        <v>2.4592895583691701</v>
      </c>
      <c r="C46">
        <v>0.117048604067824</v>
      </c>
    </row>
    <row r="47" spans="1:3" x14ac:dyDescent="0.35">
      <c r="A47" t="s">
        <v>146</v>
      </c>
      <c r="B47">
        <v>2.1573240206469499</v>
      </c>
      <c r="C47">
        <v>0.104727615687927</v>
      </c>
    </row>
    <row r="48" spans="1:3" x14ac:dyDescent="0.35">
      <c r="A48" t="s">
        <v>28</v>
      </c>
      <c r="B48">
        <v>2.0738986215227802</v>
      </c>
      <c r="C48">
        <v>4.3425658360948402E-2</v>
      </c>
    </row>
    <row r="49" spans="1:3" x14ac:dyDescent="0.35">
      <c r="A49" t="s">
        <v>22</v>
      </c>
      <c r="B49">
        <v>1.9588170374149501</v>
      </c>
      <c r="C49">
        <v>0.141396358411401</v>
      </c>
    </row>
    <row r="50" spans="1:3" x14ac:dyDescent="0.35">
      <c r="A50" t="s">
        <v>142</v>
      </c>
      <c r="B50">
        <v>1.62746907387997</v>
      </c>
      <c r="C50">
        <v>0.30398528011207898</v>
      </c>
    </row>
    <row r="51" spans="1:3" x14ac:dyDescent="0.35">
      <c r="A51" t="s">
        <v>152</v>
      </c>
      <c r="B51">
        <v>1.2206613327379801</v>
      </c>
      <c r="C51">
        <v>0.26941319328089303</v>
      </c>
    </row>
    <row r="52" spans="1:3" x14ac:dyDescent="0.35">
      <c r="A52" t="s">
        <v>18</v>
      </c>
      <c r="B52">
        <v>0.29880407484898902</v>
      </c>
      <c r="C52">
        <v>0.58471677396893795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opLeftCell="A19" workbookViewId="0">
      <selection activeCell="H40" sqref="H40"/>
    </sheetView>
  </sheetViews>
  <sheetFormatPr defaultRowHeight="14.5" x14ac:dyDescent="0.35"/>
  <sheetData>
    <row r="1" spans="1:2" x14ac:dyDescent="0.35">
      <c r="A1" t="s">
        <v>164</v>
      </c>
      <c r="B1" t="s">
        <v>170</v>
      </c>
    </row>
    <row r="2" spans="1:2" x14ac:dyDescent="0.35">
      <c r="A2" t="s">
        <v>92</v>
      </c>
      <c r="B2">
        <v>0.70862447761265102</v>
      </c>
    </row>
    <row r="3" spans="1:2" x14ac:dyDescent="0.35">
      <c r="A3" t="s">
        <v>120</v>
      </c>
      <c r="B3">
        <v>0.64040919725834899</v>
      </c>
    </row>
    <row r="4" spans="1:2" x14ac:dyDescent="0.35">
      <c r="A4" t="s">
        <v>122</v>
      </c>
      <c r="B4">
        <v>0.62343143891835895</v>
      </c>
    </row>
    <row r="5" spans="1:2" x14ac:dyDescent="0.35">
      <c r="A5" t="s">
        <v>76</v>
      </c>
      <c r="B5">
        <v>0.613580551559194</v>
      </c>
    </row>
    <row r="6" spans="1:2" x14ac:dyDescent="0.35">
      <c r="A6" t="s">
        <v>86</v>
      </c>
      <c r="B6">
        <v>0.60585218469191604</v>
      </c>
    </row>
    <row r="7" spans="1:2" x14ac:dyDescent="0.35">
      <c r="A7" t="s">
        <v>98</v>
      </c>
      <c r="B7">
        <v>0.56066376274844498</v>
      </c>
    </row>
    <row r="8" spans="1:2" x14ac:dyDescent="0.35">
      <c r="A8" t="s">
        <v>106</v>
      </c>
      <c r="B8">
        <v>0.53372315558202299</v>
      </c>
    </row>
    <row r="9" spans="1:2" x14ac:dyDescent="0.35">
      <c r="A9" t="s">
        <v>52</v>
      </c>
      <c r="B9">
        <v>0.47749304709571</v>
      </c>
    </row>
    <row r="10" spans="1:2" x14ac:dyDescent="0.35">
      <c r="A10" t="s">
        <v>110</v>
      </c>
      <c r="B10">
        <v>0.46692883675152402</v>
      </c>
    </row>
    <row r="11" spans="1:2" x14ac:dyDescent="0.35">
      <c r="A11" t="s">
        <v>68</v>
      </c>
      <c r="B11">
        <v>0.38641980624215599</v>
      </c>
    </row>
    <row r="12" spans="1:2" x14ac:dyDescent="0.35">
      <c r="A12" t="s">
        <v>6</v>
      </c>
      <c r="B12">
        <v>0.35179909657067798</v>
      </c>
    </row>
    <row r="13" spans="1:2" x14ac:dyDescent="0.35">
      <c r="A13" t="s">
        <v>130</v>
      </c>
      <c r="B13">
        <v>0.32441344456812998</v>
      </c>
    </row>
    <row r="14" spans="1:2" x14ac:dyDescent="0.35">
      <c r="A14" t="s">
        <v>88</v>
      </c>
      <c r="B14">
        <v>0.31933380283206603</v>
      </c>
    </row>
    <row r="15" spans="1:2" x14ac:dyDescent="0.35">
      <c r="A15" t="s">
        <v>132</v>
      </c>
      <c r="B15">
        <v>0.31585622711605499</v>
      </c>
    </row>
    <row r="16" spans="1:2" x14ac:dyDescent="0.35">
      <c r="A16" t="s">
        <v>100</v>
      </c>
      <c r="B16">
        <v>0.28410767559477801</v>
      </c>
    </row>
    <row r="17" spans="1:2" x14ac:dyDescent="0.35">
      <c r="A17" t="s">
        <v>8</v>
      </c>
      <c r="B17">
        <v>0.26384335387140601</v>
      </c>
    </row>
    <row r="18" spans="1:2" x14ac:dyDescent="0.35">
      <c r="A18" t="s">
        <v>94</v>
      </c>
      <c r="B18">
        <v>0.22712223313149699</v>
      </c>
    </row>
    <row r="19" spans="1:2" x14ac:dyDescent="0.35">
      <c r="A19" t="s">
        <v>74</v>
      </c>
      <c r="B19">
        <v>0.214479105546969</v>
      </c>
    </row>
    <row r="20" spans="1:2" x14ac:dyDescent="0.35">
      <c r="A20" t="s">
        <v>171</v>
      </c>
      <c r="B20">
        <v>0.16821315430074099</v>
      </c>
    </row>
    <row r="21" spans="1:2" x14ac:dyDescent="0.35">
      <c r="A21" t="s">
        <v>138</v>
      </c>
      <c r="B21">
        <v>0.11144657114291</v>
      </c>
    </row>
    <row r="22" spans="1:2" x14ac:dyDescent="0.35">
      <c r="A22" t="s">
        <v>140</v>
      </c>
      <c r="B22">
        <v>9.2403549491872697E-2</v>
      </c>
    </row>
    <row r="23" spans="1:2" x14ac:dyDescent="0.35">
      <c r="A23" t="s">
        <v>136</v>
      </c>
      <c r="B23">
        <v>4.4583665335747903E-2</v>
      </c>
    </row>
    <row r="24" spans="1:2" x14ac:dyDescent="0.35">
      <c r="A24" t="s">
        <v>72</v>
      </c>
      <c r="B24">
        <v>-1.13781214502152E-2</v>
      </c>
    </row>
    <row r="25" spans="1:2" x14ac:dyDescent="0.35">
      <c r="A25" t="s">
        <v>96</v>
      </c>
      <c r="B25">
        <v>-1.68441542973592E-2</v>
      </c>
    </row>
    <row r="26" spans="1:2" x14ac:dyDescent="0.35">
      <c r="A26" t="s">
        <v>148</v>
      </c>
      <c r="B26">
        <v>-2.1189579640303699E-2</v>
      </c>
    </row>
    <row r="27" spans="1:2" x14ac:dyDescent="0.35">
      <c r="A27" t="s">
        <v>90</v>
      </c>
      <c r="B27">
        <v>-2.56061300006801E-2</v>
      </c>
    </row>
    <row r="28" spans="1:2" x14ac:dyDescent="0.35">
      <c r="A28" t="s">
        <v>134</v>
      </c>
      <c r="B28">
        <v>-0.128577957925956</v>
      </c>
    </row>
    <row r="29" spans="1:2" x14ac:dyDescent="0.35">
      <c r="A29" t="s">
        <v>172</v>
      </c>
      <c r="B29">
        <v>-0.135907370842141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opLeftCell="C25" workbookViewId="0">
      <selection activeCell="D46" sqref="D46"/>
    </sheetView>
  </sheetViews>
  <sheetFormatPr defaultRowHeight="14.5" x14ac:dyDescent="0.35"/>
  <cols>
    <col min="1" max="1" width="12.7265625" bestFit="1" customWidth="1"/>
    <col min="2" max="3" width="40.6328125" customWidth="1"/>
    <col min="4" max="4" width="17.08984375" customWidth="1"/>
    <col min="5" max="5" width="17.08984375" style="6" customWidth="1"/>
    <col min="6" max="6" width="16.54296875" customWidth="1"/>
    <col min="7" max="7" width="19.36328125" customWidth="1"/>
    <col min="8" max="8" width="17.54296875" customWidth="1"/>
  </cols>
  <sheetData>
    <row r="1" spans="1:8" x14ac:dyDescent="0.35">
      <c r="A1" t="s">
        <v>158</v>
      </c>
      <c r="B1" t="s">
        <v>185</v>
      </c>
      <c r="C1" t="s">
        <v>160</v>
      </c>
      <c r="D1" t="s">
        <v>182</v>
      </c>
      <c r="E1" s="6" t="s">
        <v>184</v>
      </c>
      <c r="F1" t="s">
        <v>166</v>
      </c>
      <c r="G1" t="s">
        <v>170</v>
      </c>
      <c r="H1" t="s">
        <v>183</v>
      </c>
    </row>
    <row r="2" spans="1:8" x14ac:dyDescent="0.35">
      <c r="A2" t="s">
        <v>6</v>
      </c>
      <c r="B2" t="str">
        <f>VLOOKUP(A2,'Meta Data'!A:B,2,FALSE)</f>
        <v xml:space="preserve"> Linear feet of street connected to property</v>
      </c>
      <c r="C2" t="s">
        <v>162</v>
      </c>
      <c r="D2">
        <v>1201</v>
      </c>
      <c r="E2" s="6">
        <f>D2/1460</f>
        <v>0.82260273972602738</v>
      </c>
      <c r="F2" t="s">
        <v>174</v>
      </c>
      <c r="G2">
        <v>0.35179909657067798</v>
      </c>
      <c r="H2" t="s">
        <v>187</v>
      </c>
    </row>
    <row r="3" spans="1:8" s="5" customFormat="1" x14ac:dyDescent="0.35">
      <c r="A3" s="5" t="s">
        <v>12</v>
      </c>
      <c r="B3" s="5" t="str">
        <f>VLOOKUP(A3,'Meta Data'!A:B,2,FALSE)</f>
        <v xml:space="preserve"> Type of alley access</v>
      </c>
      <c r="C3" s="5" t="s">
        <v>163</v>
      </c>
      <c r="D3" s="5">
        <v>91</v>
      </c>
      <c r="E3" s="7">
        <f t="shared" ref="E3:E20" si="0">D3/1460</f>
        <v>6.2328767123287672E-2</v>
      </c>
      <c r="F3" s="5">
        <v>4.8998261667708701E-8</v>
      </c>
      <c r="G3" s="5" t="s">
        <v>174</v>
      </c>
      <c r="H3" s="5" t="s">
        <v>186</v>
      </c>
    </row>
    <row r="4" spans="1:8" x14ac:dyDescent="0.35">
      <c r="A4" t="s">
        <v>50</v>
      </c>
      <c r="B4" t="str">
        <f>VLOOKUP(A4,'Meta Data'!A:B,2,FALSE)</f>
        <v xml:space="preserve"> Masonry veneer type</v>
      </c>
      <c r="C4" t="s">
        <v>163</v>
      </c>
      <c r="D4">
        <v>1452</v>
      </c>
      <c r="E4" s="6">
        <f t="shared" si="0"/>
        <v>0.9945205479452055</v>
      </c>
      <c r="F4">
        <v>4.7933311781080202E-65</v>
      </c>
      <c r="G4" t="s">
        <v>174</v>
      </c>
      <c r="H4" t="s">
        <v>189</v>
      </c>
    </row>
    <row r="5" spans="1:8" x14ac:dyDescent="0.35">
      <c r="A5" t="s">
        <v>52</v>
      </c>
      <c r="B5" t="str">
        <f>VLOOKUP(A5,'Meta Data'!A:B,2,FALSE)</f>
        <v xml:space="preserve"> Masonry veneer area in square feet</v>
      </c>
      <c r="C5" t="s">
        <v>162</v>
      </c>
      <c r="D5">
        <v>1452</v>
      </c>
      <c r="E5" s="6">
        <f t="shared" si="0"/>
        <v>0.9945205479452055</v>
      </c>
      <c r="F5" t="s">
        <v>174</v>
      </c>
      <c r="G5">
        <v>0.47749304709571</v>
      </c>
      <c r="H5" t="s">
        <v>188</v>
      </c>
    </row>
    <row r="6" spans="1:8" ht="14.5" customHeight="1" x14ac:dyDescent="0.35">
      <c r="A6" t="s">
        <v>60</v>
      </c>
      <c r="B6" t="str">
        <f>VLOOKUP(A6,'Meta Data'!A:B,2,FALSE)</f>
        <v xml:space="preserve"> Height of the basement</v>
      </c>
      <c r="C6" t="s">
        <v>163</v>
      </c>
      <c r="D6">
        <v>1423</v>
      </c>
      <c r="E6" s="6">
        <f t="shared" si="0"/>
        <v>0.97465753424657531</v>
      </c>
      <c r="F6" s="2">
        <v>9.6106151067811605E-186</v>
      </c>
      <c r="G6" t="s">
        <v>174</v>
      </c>
      <c r="H6" s="9" t="s">
        <v>190</v>
      </c>
    </row>
    <row r="7" spans="1:8" x14ac:dyDescent="0.35">
      <c r="A7" t="s">
        <v>62</v>
      </c>
      <c r="B7" t="str">
        <f>VLOOKUP(A7,'Meta Data'!A:B,2,FALSE)</f>
        <v xml:space="preserve"> General condition of the basement</v>
      </c>
      <c r="C7" t="s">
        <v>163</v>
      </c>
      <c r="D7">
        <v>1423</v>
      </c>
      <c r="E7" s="6">
        <f t="shared" si="0"/>
        <v>0.97465753424657531</v>
      </c>
      <c r="F7">
        <v>5.1369009377030203E-9</v>
      </c>
      <c r="G7" t="s">
        <v>174</v>
      </c>
      <c r="H7" s="9"/>
    </row>
    <row r="8" spans="1:8" x14ac:dyDescent="0.35">
      <c r="A8" t="s">
        <v>64</v>
      </c>
      <c r="B8" t="str">
        <f>VLOOKUP(A8,'Meta Data'!A:B,2,FALSE)</f>
        <v xml:space="preserve"> Walkout or garden level basement walls</v>
      </c>
      <c r="C8" t="s">
        <v>163</v>
      </c>
      <c r="D8">
        <v>1422</v>
      </c>
      <c r="E8" s="6">
        <f t="shared" si="0"/>
        <v>0.97397260273972608</v>
      </c>
      <c r="F8">
        <v>1.02267062918322E-42</v>
      </c>
      <c r="G8" t="s">
        <v>174</v>
      </c>
      <c r="H8" s="9"/>
    </row>
    <row r="9" spans="1:8" x14ac:dyDescent="0.35">
      <c r="A9" t="s">
        <v>66</v>
      </c>
      <c r="B9" t="str">
        <f>VLOOKUP(A9,'Meta Data'!A:B,2,FALSE)</f>
        <v xml:space="preserve"> Quality of basement finished area</v>
      </c>
      <c r="C9" t="s">
        <v>163</v>
      </c>
      <c r="D9">
        <v>1423</v>
      </c>
      <c r="E9" s="6">
        <f t="shared" si="0"/>
        <v>0.97465753424657531</v>
      </c>
      <c r="F9">
        <v>1.8077310066858499E-63</v>
      </c>
      <c r="G9" t="s">
        <v>174</v>
      </c>
      <c r="H9" s="9"/>
    </row>
    <row r="10" spans="1:8" x14ac:dyDescent="0.35">
      <c r="A10" t="s">
        <v>70</v>
      </c>
      <c r="B10" t="str">
        <f>VLOOKUP(A10,'Meta Data'!A:B,2,FALSE)</f>
        <v xml:space="preserve"> Quality of second finished area (if present)</v>
      </c>
      <c r="C10" t="s">
        <v>163</v>
      </c>
      <c r="D10">
        <v>1422</v>
      </c>
      <c r="E10" s="6">
        <f t="shared" si="0"/>
        <v>0.97397260273972608</v>
      </c>
      <c r="F10">
        <v>1.94100896902345E-2</v>
      </c>
      <c r="G10" t="s">
        <v>174</v>
      </c>
      <c r="H10" s="9"/>
    </row>
    <row r="11" spans="1:8" ht="29" x14ac:dyDescent="0.35">
      <c r="A11" t="s">
        <v>84</v>
      </c>
      <c r="B11" t="str">
        <f>VLOOKUP(A11,'Meta Data'!A:B,2,FALSE)</f>
        <v xml:space="preserve"> Electrical system</v>
      </c>
      <c r="C11" t="s">
        <v>163</v>
      </c>
      <c r="D11">
        <v>1459</v>
      </c>
      <c r="E11" s="6">
        <f>D11/1460</f>
        <v>0.99931506849315066</v>
      </c>
      <c r="F11">
        <v>1.66324878147335E-18</v>
      </c>
      <c r="G11" t="s">
        <v>174</v>
      </c>
      <c r="H11" s="8" t="s">
        <v>191</v>
      </c>
    </row>
    <row r="12" spans="1:8" s="5" customFormat="1" x14ac:dyDescent="0.35">
      <c r="A12" s="5" t="s">
        <v>112</v>
      </c>
      <c r="B12" s="5" t="str">
        <f>VLOOKUP(A12,'Meta Data'!A:B,2,FALSE)</f>
        <v xml:space="preserve"> Fireplace quality</v>
      </c>
      <c r="C12" s="5" t="s">
        <v>163</v>
      </c>
      <c r="D12" s="5">
        <v>770</v>
      </c>
      <c r="E12" s="7">
        <f t="shared" si="0"/>
        <v>0.5273972602739726</v>
      </c>
      <c r="F12" s="5">
        <v>5.0163004470190799E-19</v>
      </c>
      <c r="G12" s="5" t="s">
        <v>174</v>
      </c>
      <c r="H12" s="5" t="s">
        <v>186</v>
      </c>
    </row>
    <row r="13" spans="1:8" x14ac:dyDescent="0.35">
      <c r="A13" t="s">
        <v>114</v>
      </c>
      <c r="B13" t="str">
        <f>VLOOKUP(A13,'Meta Data'!A:B,2,FALSE)</f>
        <v xml:space="preserve"> Garage location</v>
      </c>
      <c r="C13" t="s">
        <v>163</v>
      </c>
      <c r="D13">
        <v>1379</v>
      </c>
      <c r="E13" s="6">
        <f t="shared" si="0"/>
        <v>0.94452054794520546</v>
      </c>
      <c r="F13">
        <v>1.2471536706572701E-66</v>
      </c>
      <c r="G13" t="s">
        <v>174</v>
      </c>
      <c r="H13" s="9" t="s">
        <v>197</v>
      </c>
    </row>
    <row r="14" spans="1:8" x14ac:dyDescent="0.35">
      <c r="A14" t="s">
        <v>116</v>
      </c>
      <c r="B14" t="str">
        <f>VLOOKUP(A14,'Meta Data'!A:B,2,FALSE)</f>
        <v xml:space="preserve"> Year garage was built</v>
      </c>
      <c r="C14" t="s">
        <v>161</v>
      </c>
      <c r="D14">
        <v>1379</v>
      </c>
      <c r="E14" s="6">
        <f t="shared" si="0"/>
        <v>0.94452054794520546</v>
      </c>
      <c r="F14">
        <v>8.7051279421424794E-83</v>
      </c>
      <c r="G14" t="s">
        <v>174</v>
      </c>
      <c r="H14" s="9"/>
    </row>
    <row r="15" spans="1:8" x14ac:dyDescent="0.35">
      <c r="A15" t="s">
        <v>118</v>
      </c>
      <c r="B15" t="str">
        <f>VLOOKUP(A15,'Meta Data'!A:B,2,FALSE)</f>
        <v xml:space="preserve"> Interior finish of the garage</v>
      </c>
      <c r="C15" t="s">
        <v>163</v>
      </c>
      <c r="D15">
        <v>1379</v>
      </c>
      <c r="E15" s="6">
        <f t="shared" si="0"/>
        <v>0.94452054794520546</v>
      </c>
      <c r="F15">
        <v>1.19911653122929E-93</v>
      </c>
      <c r="G15" t="s">
        <v>174</v>
      </c>
      <c r="H15" s="9"/>
    </row>
    <row r="16" spans="1:8" x14ac:dyDescent="0.35">
      <c r="A16" t="s">
        <v>124</v>
      </c>
      <c r="B16" t="str">
        <f>VLOOKUP(A16,'Meta Data'!A:B,2,FALSE)</f>
        <v xml:space="preserve"> Garage quality</v>
      </c>
      <c r="C16" t="s">
        <v>163</v>
      </c>
      <c r="D16">
        <v>1379</v>
      </c>
      <c r="E16" s="6">
        <f t="shared" si="0"/>
        <v>0.94452054794520546</v>
      </c>
      <c r="F16">
        <v>1.2408026478019399E-7</v>
      </c>
      <c r="G16" t="s">
        <v>174</v>
      </c>
      <c r="H16" s="9"/>
    </row>
    <row r="17" spans="1:8" x14ac:dyDescent="0.35">
      <c r="A17" t="s">
        <v>126</v>
      </c>
      <c r="B17" t="str">
        <f>VLOOKUP(A17,'Meta Data'!A:B,2,FALSE)</f>
        <v xml:space="preserve"> Garage condition</v>
      </c>
      <c r="C17" t="s">
        <v>163</v>
      </c>
      <c r="D17">
        <v>1379</v>
      </c>
      <c r="E17" s="6">
        <f t="shared" si="0"/>
        <v>0.94452054794520546</v>
      </c>
      <c r="F17">
        <v>1.3097143055273099E-7</v>
      </c>
      <c r="G17" t="s">
        <v>174</v>
      </c>
      <c r="H17" s="9"/>
    </row>
    <row r="18" spans="1:8" s="5" customFormat="1" x14ac:dyDescent="0.35">
      <c r="A18" s="5" t="s">
        <v>142</v>
      </c>
      <c r="B18" s="5" t="str">
        <f>VLOOKUP(A18,'Meta Data'!A:B,2,FALSE)</f>
        <v xml:space="preserve"> Pool quality</v>
      </c>
      <c r="C18" s="5" t="s">
        <v>163</v>
      </c>
      <c r="D18" s="5">
        <v>7</v>
      </c>
      <c r="E18" s="7">
        <f t="shared" si="0"/>
        <v>4.7945205479452057E-3</v>
      </c>
      <c r="F18" s="5">
        <v>0.30398528011207898</v>
      </c>
      <c r="G18" s="5" t="s">
        <v>174</v>
      </c>
      <c r="H18" s="5" t="s">
        <v>186</v>
      </c>
    </row>
    <row r="19" spans="1:8" s="5" customFormat="1" x14ac:dyDescent="0.35">
      <c r="A19" s="5" t="s">
        <v>144</v>
      </c>
      <c r="B19" s="5" t="str">
        <f>VLOOKUP(A19,'Meta Data'!A:B,2,FALSE)</f>
        <v xml:space="preserve"> Fence quality</v>
      </c>
      <c r="C19" s="5" t="s">
        <v>163</v>
      </c>
      <c r="D19" s="5">
        <v>281</v>
      </c>
      <c r="E19" s="7">
        <f t="shared" si="0"/>
        <v>0.19246575342465752</v>
      </c>
      <c r="F19" s="5">
        <v>2.3126456356319098E-3</v>
      </c>
      <c r="G19" s="5" t="s">
        <v>174</v>
      </c>
      <c r="H19" s="5" t="s">
        <v>186</v>
      </c>
    </row>
    <row r="20" spans="1:8" s="5" customFormat="1" x14ac:dyDescent="0.35">
      <c r="A20" s="5" t="s">
        <v>146</v>
      </c>
      <c r="B20" s="5" t="str">
        <f>VLOOKUP(A20,'Meta Data'!A:B,2,FALSE)</f>
        <v xml:space="preserve"> Miscellaneous feature not covered in other categories</v>
      </c>
      <c r="C20" s="5" t="s">
        <v>163</v>
      </c>
      <c r="D20" s="5">
        <v>54</v>
      </c>
      <c r="E20" s="7">
        <f t="shared" si="0"/>
        <v>3.6986301369863014E-2</v>
      </c>
      <c r="F20" s="5">
        <v>0.104727615687927</v>
      </c>
      <c r="G20" s="5" t="s">
        <v>174</v>
      </c>
      <c r="H20" s="5" t="s">
        <v>186</v>
      </c>
    </row>
  </sheetData>
  <mergeCells count="2">
    <mergeCell ref="H13:H17"/>
    <mergeCell ref="H6:H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 Data</vt:lpstr>
      <vt:lpstr>Documantation</vt:lpstr>
      <vt:lpstr>Anova Test Analysis</vt:lpstr>
      <vt:lpstr>Correlation Analysis</vt:lpstr>
      <vt:lpstr>Fields with missing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Yuka Abe</dc:creator>
  <cp:lastModifiedBy>Yuka Abe</cp:lastModifiedBy>
  <dcterms:created xsi:type="dcterms:W3CDTF">2019-02-28T18:42:33Z</dcterms:created>
  <dcterms:modified xsi:type="dcterms:W3CDTF">2019-03-15T03:11:50Z</dcterms:modified>
</cp:coreProperties>
</file>