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30" windowWidth="16185" windowHeight="7590"/>
  </bookViews>
  <sheets>
    <sheet name="Anderson-Darling" sheetId="1" r:id="rId1"/>
  </sheets>
  <definedNames>
    <definedName name="BarLength">'Anderson-Darling'!$Q$13</definedName>
    <definedName name="ChartMax">'Anderson-Darling'!$Q$12</definedName>
    <definedName name="ChartMin">'Anderson-Darling'!$P$12</definedName>
    <definedName name="DataCount">'Anderson-Darling'!$Q$15</definedName>
  </definedNames>
  <calcPr calcId="125725"/>
</workbook>
</file>

<file path=xl/calcChain.xml><?xml version="1.0" encoding="utf-8"?>
<calcChain xmlns="http://schemas.openxmlformats.org/spreadsheetml/2006/main">
  <c r="B134" i="1"/>
  <c r="H133"/>
  <c r="G133"/>
  <c r="F133"/>
  <c r="E133"/>
  <c r="D133"/>
  <c r="C133"/>
  <c r="B133"/>
  <c r="I133" s="1"/>
  <c r="Q15"/>
  <c r="Q14"/>
  <c r="B24"/>
  <c r="B25"/>
  <c r="O15" s="1"/>
  <c r="C34"/>
  <c r="B34" s="1"/>
  <c r="O13"/>
  <c r="O17"/>
  <c r="O21"/>
  <c r="B23"/>
  <c r="H34" s="1"/>
  <c r="G22"/>
  <c r="B14"/>
  <c r="O23" l="1"/>
  <c r="O19"/>
  <c r="O14"/>
  <c r="O22"/>
  <c r="O20"/>
  <c r="O18"/>
  <c r="O16"/>
  <c r="C35"/>
  <c r="H35" s="1"/>
  <c r="O24"/>
  <c r="Q12" s="1"/>
  <c r="D34"/>
  <c r="E34" s="1"/>
  <c r="I34"/>
  <c r="O12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C36" l="1"/>
  <c r="B35"/>
  <c r="Q13"/>
  <c r="H36" l="1"/>
  <c r="C37"/>
  <c r="B36"/>
  <c r="D35"/>
  <c r="E35" s="1"/>
  <c r="I35"/>
  <c r="D36" l="1"/>
  <c r="E36" s="1"/>
  <c r="I36"/>
  <c r="B37"/>
  <c r="H37"/>
  <c r="C38"/>
  <c r="C39" l="1"/>
  <c r="B38"/>
  <c r="H38"/>
  <c r="D37"/>
  <c r="E37" s="1"/>
  <c r="I37"/>
  <c r="C40" l="1"/>
  <c r="B39"/>
  <c r="H39"/>
  <c r="D38"/>
  <c r="E38" s="1"/>
  <c r="I38"/>
  <c r="B40" l="1"/>
  <c r="C41"/>
  <c r="H40"/>
  <c r="D39"/>
  <c r="E39" s="1"/>
  <c r="I39"/>
  <c r="D40" l="1"/>
  <c r="E40" s="1"/>
  <c r="I40"/>
  <c r="B41"/>
  <c r="H41"/>
  <c r="C42"/>
  <c r="C43" l="1"/>
  <c r="B42"/>
  <c r="H42"/>
  <c r="I41"/>
  <c r="D41"/>
  <c r="E41" s="1"/>
  <c r="C44" l="1"/>
  <c r="B43"/>
  <c r="H43"/>
  <c r="D42"/>
  <c r="E42" s="1"/>
  <c r="I42"/>
  <c r="C45" l="1"/>
  <c r="H44"/>
  <c r="B44"/>
  <c r="I43"/>
  <c r="D43"/>
  <c r="E43" s="1"/>
  <c r="I44" l="1"/>
  <c r="D44"/>
  <c r="E44" s="1"/>
  <c r="B45"/>
  <c r="H45"/>
  <c r="C46"/>
  <c r="I45" l="1"/>
  <c r="D45"/>
  <c r="E45" s="1"/>
  <c r="B46"/>
  <c r="H46"/>
  <c r="C47"/>
  <c r="H47" l="1"/>
  <c r="B47"/>
  <c r="C48"/>
  <c r="I46"/>
  <c r="D46"/>
  <c r="E46" s="1"/>
  <c r="D47" l="1"/>
  <c r="E47" s="1"/>
  <c r="I47"/>
  <c r="B48"/>
  <c r="H48"/>
  <c r="C49"/>
  <c r="B49" l="1"/>
  <c r="H49"/>
  <c r="C50"/>
  <c r="I48"/>
  <c r="D48"/>
  <c r="E48" s="1"/>
  <c r="I49" l="1"/>
  <c r="D49"/>
  <c r="E49" s="1"/>
  <c r="B50"/>
  <c r="H50"/>
  <c r="C51"/>
  <c r="H51" l="1"/>
  <c r="B51"/>
  <c r="C52"/>
  <c r="I50"/>
  <c r="D50"/>
  <c r="E50" s="1"/>
  <c r="I51" l="1"/>
  <c r="D51"/>
  <c r="E51" s="1"/>
  <c r="B52"/>
  <c r="H52"/>
  <c r="C53"/>
  <c r="B53" l="1"/>
  <c r="C54"/>
  <c r="H53"/>
  <c r="I52"/>
  <c r="D52"/>
  <c r="E52" s="1"/>
  <c r="B54" l="1"/>
  <c r="H54"/>
  <c r="C55"/>
  <c r="I53"/>
  <c r="D53"/>
  <c r="E53" s="1"/>
  <c r="I54" l="1"/>
  <c r="D54"/>
  <c r="E54" s="1"/>
  <c r="H55"/>
  <c r="C56"/>
  <c r="B55"/>
  <c r="B56" l="1"/>
  <c r="H56"/>
  <c r="C57"/>
  <c r="D55"/>
  <c r="E55" s="1"/>
  <c r="I55"/>
  <c r="B57" l="1"/>
  <c r="C58"/>
  <c r="H57"/>
  <c r="I56"/>
  <c r="D56"/>
  <c r="E56" s="1"/>
  <c r="B58" l="1"/>
  <c r="H58"/>
  <c r="C59"/>
  <c r="I57"/>
  <c r="D57"/>
  <c r="E57" s="1"/>
  <c r="I58" l="1"/>
  <c r="D58"/>
  <c r="E58" s="1"/>
  <c r="H59"/>
  <c r="C60"/>
  <c r="B59"/>
  <c r="B60" l="1"/>
  <c r="H60"/>
  <c r="C61"/>
  <c r="I59"/>
  <c r="D59"/>
  <c r="E59" s="1"/>
  <c r="B61" l="1"/>
  <c r="C62"/>
  <c r="H61"/>
  <c r="I60"/>
  <c r="D60"/>
  <c r="E60" s="1"/>
  <c r="B62" l="1"/>
  <c r="H62"/>
  <c r="C63"/>
  <c r="I61"/>
  <c r="D61"/>
  <c r="E61" s="1"/>
  <c r="I62" l="1"/>
  <c r="D62"/>
  <c r="E62" s="1"/>
  <c r="H63"/>
  <c r="C64"/>
  <c r="B63"/>
  <c r="B64" l="1"/>
  <c r="H64"/>
  <c r="C65"/>
  <c r="D63"/>
  <c r="E63" s="1"/>
  <c r="I63"/>
  <c r="B65" l="1"/>
  <c r="C66"/>
  <c r="H65"/>
  <c r="I64"/>
  <c r="D64"/>
  <c r="E64" s="1"/>
  <c r="B66" l="1"/>
  <c r="H66"/>
  <c r="C67"/>
  <c r="I65"/>
  <c r="D65"/>
  <c r="E65" s="1"/>
  <c r="H67" l="1"/>
  <c r="C68"/>
  <c r="B67"/>
  <c r="I66"/>
  <c r="D66"/>
  <c r="E66" s="1"/>
  <c r="I67" l="1"/>
  <c r="D67"/>
  <c r="E67" s="1"/>
  <c r="B68"/>
  <c r="H68"/>
  <c r="C69"/>
  <c r="B69" l="1"/>
  <c r="C70"/>
  <c r="H69"/>
  <c r="I68"/>
  <c r="D68"/>
  <c r="E68" s="1"/>
  <c r="B70" l="1"/>
  <c r="H70"/>
  <c r="C71"/>
  <c r="I69"/>
  <c r="D69"/>
  <c r="E69" s="1"/>
  <c r="I70" l="1"/>
  <c r="D70"/>
  <c r="E70" s="1"/>
  <c r="H71"/>
  <c r="C72"/>
  <c r="B71"/>
  <c r="B72" l="1"/>
  <c r="H72"/>
  <c r="C73"/>
  <c r="D71"/>
  <c r="E71" s="1"/>
  <c r="I71"/>
  <c r="B73" l="1"/>
  <c r="C74"/>
  <c r="H73"/>
  <c r="I72"/>
  <c r="D72"/>
  <c r="E72" s="1"/>
  <c r="B74" l="1"/>
  <c r="H74"/>
  <c r="C75"/>
  <c r="I73"/>
  <c r="D73"/>
  <c r="E73" s="1"/>
  <c r="H75" l="1"/>
  <c r="C76"/>
  <c r="B75"/>
  <c r="I74"/>
  <c r="D74"/>
  <c r="E74" s="1"/>
  <c r="B76" l="1"/>
  <c r="H76"/>
  <c r="C77"/>
  <c r="I75"/>
  <c r="D75"/>
  <c r="E75" s="1"/>
  <c r="B77" l="1"/>
  <c r="C78"/>
  <c r="H77"/>
  <c r="I76"/>
  <c r="D76"/>
  <c r="E76" s="1"/>
  <c r="B78" l="1"/>
  <c r="H78"/>
  <c r="C79"/>
  <c r="I77"/>
  <c r="D77"/>
  <c r="E77" s="1"/>
  <c r="I78" l="1"/>
  <c r="D78"/>
  <c r="E78" s="1"/>
  <c r="H79"/>
  <c r="C80"/>
  <c r="B79"/>
  <c r="D79" l="1"/>
  <c r="E79" s="1"/>
  <c r="I79"/>
  <c r="B80"/>
  <c r="H80"/>
  <c r="C81"/>
  <c r="B81" l="1"/>
  <c r="C82"/>
  <c r="H81"/>
  <c r="I80"/>
  <c r="D80"/>
  <c r="E80" s="1"/>
  <c r="B82" l="1"/>
  <c r="H82"/>
  <c r="C83"/>
  <c r="I81"/>
  <c r="D81"/>
  <c r="E81" s="1"/>
  <c r="H83" l="1"/>
  <c r="C84"/>
  <c r="B83"/>
  <c r="I82"/>
  <c r="D82"/>
  <c r="E82" s="1"/>
  <c r="B84" l="1"/>
  <c r="H84"/>
  <c r="C85"/>
  <c r="I83"/>
  <c r="D83"/>
  <c r="E83" s="1"/>
  <c r="B85" l="1"/>
  <c r="C86"/>
  <c r="H85"/>
  <c r="I84"/>
  <c r="D84"/>
  <c r="E84" s="1"/>
  <c r="B86" l="1"/>
  <c r="H86"/>
  <c r="C87"/>
  <c r="I85"/>
  <c r="D85"/>
  <c r="E85" s="1"/>
  <c r="H87" l="1"/>
  <c r="C88"/>
  <c r="B87"/>
  <c r="I86"/>
  <c r="D86"/>
  <c r="E86" s="1"/>
  <c r="D87" l="1"/>
  <c r="E87" s="1"/>
  <c r="I87"/>
  <c r="B88"/>
  <c r="H88"/>
  <c r="C89"/>
  <c r="B89" l="1"/>
  <c r="C90"/>
  <c r="H89"/>
  <c r="I88"/>
  <c r="D88"/>
  <c r="E88" s="1"/>
  <c r="B90" l="1"/>
  <c r="H90"/>
  <c r="C91"/>
  <c r="I89"/>
  <c r="D89"/>
  <c r="E89" s="1"/>
  <c r="H91" l="1"/>
  <c r="C92"/>
  <c r="B91"/>
  <c r="I90"/>
  <c r="D90"/>
  <c r="E90" s="1"/>
  <c r="I91" l="1"/>
  <c r="D91"/>
  <c r="E91" s="1"/>
  <c r="B92"/>
  <c r="H92"/>
  <c r="C93"/>
  <c r="B93" l="1"/>
  <c r="C94"/>
  <c r="H93"/>
  <c r="I92"/>
  <c r="D92"/>
  <c r="E92" s="1"/>
  <c r="B94" l="1"/>
  <c r="H94"/>
  <c r="C95"/>
  <c r="I93"/>
  <c r="D93"/>
  <c r="E93" s="1"/>
  <c r="H95" l="1"/>
  <c r="C96"/>
  <c r="B95"/>
  <c r="I94"/>
  <c r="D94"/>
  <c r="E94" s="1"/>
  <c r="D95" l="1"/>
  <c r="E95" s="1"/>
  <c r="I95"/>
  <c r="B96"/>
  <c r="H96"/>
  <c r="C97"/>
  <c r="I96" l="1"/>
  <c r="D96"/>
  <c r="E96" s="1"/>
  <c r="B97"/>
  <c r="C98"/>
  <c r="H97"/>
  <c r="B98" l="1"/>
  <c r="H98"/>
  <c r="C99"/>
  <c r="I97"/>
  <c r="D97"/>
  <c r="E97" s="1"/>
  <c r="H99" l="1"/>
  <c r="C100"/>
  <c r="B99"/>
  <c r="I98"/>
  <c r="D98"/>
  <c r="E98" s="1"/>
  <c r="B100" l="1"/>
  <c r="H100"/>
  <c r="C101"/>
  <c r="I99"/>
  <c r="D99"/>
  <c r="E99" s="1"/>
  <c r="B101" l="1"/>
  <c r="C102"/>
  <c r="H101"/>
  <c r="I100"/>
  <c r="D100"/>
  <c r="E100" s="1"/>
  <c r="B102" l="1"/>
  <c r="H102"/>
  <c r="C103"/>
  <c r="I101"/>
  <c r="D101"/>
  <c r="E101" s="1"/>
  <c r="H103" l="1"/>
  <c r="C104"/>
  <c r="B103"/>
  <c r="I102"/>
  <c r="D102"/>
  <c r="E102" s="1"/>
  <c r="D103" l="1"/>
  <c r="E103" s="1"/>
  <c r="I103"/>
  <c r="B104"/>
  <c r="H104"/>
  <c r="C105"/>
  <c r="I104" l="1"/>
  <c r="D104"/>
  <c r="E104" s="1"/>
  <c r="B105"/>
  <c r="C106"/>
  <c r="H105"/>
  <c r="B106" l="1"/>
  <c r="H106"/>
  <c r="C107"/>
  <c r="I105"/>
  <c r="D105"/>
  <c r="E105" s="1"/>
  <c r="H107" l="1"/>
  <c r="C108"/>
  <c r="B107"/>
  <c r="I106"/>
  <c r="D106"/>
  <c r="E106" s="1"/>
  <c r="B108" l="1"/>
  <c r="H108"/>
  <c r="C109"/>
  <c r="I107"/>
  <c r="D107"/>
  <c r="E107" s="1"/>
  <c r="I108" l="1"/>
  <c r="D108"/>
  <c r="E108" s="1"/>
  <c r="B109"/>
  <c r="C110"/>
  <c r="H109"/>
  <c r="B110" l="1"/>
  <c r="H110"/>
  <c r="C111"/>
  <c r="I109"/>
  <c r="D109"/>
  <c r="E109" s="1"/>
  <c r="H111" l="1"/>
  <c r="C112"/>
  <c r="B111"/>
  <c r="I110"/>
  <c r="D110"/>
  <c r="E110" s="1"/>
  <c r="B112" l="1"/>
  <c r="H112"/>
  <c r="C113"/>
  <c r="D111"/>
  <c r="E111" s="1"/>
  <c r="I111"/>
  <c r="B113" l="1"/>
  <c r="C114"/>
  <c r="H113"/>
  <c r="I112"/>
  <c r="D112"/>
  <c r="E112" s="1"/>
  <c r="B114" l="1"/>
  <c r="H114"/>
  <c r="C115"/>
  <c r="I113"/>
  <c r="D113"/>
  <c r="E113" s="1"/>
  <c r="H115" l="1"/>
  <c r="C116"/>
  <c r="B115"/>
  <c r="I114"/>
  <c r="D114"/>
  <c r="E114" s="1"/>
  <c r="I115" l="1"/>
  <c r="D115"/>
  <c r="E115" s="1"/>
  <c r="B116"/>
  <c r="H116"/>
  <c r="C117"/>
  <c r="B117" l="1"/>
  <c r="C118"/>
  <c r="H117"/>
  <c r="I116"/>
  <c r="D116"/>
  <c r="E116" s="1"/>
  <c r="B118" l="1"/>
  <c r="H118"/>
  <c r="C119"/>
  <c r="I117"/>
  <c r="D117"/>
  <c r="E117" s="1"/>
  <c r="H119" l="1"/>
  <c r="C120"/>
  <c r="B119"/>
  <c r="I118"/>
  <c r="D118"/>
  <c r="E118" s="1"/>
  <c r="B120" l="1"/>
  <c r="H120"/>
  <c r="C121"/>
  <c r="D119"/>
  <c r="E119" s="1"/>
  <c r="I119"/>
  <c r="B121" l="1"/>
  <c r="C122"/>
  <c r="H121"/>
  <c r="I120"/>
  <c r="D120"/>
  <c r="E120" s="1"/>
  <c r="B122" l="1"/>
  <c r="H122"/>
  <c r="C123"/>
  <c r="I121"/>
  <c r="D121"/>
  <c r="E121" s="1"/>
  <c r="H123" l="1"/>
  <c r="C124"/>
  <c r="B123"/>
  <c r="I122"/>
  <c r="D122"/>
  <c r="E122" s="1"/>
  <c r="B124" l="1"/>
  <c r="H124"/>
  <c r="C125"/>
  <c r="I123"/>
  <c r="D123"/>
  <c r="E123" s="1"/>
  <c r="B125" l="1"/>
  <c r="C126"/>
  <c r="H125"/>
  <c r="I124"/>
  <c r="D124"/>
  <c r="E124" s="1"/>
  <c r="B126" l="1"/>
  <c r="H126"/>
  <c r="C127"/>
  <c r="I125"/>
  <c r="D125"/>
  <c r="E125" s="1"/>
  <c r="H127" l="1"/>
  <c r="C128"/>
  <c r="B127"/>
  <c r="I126"/>
  <c r="D126"/>
  <c r="E126" s="1"/>
  <c r="B128" l="1"/>
  <c r="H128"/>
  <c r="C129"/>
  <c r="D127"/>
  <c r="E127" s="1"/>
  <c r="I127"/>
  <c r="B129" l="1"/>
  <c r="C130"/>
  <c r="H129"/>
  <c r="I128"/>
  <c r="D128"/>
  <c r="E128" s="1"/>
  <c r="B130" l="1"/>
  <c r="H130"/>
  <c r="C131"/>
  <c r="I129"/>
  <c r="D129"/>
  <c r="E129" s="1"/>
  <c r="H131" l="1"/>
  <c r="C132"/>
  <c r="B131"/>
  <c r="I130"/>
  <c r="D130"/>
  <c r="E130" s="1"/>
  <c r="B132" l="1"/>
  <c r="H132"/>
  <c r="I131"/>
  <c r="D131"/>
  <c r="E131" s="1"/>
  <c r="I132" l="1"/>
  <c r="D132"/>
  <c r="E132" s="1"/>
  <c r="F130" l="1"/>
  <c r="G130" s="1"/>
  <c r="F131"/>
  <c r="G131" s="1"/>
  <c r="F41" l="1"/>
  <c r="G41" s="1"/>
  <c r="F34"/>
  <c r="G34" s="1"/>
  <c r="F39"/>
  <c r="G39" s="1"/>
  <c r="F35"/>
  <c r="G35" s="1"/>
  <c r="F40"/>
  <c r="G40" s="1"/>
  <c r="F45"/>
  <c r="G45" s="1"/>
  <c r="F43"/>
  <c r="G43" s="1"/>
  <c r="F44"/>
  <c r="G44" s="1"/>
  <c r="F37"/>
  <c r="G37" s="1"/>
  <c r="F36"/>
  <c r="G36" s="1"/>
  <c r="F38"/>
  <c r="G38" s="1"/>
  <c r="F42"/>
  <c r="G42" s="1"/>
  <c r="F47"/>
  <c r="G47" s="1"/>
  <c r="F46"/>
  <c r="G46" s="1"/>
  <c r="F51"/>
  <c r="G51" s="1"/>
  <c r="F48"/>
  <c r="G48" s="1"/>
  <c r="F50"/>
  <c r="G50" s="1"/>
  <c r="F49"/>
  <c r="G49" s="1"/>
  <c r="F52"/>
  <c r="G52" s="1"/>
  <c r="F53"/>
  <c r="G53" s="1"/>
  <c r="F54"/>
  <c r="G54" s="1"/>
  <c r="F55"/>
  <c r="G55" s="1"/>
  <c r="F57"/>
  <c r="G57" s="1"/>
  <c r="F56"/>
  <c r="G56" s="1"/>
  <c r="F58"/>
  <c r="G58" s="1"/>
  <c r="F60"/>
  <c r="G60" s="1"/>
  <c r="F61"/>
  <c r="G61" s="1"/>
  <c r="F59"/>
  <c r="G59" s="1"/>
  <c r="F65"/>
  <c r="G65" s="1"/>
  <c r="F62"/>
  <c r="G62" s="1"/>
  <c r="F63"/>
  <c r="G63" s="1"/>
  <c r="F64"/>
  <c r="G64" s="1"/>
  <c r="F66"/>
  <c r="G66" s="1"/>
  <c r="F67"/>
  <c r="G67" s="1"/>
  <c r="F69"/>
  <c r="G69" s="1"/>
  <c r="F68"/>
  <c r="G68" s="1"/>
  <c r="F70"/>
  <c r="G70" s="1"/>
  <c r="F72"/>
  <c r="G72" s="1"/>
  <c r="F73"/>
  <c r="G73" s="1"/>
  <c r="F71"/>
  <c r="G71" s="1"/>
  <c r="F74"/>
  <c r="G74" s="1"/>
  <c r="F75"/>
  <c r="G75" s="1"/>
  <c r="F76"/>
  <c r="G76" s="1"/>
  <c r="F77"/>
  <c r="G77" s="1"/>
  <c r="F81"/>
  <c r="G81" s="1"/>
  <c r="F78"/>
  <c r="G78" s="1"/>
  <c r="F79"/>
  <c r="G79" s="1"/>
  <c r="F85"/>
  <c r="G85" s="1"/>
  <c r="F80"/>
  <c r="G80" s="1"/>
  <c r="F82"/>
  <c r="G82" s="1"/>
  <c r="F83"/>
  <c r="G83" s="1"/>
  <c r="F87"/>
  <c r="G87" s="1"/>
  <c r="F84"/>
  <c r="G84" s="1"/>
  <c r="F86"/>
  <c r="G86" s="1"/>
  <c r="F88"/>
  <c r="G88" s="1"/>
  <c r="F89"/>
  <c r="G89" s="1"/>
  <c r="F90"/>
  <c r="G90" s="1"/>
  <c r="F92"/>
  <c r="G92" s="1"/>
  <c r="F91"/>
  <c r="G91" s="1"/>
  <c r="F93"/>
  <c r="G93" s="1"/>
  <c r="F94"/>
  <c r="G94" s="1"/>
  <c r="F95"/>
  <c r="G95" s="1"/>
  <c r="F97"/>
  <c r="G97" s="1"/>
  <c r="F96"/>
  <c r="G96" s="1"/>
  <c r="F98"/>
  <c r="G98" s="1"/>
  <c r="F100"/>
  <c r="G100" s="1"/>
  <c r="F99"/>
  <c r="G99" s="1"/>
  <c r="F102"/>
  <c r="G102" s="1"/>
  <c r="F101"/>
  <c r="G101" s="1"/>
  <c r="F103"/>
  <c r="G103" s="1"/>
  <c r="F106"/>
  <c r="G106" s="1"/>
  <c r="F105"/>
  <c r="G105" s="1"/>
  <c r="F104"/>
  <c r="G104" s="1"/>
  <c r="F107"/>
  <c r="G107" s="1"/>
  <c r="F108"/>
  <c r="G108" s="1"/>
  <c r="F110"/>
  <c r="G110" s="1"/>
  <c r="F109"/>
  <c r="G109" s="1"/>
  <c r="F111"/>
  <c r="G111" s="1"/>
  <c r="F113"/>
  <c r="G113" s="1"/>
  <c r="F112"/>
  <c r="G112" s="1"/>
  <c r="F114"/>
  <c r="G114" s="1"/>
  <c r="F116"/>
  <c r="G116" s="1"/>
  <c r="F115"/>
  <c r="G115" s="1"/>
  <c r="F117"/>
  <c r="G117" s="1"/>
  <c r="F118"/>
  <c r="G118" s="1"/>
  <c r="F119"/>
  <c r="G119" s="1"/>
  <c r="F121"/>
  <c r="G121" s="1"/>
  <c r="F120"/>
  <c r="G120" s="1"/>
  <c r="F124"/>
  <c r="G124" s="1"/>
  <c r="F122"/>
  <c r="G122" s="1"/>
  <c r="F123"/>
  <c r="G123" s="1"/>
  <c r="F128"/>
  <c r="G128" s="1"/>
  <c r="F125"/>
  <c r="G125" s="1"/>
  <c r="F127"/>
  <c r="G127" s="1"/>
  <c r="F126"/>
  <c r="G126" s="1"/>
  <c r="F129"/>
  <c r="G129" s="1"/>
  <c r="F132"/>
  <c r="G132" s="1"/>
  <c r="G23" l="1"/>
  <c r="B27" s="1"/>
  <c r="B28" s="1"/>
  <c r="G27" l="1"/>
  <c r="G26"/>
  <c r="G29"/>
  <c r="G28"/>
  <c r="B29" l="1"/>
</calcChain>
</file>

<file path=xl/sharedStrings.xml><?xml version="1.0" encoding="utf-8"?>
<sst xmlns="http://schemas.openxmlformats.org/spreadsheetml/2006/main" count="48" uniqueCount="47">
  <si>
    <t>Test Hypotheses</t>
  </si>
  <si>
    <t>© 2005 Kevin Otto</t>
  </si>
  <si>
    <t>kevin_n_otto@yahoo.com</t>
  </si>
  <si>
    <t>www.kevinotto.com</t>
  </si>
  <si>
    <t>Please freely distribute and modify, but properly reference and maintain this contact information in the sheet.</t>
  </si>
  <si>
    <t>Number of data points</t>
  </si>
  <si>
    <t>Count</t>
  </si>
  <si>
    <t>Si</t>
  </si>
  <si>
    <t>F2i</t>
  </si>
  <si>
    <t>F1i</t>
  </si>
  <si>
    <t>AD test statistic</t>
  </si>
  <si>
    <t>HERE</t>
  </si>
  <si>
    <t>ENTER</t>
  </si>
  <si>
    <t>DATA</t>
  </si>
  <si>
    <t>Sorted</t>
  </si>
  <si>
    <t>OTHER NUMBERS ENTERED WILL CAUSE CALCULATION ERRORS.</t>
  </si>
  <si>
    <t xml:space="preserve">This sheet will calculate the Anderson-Darling test statistic that a sample of data is normal.  Enter data into column A.  </t>
  </si>
  <si>
    <t>It is usually easiest to copy your data from somewhere else, and "Edit &gt; Paste Special &gt; Values"</t>
  </si>
  <si>
    <t>P-value</t>
  </si>
  <si>
    <t>p1</t>
  </si>
  <si>
    <t>p2</t>
  </si>
  <si>
    <t>p3</t>
  </si>
  <si>
    <t>p4</t>
  </si>
  <si>
    <t>p-value calculations</t>
  </si>
  <si>
    <t>S</t>
  </si>
  <si>
    <t>Anderson-Darling Normality Test Calculator</t>
  </si>
  <si>
    <t>AD* test statistic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</si>
  <si>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:</t>
    </r>
  </si>
  <si>
    <r>
      <t>H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:</t>
    </r>
  </si>
  <si>
    <t>1-F1i</t>
  </si>
  <si>
    <t>If you have more than this, then copy any of the rows 31-128 (such as row 28, for example), and insert</t>
  </si>
  <si>
    <t xml:space="preserve">the copied rows into anywhere in the block between rows 31 to 128 (such as row 31). </t>
  </si>
  <si>
    <t>Count OK?</t>
  </si>
  <si>
    <t>The spreadsheet is designed to handle up to 100 datapoints, to enter more data simply copy down columns B-G below</t>
  </si>
  <si>
    <t>the 100 rows as needed. ENTER ALL DATA IN COLUMN A, BUT ENTER NO OTHER NUMBERS INTO COLUMN A!</t>
  </si>
  <si>
    <t>N Plt Line</t>
  </si>
  <si>
    <t>Normal Probability Plot</t>
  </si>
  <si>
    <t>Don't worry about the "#N/A" in columns B,H,I.</t>
  </si>
  <si>
    <t>http://www.kevinotto.com/RSS/templates/Anderson-Darling Normality Test Calculator.xls</t>
  </si>
  <si>
    <t>Keep in mind the test assumes normality, and is looking for sufficient evidence to reject normality.</t>
  </si>
  <si>
    <t>Data is sampled from a population that is normally distributed (no difference between the data and normal data).</t>
  </si>
  <si>
    <t>Data is sampled from a population that is not normally distributed.</t>
  </si>
  <si>
    <t>That is, a large p-value (often p &gt; alpha = 0.05) would indicate normality.</t>
  </si>
  <si>
    <t>Sample Mean</t>
  </si>
  <si>
    <t>Sample Sigma</t>
  </si>
  <si>
    <t>`</t>
  </si>
  <si>
    <t>Version</t>
  </si>
</sst>
</file>

<file path=xl/styles.xml><?xml version="1.0" encoding="utf-8"?>
<styleSheet xmlns="http://schemas.openxmlformats.org/spreadsheetml/2006/main">
  <numFmts count="3">
    <numFmt numFmtId="165" formatCode="0.0"/>
    <numFmt numFmtId="167" formatCode="0.0000"/>
    <numFmt numFmtId="168" formatCode="0.000"/>
  </numFmts>
  <fonts count="1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u/>
      <sz val="10"/>
      <color indexed="12"/>
      <name val="Arial"/>
    </font>
    <font>
      <u/>
      <sz val="8"/>
      <color indexed="12"/>
      <name val="Arial"/>
    </font>
    <font>
      <sz val="10"/>
      <color indexed="10"/>
      <name val="Arial"/>
    </font>
    <font>
      <b/>
      <sz val="10"/>
      <color indexed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sz val="10"/>
      <color indexed="12"/>
      <name val="Arial"/>
    </font>
    <font>
      <sz val="10"/>
      <color indexed="2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7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1" applyFont="1" applyAlignment="1" applyProtection="1">
      <alignment horizontal="righ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4" fillId="0" borderId="5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" fontId="14" fillId="0" borderId="0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32934598399287474"/>
          <c:y val="3.60144902050434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31177608167675"/>
          <c:y val="0.13685506277916507"/>
          <c:w val="0.65658077578066687"/>
          <c:h val="0.77431153940843389"/>
        </c:manualLayout>
      </c:layout>
      <c:scatterChart>
        <c:scatterStyle val="smoothMarker"/>
        <c:ser>
          <c:idx val="0"/>
          <c:order val="0"/>
          <c:tx>
            <c:v>Normal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'Anderson-Darling'!$O$12:$O$24</c:f>
              <c:numCache>
                <c:formatCode>General</c:formatCode>
                <c:ptCount val="13"/>
                <c:pt idx="0">
                  <c:v>-6.1914023169505761</c:v>
                </c:pt>
                <c:pt idx="1">
                  <c:v>-3.8369523719239242</c:v>
                </c:pt>
                <c:pt idx="2">
                  <c:v>-0.61667387475164048</c:v>
                </c:pt>
                <c:pt idx="3">
                  <c:v>0.73928247461688557</c:v>
                </c:pt>
                <c:pt idx="4">
                  <c:v>1.7170224014825546</c:v>
                </c:pt>
                <c:pt idx="5">
                  <c:v>2.5524651182423583</c:v>
                </c:pt>
                <c:pt idx="6">
                  <c:v>3.333333333333333</c:v>
                </c:pt>
                <c:pt idx="7">
                  <c:v>4.1142015484243082</c:v>
                </c:pt>
                <c:pt idx="8">
                  <c:v>4.9496442651841113</c:v>
                </c:pt>
                <c:pt idx="9">
                  <c:v>5.9273841920497814</c:v>
                </c:pt>
                <c:pt idx="10">
                  <c:v>7.2833405414183074</c:v>
                </c:pt>
                <c:pt idx="11">
                  <c:v>10.503619038590564</c:v>
                </c:pt>
                <c:pt idx="12">
                  <c:v>12.858068983617237</c:v>
                </c:pt>
              </c:numCache>
            </c:numRef>
          </c:xVal>
          <c:yVal>
            <c:numRef>
              <c:f>'Anderson-Darling'!$O$12:$O$24</c:f>
              <c:numCache>
                <c:formatCode>General</c:formatCode>
                <c:ptCount val="13"/>
                <c:pt idx="0">
                  <c:v>-6.1914023169505761</c:v>
                </c:pt>
                <c:pt idx="1">
                  <c:v>-3.8369523719239242</c:v>
                </c:pt>
                <c:pt idx="2">
                  <c:v>-0.61667387475164048</c:v>
                </c:pt>
                <c:pt idx="3">
                  <c:v>0.73928247461688557</c:v>
                </c:pt>
                <c:pt idx="4">
                  <c:v>1.7170224014825546</c:v>
                </c:pt>
                <c:pt idx="5">
                  <c:v>2.5524651182423583</c:v>
                </c:pt>
                <c:pt idx="6">
                  <c:v>3.333333333333333</c:v>
                </c:pt>
                <c:pt idx="7">
                  <c:v>4.1142015484243082</c:v>
                </c:pt>
                <c:pt idx="8">
                  <c:v>4.9496442651841113</c:v>
                </c:pt>
                <c:pt idx="9">
                  <c:v>5.9273841920497814</c:v>
                </c:pt>
                <c:pt idx="10">
                  <c:v>7.2833405414183074</c:v>
                </c:pt>
                <c:pt idx="11">
                  <c:v>10.503619038590564</c:v>
                </c:pt>
                <c:pt idx="12">
                  <c:v>12.858068983617237</c:v>
                </c:pt>
              </c:numCache>
            </c:numRef>
          </c:yVal>
          <c:smooth val="1"/>
        </c:ser>
        <c:ser>
          <c:idx val="1"/>
          <c:order val="1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'Anderson-Darling'!$B$34:$B$133</c:f>
              <c:numCache>
                <c:formatCode>General</c:formatCode>
                <c:ptCount val="100"/>
                <c:pt idx="0">
                  <c:v>-2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'Anderson-Darling'!$H$34:$H$133</c:f>
              <c:numCache>
                <c:formatCode>General</c:formatCode>
                <c:ptCount val="100"/>
                <c:pt idx="0">
                  <c:v>-1.2719613873204367</c:v>
                </c:pt>
                <c:pt idx="1">
                  <c:v>0.46080482924646615</c:v>
                </c:pt>
                <c:pt idx="2">
                  <c:v>1.5714281509582402</c:v>
                </c:pt>
                <c:pt idx="3">
                  <c:v>2.4876019683033812</c:v>
                </c:pt>
                <c:pt idx="4">
                  <c:v>3.333333333333333</c:v>
                </c:pt>
                <c:pt idx="5">
                  <c:v>4.1790646983632849</c:v>
                </c:pt>
                <c:pt idx="6">
                  <c:v>5.0952385157084255</c:v>
                </c:pt>
                <c:pt idx="7">
                  <c:v>6.2058618374202013</c:v>
                </c:pt>
                <c:pt idx="8">
                  <c:v>7.9386280539871041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dash"/>
            <c:size val="2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strRef>
                  <c:f>'Anderson-Darling'!$N$12</c:f>
                  <c:strCache>
                    <c:ptCount val="1"/>
                    <c:pt idx="0">
                      <c:v>0.001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1"/>
              <c:layout/>
              <c:tx>
                <c:strRef>
                  <c:f>'Anderson-Darling'!$N$13</c:f>
                  <c:strCache>
                    <c:ptCount val="1"/>
                    <c:pt idx="0">
                      <c:v>0.01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2"/>
              <c:layout/>
              <c:tx>
                <c:strRef>
                  <c:f>'Anderson-Darling'!$N$14</c:f>
                  <c:strCache>
                    <c:ptCount val="1"/>
                    <c:pt idx="0">
                      <c:v>0.1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3"/>
              <c:layout/>
              <c:tx>
                <c:strRef>
                  <c:f>'Anderson-Darling'!$N$15</c:f>
                  <c:strCache>
                    <c:ptCount val="1"/>
                    <c:pt idx="0">
                      <c:v>0.2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4"/>
              <c:layout/>
              <c:tx>
                <c:strRef>
                  <c:f>'Anderson-Darling'!$N$16</c:f>
                  <c:strCache>
                    <c:ptCount val="1"/>
                    <c:pt idx="0">
                      <c:v>0.3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5"/>
              <c:layout/>
              <c:tx>
                <c:strRef>
                  <c:f>'Anderson-Darling'!$N$17</c:f>
                  <c:strCache>
                    <c:ptCount val="1"/>
                    <c:pt idx="0">
                      <c:v>0.4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6"/>
              <c:layout/>
              <c:tx>
                <c:strRef>
                  <c:f>'Anderson-Darling'!$N$18</c:f>
                  <c:strCache>
                    <c:ptCount val="1"/>
                    <c:pt idx="0">
                      <c:v>0.5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7"/>
              <c:layout/>
              <c:tx>
                <c:strRef>
                  <c:f>'Anderson-Darling'!$N$19</c:f>
                  <c:strCache>
                    <c:ptCount val="1"/>
                    <c:pt idx="0">
                      <c:v>0.6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8"/>
              <c:layout/>
              <c:tx>
                <c:strRef>
                  <c:f>'Anderson-Darling'!$N$20</c:f>
                  <c:strCache>
                    <c:ptCount val="1"/>
                    <c:pt idx="0">
                      <c:v>0.7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9"/>
              <c:layout/>
              <c:tx>
                <c:strRef>
                  <c:f>'Anderson-Darling'!$N$21</c:f>
                  <c:strCache>
                    <c:ptCount val="1"/>
                    <c:pt idx="0">
                      <c:v>0.8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10"/>
              <c:layout/>
              <c:tx>
                <c:strRef>
                  <c:f>'Anderson-Darling'!$N$22</c:f>
                  <c:strCache>
                    <c:ptCount val="1"/>
                    <c:pt idx="0">
                      <c:v>0.9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11"/>
              <c:layout/>
              <c:tx>
                <c:strRef>
                  <c:f>'Anderson-Darling'!$N$23</c:f>
                  <c:strCache>
                    <c:ptCount val="1"/>
                    <c:pt idx="0">
                      <c:v>0.99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Lbl>
              <c:idx val="12"/>
              <c:layout/>
              <c:tx>
                <c:strRef>
                  <c:f>'Anderson-Darling'!$N$24</c:f>
                  <c:strCache>
                    <c:ptCount val="1"/>
                    <c:pt idx="0">
                      <c:v>0.999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</c:dLbl>
            <c:delete val="1"/>
          </c:dLbls>
          <c:errBars>
            <c:errDir val="x"/>
            <c:errBarType val="both"/>
            <c:errValType val="cust"/>
            <c:noEndCap val="1"/>
            <c:plus>
              <c:numRef>
                <c:f>'Anderson-Darling'!$Q$13</c:f>
                <c:numCache>
                  <c:formatCode>General</c:formatCode>
                  <c:ptCount val="1"/>
                  <c:pt idx="0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12700">
                <a:solidFill>
                  <a:srgbClr val="808080"/>
                </a:solidFill>
                <a:prstDash val="sysDash"/>
              </a:ln>
            </c:spPr>
          </c:errBars>
          <c:xVal>
            <c:numRef>
              <c:f>'Anderson-Darling'!$P$12:$P$24</c:f>
              <c:numCache>
                <c:formatCode>General</c:formatCode>
                <c:ptCount val="13"/>
                <c:pt idx="0" formatCode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</c:numCache>
            </c:numRef>
          </c:xVal>
          <c:yVal>
            <c:numRef>
              <c:f>'Anderson-Darling'!$O$12:$O$24</c:f>
              <c:numCache>
                <c:formatCode>General</c:formatCode>
                <c:ptCount val="13"/>
                <c:pt idx="0">
                  <c:v>-6.1914023169505761</c:v>
                </c:pt>
                <c:pt idx="1">
                  <c:v>-3.8369523719239242</c:v>
                </c:pt>
                <c:pt idx="2">
                  <c:v>-0.61667387475164048</c:v>
                </c:pt>
                <c:pt idx="3">
                  <c:v>0.73928247461688557</c:v>
                </c:pt>
                <c:pt idx="4">
                  <c:v>1.7170224014825546</c:v>
                </c:pt>
                <c:pt idx="5">
                  <c:v>2.5524651182423583</c:v>
                </c:pt>
                <c:pt idx="6">
                  <c:v>3.333333333333333</c:v>
                </c:pt>
                <c:pt idx="7">
                  <c:v>4.1142015484243082</c:v>
                </c:pt>
                <c:pt idx="8">
                  <c:v>4.9496442651841113</c:v>
                </c:pt>
                <c:pt idx="9">
                  <c:v>5.9273841920497814</c:v>
                </c:pt>
                <c:pt idx="10">
                  <c:v>7.2833405414183074</c:v>
                </c:pt>
                <c:pt idx="11">
                  <c:v>10.503619038590564</c:v>
                </c:pt>
                <c:pt idx="12">
                  <c:v>12.858068983617237</c:v>
                </c:pt>
              </c:numCache>
            </c:numRef>
          </c:yVal>
          <c:smooth val="1"/>
        </c:ser>
        <c:axId val="143424512"/>
        <c:axId val="143443072"/>
      </c:scatterChart>
      <c:valAx>
        <c:axId val="143424512"/>
        <c:scaling>
          <c:orientation val="minMax"/>
          <c:max val="13"/>
          <c:min val="-7"/>
        </c:scaling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</a:t>
                </a:r>
              </a:p>
            </c:rich>
          </c:tx>
          <c:layout>
            <c:manualLayout>
              <c:xMode val="edge"/>
              <c:yMode val="edge"/>
              <c:x val="0.47290705393848681"/>
              <c:y val="0.91116660218759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3072"/>
        <c:crosses val="autoZero"/>
        <c:crossBetween val="midCat"/>
      </c:valAx>
      <c:valAx>
        <c:axId val="143443072"/>
        <c:scaling>
          <c:orientation val="minMax"/>
          <c:max val="13"/>
          <c:min val="-7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</a:t>
                </a:r>
              </a:p>
            </c:rich>
          </c:tx>
          <c:layout>
            <c:manualLayout>
              <c:xMode val="edge"/>
              <c:yMode val="edge"/>
              <c:x val="8.0225303793136152E-2"/>
              <c:y val="0.496999964829599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3424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36423013644409"/>
          <c:y val="0.24489853339429535"/>
          <c:w val="0.16889537640660243"/>
          <c:h val="0.2484999824147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9</xdr:row>
      <xdr:rowOff>28575</xdr:rowOff>
    </xdr:from>
    <xdr:to>
      <xdr:col>20</xdr:col>
      <xdr:colOff>95250</xdr:colOff>
      <xdr:row>25</xdr:row>
      <xdr:rowOff>19050</xdr:rowOff>
    </xdr:to>
    <xdr:graphicFrame macro="">
      <xdr:nvGraphicFramePr>
        <xdr:cNvPr id="1165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://www.kevinotto.com/RSS/templates/Anderson-Darling%20Normality%20Test%20Calculator.xls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://www.kevinotto.com/" TargetMode="External"/><Relationship Id="rId1" Type="http://schemas.openxmlformats.org/officeDocument/2006/relationships/hyperlink" Target="mailto:kevin_n_otto@yahoo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Q134"/>
  <sheetViews>
    <sheetView tabSelected="1" topLeftCell="A133" zoomScale="75" workbookViewId="0">
      <selection activeCell="Q152" sqref="Q152"/>
    </sheetView>
  </sheetViews>
  <sheetFormatPr defaultRowHeight="12.75" customHeight="1"/>
  <cols>
    <col min="1" max="1" width="9.140625" style="1"/>
    <col min="2" max="2" width="9.140625" style="3"/>
    <col min="3" max="3" width="10.28515625" style="3" customWidth="1"/>
    <col min="4" max="5" width="10.7109375" style="3" customWidth="1"/>
    <col min="6" max="7" width="10.42578125" style="3" customWidth="1"/>
    <col min="8" max="16384" width="9.140625" style="6"/>
  </cols>
  <sheetData>
    <row r="1" spans="1:17" ht="18">
      <c r="B1" s="2" t="s">
        <v>25</v>
      </c>
      <c r="H1" s="3"/>
      <c r="I1" s="4"/>
      <c r="J1" s="4"/>
      <c r="K1" s="5" t="s">
        <v>1</v>
      </c>
    </row>
    <row r="2" spans="1:17" ht="12.75" customHeight="1">
      <c r="A2" s="7"/>
      <c r="H2" s="3"/>
      <c r="I2" s="8" t="s">
        <v>2</v>
      </c>
      <c r="J2" s="4"/>
      <c r="K2" s="8" t="s">
        <v>3</v>
      </c>
    </row>
    <row r="3" spans="1:17" ht="12.75" customHeight="1">
      <c r="A3" s="7"/>
      <c r="H3" s="3"/>
      <c r="I3" s="4"/>
      <c r="J3" s="4"/>
      <c r="K3" s="5" t="s">
        <v>4</v>
      </c>
    </row>
    <row r="4" spans="1:17" ht="12.75" customHeight="1">
      <c r="A4" s="7"/>
      <c r="H4" s="3"/>
      <c r="I4" s="4"/>
      <c r="J4" s="4"/>
      <c r="K4" s="8" t="s">
        <v>38</v>
      </c>
    </row>
    <row r="5" spans="1:17" ht="12.75" customHeight="1">
      <c r="A5" s="7"/>
      <c r="H5" s="3"/>
      <c r="I5" s="4"/>
      <c r="J5" s="4"/>
      <c r="K5" s="8"/>
    </row>
    <row r="6" spans="1:17" ht="12.75" customHeight="1">
      <c r="A6" s="7"/>
      <c r="B6" s="11" t="s">
        <v>46</v>
      </c>
      <c r="C6" s="48">
        <v>6</v>
      </c>
      <c r="H6" s="3"/>
      <c r="K6" s="8"/>
    </row>
    <row r="7" spans="1:17" ht="12.75" customHeight="1">
      <c r="A7" s="7"/>
      <c r="B7" s="3" t="s">
        <v>16</v>
      </c>
      <c r="H7" s="3"/>
      <c r="K7" s="8"/>
    </row>
    <row r="8" spans="1:17" ht="12.75" customHeight="1">
      <c r="B8" s="6" t="s">
        <v>39</v>
      </c>
      <c r="H8" s="3"/>
    </row>
    <row r="9" spans="1:17" ht="12.75" customHeight="1">
      <c r="B9" s="6" t="s">
        <v>42</v>
      </c>
      <c r="H9" s="3"/>
    </row>
    <row r="10" spans="1:17" ht="12.75" customHeight="1">
      <c r="B10" s="3" t="s">
        <v>33</v>
      </c>
      <c r="H10" s="3"/>
    </row>
    <row r="11" spans="1:17" ht="12.75" customHeight="1">
      <c r="B11" s="3" t="s">
        <v>34</v>
      </c>
      <c r="H11" s="3"/>
      <c r="N11" s="50" t="s">
        <v>36</v>
      </c>
      <c r="O11" s="51"/>
      <c r="P11" s="51"/>
      <c r="Q11" s="52"/>
    </row>
    <row r="12" spans="1:17" ht="12.75" customHeight="1">
      <c r="B12" s="3" t="s">
        <v>15</v>
      </c>
      <c r="H12" s="3"/>
      <c r="N12" s="32">
        <v>1E-3</v>
      </c>
      <c r="O12" s="35">
        <f>NORMINV(N12,$B$24,$B$25)</f>
        <v>-6.1914023169505761</v>
      </c>
      <c r="P12" s="47">
        <f>INT(MIN(O12,B34))</f>
        <v>-7</v>
      </c>
      <c r="Q12" s="33">
        <f>CEILING(MAX(O24,A:A),1)</f>
        <v>13</v>
      </c>
    </row>
    <row r="13" spans="1:17" ht="12.75" customHeight="1">
      <c r="B13" s="3" t="s">
        <v>17</v>
      </c>
      <c r="H13" s="3"/>
      <c r="N13" s="32">
        <v>0.01</v>
      </c>
      <c r="O13" s="35">
        <f t="shared" ref="O13:O24" si="0">NORMINV(N13,$B$24,$B$25)</f>
        <v>-3.8369523719239242</v>
      </c>
      <c r="P13" s="42">
        <f>P12</f>
        <v>-7</v>
      </c>
      <c r="Q13" s="33">
        <f>ABS(ChartMax)+ABS(ChartMin)+1</f>
        <v>21</v>
      </c>
    </row>
    <row r="14" spans="1:17" ht="12.75" customHeight="1">
      <c r="B14" s="9" t="str">
        <f>CONCATENATE("Currently as set up, the spreadsheet has a maximum of ",ROW(B134)-ROW(33:33)-1," datapoints (rows).")</f>
        <v>Currently as set up, the spreadsheet has a maximum of 100 datapoints (rows).</v>
      </c>
      <c r="H14" s="3"/>
      <c r="N14" s="32">
        <v>0.1</v>
      </c>
      <c r="O14" s="35">
        <f t="shared" si="0"/>
        <v>-0.61667387475164048</v>
      </c>
      <c r="P14" s="42">
        <f t="shared" ref="P14:P24" si="1">P13</f>
        <v>-7</v>
      </c>
      <c r="Q14" s="33">
        <f>SUM(A:A)</f>
        <v>30</v>
      </c>
    </row>
    <row r="15" spans="1:17" ht="12.75" customHeight="1">
      <c r="B15" s="3" t="s">
        <v>30</v>
      </c>
      <c r="H15" s="3"/>
      <c r="N15" s="32">
        <v>0.2</v>
      </c>
      <c r="O15" s="35">
        <f t="shared" si="0"/>
        <v>0.73928247461688557</v>
      </c>
      <c r="P15" s="42">
        <f t="shared" si="1"/>
        <v>-7</v>
      </c>
      <c r="Q15" s="33">
        <f>COUNT(A:A)</f>
        <v>9</v>
      </c>
    </row>
    <row r="16" spans="1:17" ht="12.75" customHeight="1">
      <c r="B16" s="3" t="s">
        <v>31</v>
      </c>
      <c r="H16" s="3"/>
      <c r="J16" s="10"/>
      <c r="K16" s="10"/>
      <c r="N16" s="32">
        <v>0.3</v>
      </c>
      <c r="O16" s="35">
        <f t="shared" si="0"/>
        <v>1.7170224014825546</v>
      </c>
      <c r="P16" s="42">
        <f t="shared" si="1"/>
        <v>-7</v>
      </c>
      <c r="Q16" s="39"/>
    </row>
    <row r="17" spans="1:17" ht="12.75" customHeight="1">
      <c r="B17" s="3" t="s">
        <v>37</v>
      </c>
      <c r="H17" s="3"/>
      <c r="J17" s="10"/>
      <c r="K17" s="10"/>
      <c r="N17" s="32">
        <v>0.4</v>
      </c>
      <c r="O17" s="35">
        <f t="shared" si="0"/>
        <v>2.5524651182423583</v>
      </c>
      <c r="P17" s="42">
        <f t="shared" si="1"/>
        <v>-7</v>
      </c>
      <c r="Q17" s="39"/>
    </row>
    <row r="18" spans="1:17" ht="12.75" customHeight="1">
      <c r="H18" s="3"/>
      <c r="J18" s="10"/>
      <c r="K18" s="10"/>
      <c r="N18" s="32">
        <v>0.5</v>
      </c>
      <c r="O18" s="35">
        <f t="shared" si="0"/>
        <v>3.333333333333333</v>
      </c>
      <c r="P18" s="42">
        <f t="shared" si="1"/>
        <v>-7</v>
      </c>
      <c r="Q18" s="39"/>
    </row>
    <row r="19" spans="1:17" ht="12.75" customHeight="1">
      <c r="B19" s="3" t="s">
        <v>0</v>
      </c>
      <c r="H19" s="3"/>
      <c r="J19" s="10"/>
      <c r="K19" s="10"/>
      <c r="N19" s="32">
        <v>0.6</v>
      </c>
      <c r="O19" s="35">
        <f t="shared" si="0"/>
        <v>4.1142015484243082</v>
      </c>
      <c r="P19" s="42">
        <f t="shared" si="1"/>
        <v>-7</v>
      </c>
      <c r="Q19" s="39"/>
    </row>
    <row r="20" spans="1:17" ht="12.75" customHeight="1">
      <c r="B20" s="11" t="s">
        <v>27</v>
      </c>
      <c r="C20" s="3" t="s">
        <v>40</v>
      </c>
      <c r="H20" s="3"/>
      <c r="J20" s="10"/>
      <c r="K20" s="10"/>
      <c r="M20" s="10"/>
      <c r="N20" s="32">
        <v>0.7</v>
      </c>
      <c r="O20" s="35">
        <f t="shared" si="0"/>
        <v>4.9496442651841113</v>
      </c>
      <c r="P20" s="42">
        <f t="shared" si="1"/>
        <v>-7</v>
      </c>
      <c r="Q20" s="39"/>
    </row>
    <row r="21" spans="1:17" ht="12.75" customHeight="1">
      <c r="B21" s="12" t="s">
        <v>28</v>
      </c>
      <c r="C21" s="3" t="s">
        <v>41</v>
      </c>
      <c r="H21" s="3"/>
      <c r="J21" s="10"/>
      <c r="K21" s="10"/>
      <c r="M21" s="10"/>
      <c r="N21" s="32">
        <v>0.8</v>
      </c>
      <c r="O21" s="35">
        <f t="shared" si="0"/>
        <v>5.9273841920497814</v>
      </c>
      <c r="P21" s="42">
        <f t="shared" si="1"/>
        <v>-7</v>
      </c>
      <c r="Q21" s="39"/>
    </row>
    <row r="22" spans="1:17" ht="12.75" customHeight="1">
      <c r="F22" s="11" t="s">
        <v>32</v>
      </c>
      <c r="G22" s="9" t="str">
        <f>IF(ISBLANK($A$134),"Seems OK...","Too Many Data Points! Fix columns B-H!!!!")</f>
        <v>Seems OK...</v>
      </c>
      <c r="H22" s="3"/>
      <c r="J22" s="10"/>
      <c r="K22" s="10"/>
      <c r="M22" s="13"/>
      <c r="N22" s="32">
        <v>0.9</v>
      </c>
      <c r="O22" s="35">
        <f t="shared" si="0"/>
        <v>7.2833405414183074</v>
      </c>
      <c r="P22" s="42">
        <f t="shared" si="1"/>
        <v>-7</v>
      </c>
      <c r="Q22" s="39"/>
    </row>
    <row r="23" spans="1:17" ht="12.75" customHeight="1">
      <c r="B23" s="9">
        <f>COUNT(A34:A133)</f>
        <v>9</v>
      </c>
      <c r="C23" s="3" t="s">
        <v>5</v>
      </c>
      <c r="F23" s="11" t="s">
        <v>24</v>
      </c>
      <c r="G23" s="14">
        <f>SUM(G34:G133)</f>
        <v>-82.532677461563793</v>
      </c>
      <c r="H23" s="3"/>
      <c r="J23" s="10"/>
      <c r="K23" s="10"/>
      <c r="M23" s="13"/>
      <c r="N23" s="32">
        <v>0.99</v>
      </c>
      <c r="O23" s="35">
        <f t="shared" si="0"/>
        <v>10.503619038590564</v>
      </c>
      <c r="P23" s="42">
        <f t="shared" si="1"/>
        <v>-7</v>
      </c>
      <c r="Q23" s="39"/>
    </row>
    <row r="24" spans="1:17" ht="12.75" customHeight="1">
      <c r="B24" s="15">
        <f>AVERAGE(A34:A133)</f>
        <v>3.3333333333333335</v>
      </c>
      <c r="C24" s="3" t="s">
        <v>43</v>
      </c>
      <c r="G24" s="9"/>
      <c r="H24" s="3"/>
      <c r="J24" s="10"/>
      <c r="K24" s="10"/>
      <c r="M24" s="13"/>
      <c r="N24" s="34">
        <v>0.999</v>
      </c>
      <c r="O24" s="40">
        <f t="shared" si="0"/>
        <v>12.858068983617237</v>
      </c>
      <c r="P24" s="43">
        <f t="shared" si="1"/>
        <v>-7</v>
      </c>
      <c r="Q24" s="41"/>
    </row>
    <row r="25" spans="1:17" ht="12.75" customHeight="1">
      <c r="B25" s="15">
        <f>STDEV(A34:A133)</f>
        <v>3.082207001484488</v>
      </c>
      <c r="C25" s="3" t="s">
        <v>44</v>
      </c>
      <c r="F25" s="49" t="s">
        <v>23</v>
      </c>
      <c r="G25" s="49"/>
      <c r="H25" s="3"/>
      <c r="J25" s="10"/>
      <c r="K25" s="10"/>
      <c r="M25" s="13"/>
    </row>
    <row r="26" spans="1:17" ht="12.75" customHeight="1">
      <c r="B26" s="9"/>
      <c r="F26" s="11" t="s">
        <v>19</v>
      </c>
      <c r="G26" s="9">
        <f>IF(AND(B28&lt;13, B28&gt;=0.6),EXP(1.2937-5.709*B28+0.0186*B28^ 2),0)</f>
        <v>0</v>
      </c>
      <c r="H26" s="3"/>
      <c r="M26" s="13"/>
    </row>
    <row r="27" spans="1:17" ht="12.75" customHeight="1">
      <c r="B27" s="16">
        <f>-G23/B23-B23</f>
        <v>0.17029749572930974</v>
      </c>
      <c r="C27" s="3" t="s">
        <v>10</v>
      </c>
      <c r="F27" s="11" t="s">
        <v>20</v>
      </c>
      <c r="G27" s="9">
        <f>IF(AND(B28&lt;0.6,B28&gt;=0.34),EXP(0.9177-4.279*B28-1.38*B28^2),0)</f>
        <v>0</v>
      </c>
      <c r="H27" s="3"/>
      <c r="M27" s="13"/>
    </row>
    <row r="28" spans="1:17" ht="12.75" customHeight="1">
      <c r="B28" s="9">
        <f>B27*(1+0.75/B23+2.25/B23^2)</f>
        <v>0.18921943969923302</v>
      </c>
      <c r="C28" s="3" t="s">
        <v>26</v>
      </c>
      <c r="F28" s="11" t="s">
        <v>21</v>
      </c>
      <c r="G28" s="9">
        <f>IF(AND(B28&lt;0.34,B28&gt;=0.2),1-EXP(-8.318+42.796*B28-59.938*B28^2),0)</f>
        <v>0</v>
      </c>
      <c r="H28" s="3"/>
    </row>
    <row r="29" spans="1:17" ht="12.75" customHeight="1">
      <c r="B29" s="17">
        <f>IF(MAX(G26:G29)&lt;0.0005,"&lt;0.0005",MAX(G26:G29))</f>
        <v>0.90061697697888854</v>
      </c>
      <c r="C29" s="3" t="s">
        <v>18</v>
      </c>
      <c r="F29" s="11" t="s">
        <v>22</v>
      </c>
      <c r="G29" s="9">
        <f>IF(B28&lt;0.2,1-EXP(-13.436+101.14*B28-223.73*B28^2),0)</f>
        <v>0.90061697697888854</v>
      </c>
      <c r="H29" s="3"/>
    </row>
    <row r="30" spans="1:17" ht="12.75" customHeight="1">
      <c r="C30" s="9"/>
      <c r="G30" s="9"/>
      <c r="H30" s="3"/>
      <c r="K30"/>
    </row>
    <row r="31" spans="1:17" ht="12.75" customHeight="1">
      <c r="A31" s="18" t="s">
        <v>12</v>
      </c>
      <c r="H31" s="3"/>
      <c r="I31" s="10"/>
      <c r="J31" s="10"/>
      <c r="K31" s="10"/>
      <c r="L31" s="10"/>
      <c r="M31" s="10"/>
    </row>
    <row r="32" spans="1:17" s="46" customFormat="1" ht="12.75" customHeight="1">
      <c r="A32" s="18" t="s">
        <v>13</v>
      </c>
      <c r="B32" s="44"/>
      <c r="C32" s="44"/>
      <c r="D32" s="44"/>
      <c r="E32" s="44"/>
      <c r="F32" s="44"/>
      <c r="G32" s="44"/>
      <c r="H32" s="44"/>
      <c r="I32" s="45"/>
      <c r="J32" s="45"/>
      <c r="K32" s="45"/>
      <c r="L32" s="45"/>
      <c r="M32" s="45"/>
    </row>
    <row r="33" spans="1:15" s="22" customFormat="1" ht="12.75" customHeight="1">
      <c r="A33" s="18" t="s">
        <v>11</v>
      </c>
      <c r="B33" s="21" t="s">
        <v>14</v>
      </c>
      <c r="C33" s="22" t="s">
        <v>6</v>
      </c>
      <c r="D33" s="22" t="s">
        <v>9</v>
      </c>
      <c r="E33" s="22" t="s">
        <v>29</v>
      </c>
      <c r="F33" s="22" t="s">
        <v>8</v>
      </c>
      <c r="G33" s="22" t="s">
        <v>7</v>
      </c>
      <c r="H33" s="22" t="s">
        <v>35</v>
      </c>
      <c r="I33" s="22" t="s">
        <v>35</v>
      </c>
    </row>
    <row r="34" spans="1:15" ht="12.75" customHeight="1">
      <c r="A34" s="23">
        <v>2</v>
      </c>
      <c r="B34" s="24">
        <f t="shared" ref="B34:B65" si="2">IF(ISBLANK(A34),NA(),SMALL(A$34:A$133,C34))</f>
        <v>-2</v>
      </c>
      <c r="C34" s="25">
        <f>IF(ISBLANK(A34),"",1)</f>
        <v>1</v>
      </c>
      <c r="D34" s="25">
        <f t="shared" ref="D34:D65" si="3">IF(ISBLANK(A34),"",NORMSDIST((B34-$B$24)/$B$25))</f>
        <v>4.1782824916787753E-2</v>
      </c>
      <c r="E34" s="25">
        <f t="shared" ref="E34:E65" si="4">IF(ISBLANK(A34),"",1-D34)</f>
        <v>0.95821717508321225</v>
      </c>
      <c r="F34" s="25">
        <f t="shared" ref="F34:F65" si="5">IF(ISBLANK(A34),"",SMALL($E$34:$E$133,C34))</f>
        <v>6.5004474733780349E-2</v>
      </c>
      <c r="G34" s="25">
        <f t="shared" ref="G34:G65" si="6">IF(ISBLANK(A34),"",(2*C34-1)*(LN(F34)+LN(D34)))</f>
        <v>-5.9085690804447193</v>
      </c>
      <c r="H34" s="25">
        <f t="shared" ref="H34:H65" si="7">IF(A34="",NA(),NORMINV((C34-3/8)/($B$23+1/4),$B$24,$B$25))</f>
        <v>-1.2719613873204367</v>
      </c>
      <c r="I34" s="36">
        <f>IF(B34="",NA(),(C34-3/8)/($B$23+1/4))</f>
        <v>6.7567567567567571E-2</v>
      </c>
      <c r="J34" s="10"/>
      <c r="M34" s="10"/>
    </row>
    <row r="35" spans="1:15" ht="12.75" customHeight="1">
      <c r="A35" s="23">
        <v>3</v>
      </c>
      <c r="B35" s="26">
        <f t="shared" si="2"/>
        <v>1</v>
      </c>
      <c r="C35" s="27">
        <f t="shared" ref="C35:C66" si="8">IF(ISBLANK(A35),"",C34+1)</f>
        <v>2</v>
      </c>
      <c r="D35" s="27">
        <f t="shared" si="3"/>
        <v>0.22451495664692933</v>
      </c>
      <c r="E35" s="27">
        <f t="shared" si="4"/>
        <v>0.77548504335307067</v>
      </c>
      <c r="F35" s="27">
        <f t="shared" si="5"/>
        <v>0.11709715243960739</v>
      </c>
      <c r="G35" s="27">
        <f t="shared" si="6"/>
        <v>-10.915692833990272</v>
      </c>
      <c r="H35" s="27">
        <f t="shared" si="7"/>
        <v>0.46080482924646615</v>
      </c>
      <c r="I35" s="37">
        <f t="shared" ref="I35:I98" si="9">IF(B35="",NA(),(C35-3/8)/($B$23+1/4))</f>
        <v>0.17567567567567569</v>
      </c>
      <c r="J35" s="10"/>
      <c r="M35" s="10"/>
    </row>
    <row r="36" spans="1:15" ht="12.75" customHeight="1">
      <c r="A36" s="23">
        <v>4</v>
      </c>
      <c r="B36" s="26">
        <f t="shared" si="2"/>
        <v>2</v>
      </c>
      <c r="C36" s="27">
        <f t="shared" si="8"/>
        <v>3</v>
      </c>
      <c r="D36" s="27">
        <f t="shared" si="3"/>
        <v>0.33265616199606196</v>
      </c>
      <c r="E36" s="27">
        <f t="shared" si="4"/>
        <v>0.66734383800393804</v>
      </c>
      <c r="F36" s="27">
        <f t="shared" si="5"/>
        <v>0.29434406697594506</v>
      </c>
      <c r="G36" s="27">
        <f t="shared" si="6"/>
        <v>-11.618258845363854</v>
      </c>
      <c r="H36" s="27">
        <f t="shared" si="7"/>
        <v>1.5714281509582402</v>
      </c>
      <c r="I36" s="37">
        <f t="shared" si="9"/>
        <v>0.28378378378378377</v>
      </c>
      <c r="J36" s="10"/>
      <c r="M36" s="10"/>
    </row>
    <row r="37" spans="1:15" ht="12.75" customHeight="1">
      <c r="A37" s="23">
        <v>5</v>
      </c>
      <c r="B37" s="26">
        <f t="shared" si="2"/>
        <v>2</v>
      </c>
      <c r="C37" s="27">
        <f t="shared" si="8"/>
        <v>4</v>
      </c>
      <c r="D37" s="27">
        <f t="shared" si="3"/>
        <v>0.33265616199606196</v>
      </c>
      <c r="E37" s="27">
        <f t="shared" si="4"/>
        <v>0.66734383800393804</v>
      </c>
      <c r="F37" s="27">
        <f t="shared" si="5"/>
        <v>0.41437881420056011</v>
      </c>
      <c r="G37" s="27">
        <f t="shared" si="6"/>
        <v>-13.871344076664462</v>
      </c>
      <c r="H37" s="27">
        <f t="shared" si="7"/>
        <v>2.4876019683033812</v>
      </c>
      <c r="I37" s="37">
        <f t="shared" si="9"/>
        <v>0.39189189189189189</v>
      </c>
      <c r="J37" s="10"/>
      <c r="M37" s="10"/>
    </row>
    <row r="38" spans="1:15" ht="12.75" customHeight="1">
      <c r="A38" s="23">
        <v>7</v>
      </c>
      <c r="B38" s="26">
        <f t="shared" si="2"/>
        <v>3</v>
      </c>
      <c r="C38" s="27">
        <f t="shared" si="8"/>
        <v>5</v>
      </c>
      <c r="D38" s="27">
        <f t="shared" si="3"/>
        <v>0.45693929951565437</v>
      </c>
      <c r="E38" s="27">
        <f t="shared" si="4"/>
        <v>0.54306070048434563</v>
      </c>
      <c r="F38" s="27">
        <f t="shared" si="5"/>
        <v>0.54306070048434563</v>
      </c>
      <c r="G38" s="27">
        <f t="shared" si="6"/>
        <v>-12.543650088828207</v>
      </c>
      <c r="H38" s="27">
        <f t="shared" si="7"/>
        <v>3.333333333333333</v>
      </c>
      <c r="I38" s="37">
        <f t="shared" si="9"/>
        <v>0.5</v>
      </c>
      <c r="J38" s="10"/>
      <c r="M38" s="10"/>
    </row>
    <row r="39" spans="1:15" ht="12.75" customHeight="1">
      <c r="A39" s="23">
        <v>8</v>
      </c>
      <c r="B39" s="26">
        <f t="shared" si="2"/>
        <v>4</v>
      </c>
      <c r="C39" s="27">
        <f t="shared" si="8"/>
        <v>6</v>
      </c>
      <c r="D39" s="27">
        <f t="shared" si="3"/>
        <v>0.58562118579943989</v>
      </c>
      <c r="E39" s="27">
        <f t="shared" si="4"/>
        <v>0.41437881420056011</v>
      </c>
      <c r="F39" s="27">
        <f t="shared" si="5"/>
        <v>0.66734383800393804</v>
      </c>
      <c r="G39" s="27">
        <f t="shared" si="6"/>
        <v>-10.334852062563268</v>
      </c>
      <c r="H39" s="27">
        <f t="shared" si="7"/>
        <v>4.1790646983632849</v>
      </c>
      <c r="I39" s="37">
        <f t="shared" si="9"/>
        <v>0.60810810810810811</v>
      </c>
      <c r="J39" s="10"/>
      <c r="M39" s="10"/>
    </row>
    <row r="40" spans="1:15" ht="12.75" customHeight="1">
      <c r="A40" s="23">
        <v>1</v>
      </c>
      <c r="B40" s="26">
        <f t="shared" si="2"/>
        <v>5</v>
      </c>
      <c r="C40" s="27">
        <f t="shared" si="8"/>
        <v>7</v>
      </c>
      <c r="D40" s="27">
        <f t="shared" si="3"/>
        <v>0.70565593302405494</v>
      </c>
      <c r="E40" s="27">
        <f t="shared" si="4"/>
        <v>0.29434406697594506</v>
      </c>
      <c r="F40" s="27">
        <f t="shared" si="5"/>
        <v>0.66734383800393804</v>
      </c>
      <c r="G40" s="27">
        <f t="shared" si="6"/>
        <v>-9.7900058607882876</v>
      </c>
      <c r="H40" s="27">
        <f t="shared" si="7"/>
        <v>5.0952385157084255</v>
      </c>
      <c r="I40" s="37">
        <f t="shared" si="9"/>
        <v>0.71621621621621623</v>
      </c>
      <c r="J40" s="10"/>
      <c r="M40" s="10"/>
    </row>
    <row r="41" spans="1:15" ht="12.75" customHeight="1">
      <c r="A41" s="23">
        <v>2</v>
      </c>
      <c r="B41" s="26">
        <f t="shared" si="2"/>
        <v>7</v>
      </c>
      <c r="C41" s="27">
        <f t="shared" si="8"/>
        <v>8</v>
      </c>
      <c r="D41" s="27">
        <f t="shared" si="3"/>
        <v>0.88290284756039261</v>
      </c>
      <c r="E41" s="27">
        <f t="shared" si="4"/>
        <v>0.11709715243960739</v>
      </c>
      <c r="F41" s="27">
        <f t="shared" si="5"/>
        <v>0.77548504335307067</v>
      </c>
      <c r="G41" s="27">
        <f t="shared" si="6"/>
        <v>-5.6821003927838083</v>
      </c>
      <c r="H41" s="27">
        <f t="shared" si="7"/>
        <v>6.2058618374202013</v>
      </c>
      <c r="I41" s="37">
        <f t="shared" si="9"/>
        <v>0.82432432432432434</v>
      </c>
      <c r="J41" s="10"/>
      <c r="M41" s="10"/>
    </row>
    <row r="42" spans="1:15" ht="12.75" customHeight="1">
      <c r="A42" s="23">
        <v>-2</v>
      </c>
      <c r="B42" s="26">
        <f t="shared" si="2"/>
        <v>8</v>
      </c>
      <c r="C42" s="27">
        <f t="shared" si="8"/>
        <v>9</v>
      </c>
      <c r="D42" s="27">
        <f t="shared" si="3"/>
        <v>0.93499552526621965</v>
      </c>
      <c r="E42" s="27">
        <f t="shared" si="4"/>
        <v>6.5004474733780349E-2</v>
      </c>
      <c r="F42" s="27">
        <f t="shared" si="5"/>
        <v>0.95821717508321225</v>
      </c>
      <c r="G42" s="27">
        <f t="shared" si="6"/>
        <v>-1.8682042201369167</v>
      </c>
      <c r="H42" s="27">
        <f t="shared" si="7"/>
        <v>7.9386280539871041</v>
      </c>
      <c r="I42" s="37">
        <f t="shared" si="9"/>
        <v>0.93243243243243246</v>
      </c>
      <c r="J42" s="10"/>
      <c r="M42" s="10"/>
    </row>
    <row r="43" spans="1:15" ht="12.75" customHeight="1">
      <c r="A43" s="23"/>
      <c r="B43" s="26" t="e">
        <f t="shared" si="2"/>
        <v>#N/A</v>
      </c>
      <c r="C43" s="27" t="str">
        <f t="shared" si="8"/>
        <v/>
      </c>
      <c r="D43" s="27" t="str">
        <f t="shared" si="3"/>
        <v/>
      </c>
      <c r="E43" s="27" t="str">
        <f t="shared" si="4"/>
        <v/>
      </c>
      <c r="F43" s="27" t="str">
        <f t="shared" si="5"/>
        <v/>
      </c>
      <c r="G43" s="27" t="str">
        <f t="shared" si="6"/>
        <v/>
      </c>
      <c r="H43" s="27" t="e">
        <f t="shared" si="7"/>
        <v>#N/A</v>
      </c>
      <c r="I43" s="37" t="e">
        <f t="shared" si="9"/>
        <v>#N/A</v>
      </c>
      <c r="J43" s="10"/>
      <c r="M43" s="10"/>
    </row>
    <row r="44" spans="1:15" ht="12.75" customHeight="1">
      <c r="A44" s="23"/>
      <c r="B44" s="26" t="e">
        <f t="shared" si="2"/>
        <v>#N/A</v>
      </c>
      <c r="C44" s="27" t="str">
        <f t="shared" si="8"/>
        <v/>
      </c>
      <c r="D44" s="27" t="str">
        <f t="shared" si="3"/>
        <v/>
      </c>
      <c r="E44" s="27" t="str">
        <f t="shared" si="4"/>
        <v/>
      </c>
      <c r="F44" s="27" t="str">
        <f t="shared" si="5"/>
        <v/>
      </c>
      <c r="G44" s="27" t="str">
        <f t="shared" si="6"/>
        <v/>
      </c>
      <c r="H44" s="27" t="e">
        <f t="shared" si="7"/>
        <v>#N/A</v>
      </c>
      <c r="I44" s="37" t="e">
        <f t="shared" si="9"/>
        <v>#N/A</v>
      </c>
      <c r="J44" s="10"/>
      <c r="M44" s="10"/>
      <c r="O44" s="6" t="s">
        <v>45</v>
      </c>
    </row>
    <row r="45" spans="1:15" ht="12.75" customHeight="1">
      <c r="A45" s="23"/>
      <c r="B45" s="26" t="e">
        <f t="shared" si="2"/>
        <v>#N/A</v>
      </c>
      <c r="C45" s="27" t="str">
        <f t="shared" si="8"/>
        <v/>
      </c>
      <c r="D45" s="27" t="str">
        <f t="shared" si="3"/>
        <v/>
      </c>
      <c r="E45" s="27" t="str">
        <f t="shared" si="4"/>
        <v/>
      </c>
      <c r="F45" s="27" t="str">
        <f t="shared" si="5"/>
        <v/>
      </c>
      <c r="G45" s="27" t="str">
        <f t="shared" si="6"/>
        <v/>
      </c>
      <c r="H45" s="27" t="e">
        <f t="shared" si="7"/>
        <v>#N/A</v>
      </c>
      <c r="I45" s="37" t="e">
        <f t="shared" si="9"/>
        <v>#N/A</v>
      </c>
      <c r="J45" s="10"/>
      <c r="M45" s="10"/>
    </row>
    <row r="46" spans="1:15" ht="12.75" customHeight="1">
      <c r="A46" s="23"/>
      <c r="B46" s="26" t="e">
        <f t="shared" si="2"/>
        <v>#N/A</v>
      </c>
      <c r="C46" s="27" t="str">
        <f t="shared" si="8"/>
        <v/>
      </c>
      <c r="D46" s="27" t="str">
        <f t="shared" si="3"/>
        <v/>
      </c>
      <c r="E46" s="27" t="str">
        <f t="shared" si="4"/>
        <v/>
      </c>
      <c r="F46" s="27" t="str">
        <f t="shared" si="5"/>
        <v/>
      </c>
      <c r="G46" s="27" t="str">
        <f t="shared" si="6"/>
        <v/>
      </c>
      <c r="H46" s="27" t="e">
        <f t="shared" si="7"/>
        <v>#N/A</v>
      </c>
      <c r="I46" s="37" t="e">
        <f t="shared" si="9"/>
        <v>#N/A</v>
      </c>
      <c r="J46" s="10"/>
      <c r="M46" s="10"/>
    </row>
    <row r="47" spans="1:15" ht="12.75" customHeight="1">
      <c r="A47" s="23"/>
      <c r="B47" s="26" t="e">
        <f t="shared" si="2"/>
        <v>#N/A</v>
      </c>
      <c r="C47" s="27" t="str">
        <f t="shared" si="8"/>
        <v/>
      </c>
      <c r="D47" s="27" t="str">
        <f t="shared" si="3"/>
        <v/>
      </c>
      <c r="E47" s="27" t="str">
        <f t="shared" si="4"/>
        <v/>
      </c>
      <c r="F47" s="27" t="str">
        <f t="shared" si="5"/>
        <v/>
      </c>
      <c r="G47" s="27" t="str">
        <f t="shared" si="6"/>
        <v/>
      </c>
      <c r="H47" s="27" t="e">
        <f t="shared" si="7"/>
        <v>#N/A</v>
      </c>
      <c r="I47" s="37" t="e">
        <f t="shared" si="9"/>
        <v>#N/A</v>
      </c>
      <c r="J47" s="10"/>
      <c r="K47" s="10"/>
      <c r="L47" s="10"/>
      <c r="M47" s="10"/>
    </row>
    <row r="48" spans="1:15" ht="12.75" customHeight="1">
      <c r="A48" s="23"/>
      <c r="B48" s="26" t="e">
        <f t="shared" si="2"/>
        <v>#N/A</v>
      </c>
      <c r="C48" s="27" t="str">
        <f t="shared" si="8"/>
        <v/>
      </c>
      <c r="D48" s="27" t="str">
        <f t="shared" si="3"/>
        <v/>
      </c>
      <c r="E48" s="27" t="str">
        <f t="shared" si="4"/>
        <v/>
      </c>
      <c r="F48" s="27" t="str">
        <f t="shared" si="5"/>
        <v/>
      </c>
      <c r="G48" s="27" t="str">
        <f t="shared" si="6"/>
        <v/>
      </c>
      <c r="H48" s="27" t="e">
        <f t="shared" si="7"/>
        <v>#N/A</v>
      </c>
      <c r="I48" s="37" t="e">
        <f t="shared" si="9"/>
        <v>#N/A</v>
      </c>
      <c r="J48" s="10"/>
      <c r="K48" s="10"/>
      <c r="L48" s="10"/>
      <c r="M48" s="10"/>
    </row>
    <row r="49" spans="1:9" ht="12.75" customHeight="1">
      <c r="A49" s="23"/>
      <c r="B49" s="26" t="e">
        <f t="shared" si="2"/>
        <v>#N/A</v>
      </c>
      <c r="C49" s="27" t="str">
        <f t="shared" si="8"/>
        <v/>
      </c>
      <c r="D49" s="27" t="str">
        <f t="shared" si="3"/>
        <v/>
      </c>
      <c r="E49" s="27" t="str">
        <f t="shared" si="4"/>
        <v/>
      </c>
      <c r="F49" s="27" t="str">
        <f t="shared" si="5"/>
        <v/>
      </c>
      <c r="G49" s="27" t="str">
        <f t="shared" si="6"/>
        <v/>
      </c>
      <c r="H49" s="27" t="e">
        <f t="shared" si="7"/>
        <v>#N/A</v>
      </c>
      <c r="I49" s="37" t="e">
        <f t="shared" si="9"/>
        <v>#N/A</v>
      </c>
    </row>
    <row r="50" spans="1:9" ht="12.75" customHeight="1">
      <c r="A50" s="23"/>
      <c r="B50" s="26" t="e">
        <f t="shared" si="2"/>
        <v>#N/A</v>
      </c>
      <c r="C50" s="27" t="str">
        <f t="shared" si="8"/>
        <v/>
      </c>
      <c r="D50" s="27" t="str">
        <f t="shared" si="3"/>
        <v/>
      </c>
      <c r="E50" s="27" t="str">
        <f t="shared" si="4"/>
        <v/>
      </c>
      <c r="F50" s="27" t="str">
        <f t="shared" si="5"/>
        <v/>
      </c>
      <c r="G50" s="27" t="str">
        <f t="shared" si="6"/>
        <v/>
      </c>
      <c r="H50" s="27" t="e">
        <f t="shared" si="7"/>
        <v>#N/A</v>
      </c>
      <c r="I50" s="37" t="e">
        <f t="shared" si="9"/>
        <v>#N/A</v>
      </c>
    </row>
    <row r="51" spans="1:9" ht="12.75" customHeight="1">
      <c r="A51" s="23"/>
      <c r="B51" s="26" t="e">
        <f t="shared" si="2"/>
        <v>#N/A</v>
      </c>
      <c r="C51" s="27" t="str">
        <f t="shared" si="8"/>
        <v/>
      </c>
      <c r="D51" s="27" t="str">
        <f t="shared" si="3"/>
        <v/>
      </c>
      <c r="E51" s="27" t="str">
        <f t="shared" si="4"/>
        <v/>
      </c>
      <c r="F51" s="27" t="str">
        <f t="shared" si="5"/>
        <v/>
      </c>
      <c r="G51" s="27" t="str">
        <f t="shared" si="6"/>
        <v/>
      </c>
      <c r="H51" s="27" t="e">
        <f t="shared" si="7"/>
        <v>#N/A</v>
      </c>
      <c r="I51" s="37" t="e">
        <f t="shared" si="9"/>
        <v>#N/A</v>
      </c>
    </row>
    <row r="52" spans="1:9" ht="12.75" customHeight="1">
      <c r="A52" s="23"/>
      <c r="B52" s="26" t="e">
        <f t="shared" si="2"/>
        <v>#N/A</v>
      </c>
      <c r="C52" s="27" t="str">
        <f t="shared" si="8"/>
        <v/>
      </c>
      <c r="D52" s="27" t="str">
        <f t="shared" si="3"/>
        <v/>
      </c>
      <c r="E52" s="27" t="str">
        <f t="shared" si="4"/>
        <v/>
      </c>
      <c r="F52" s="27" t="str">
        <f t="shared" si="5"/>
        <v/>
      </c>
      <c r="G52" s="27" t="str">
        <f t="shared" si="6"/>
        <v/>
      </c>
      <c r="H52" s="27" t="e">
        <f t="shared" si="7"/>
        <v>#N/A</v>
      </c>
      <c r="I52" s="37" t="e">
        <f t="shared" si="9"/>
        <v>#N/A</v>
      </c>
    </row>
    <row r="53" spans="1:9" ht="12.75" customHeight="1">
      <c r="A53" s="23"/>
      <c r="B53" s="26" t="e">
        <f t="shared" si="2"/>
        <v>#N/A</v>
      </c>
      <c r="C53" s="27" t="str">
        <f t="shared" si="8"/>
        <v/>
      </c>
      <c r="D53" s="27" t="str">
        <f t="shared" si="3"/>
        <v/>
      </c>
      <c r="E53" s="27" t="str">
        <f t="shared" si="4"/>
        <v/>
      </c>
      <c r="F53" s="27" t="str">
        <f t="shared" si="5"/>
        <v/>
      </c>
      <c r="G53" s="27" t="str">
        <f t="shared" si="6"/>
        <v/>
      </c>
      <c r="H53" s="27" t="e">
        <f t="shared" si="7"/>
        <v>#N/A</v>
      </c>
      <c r="I53" s="37" t="e">
        <f t="shared" si="9"/>
        <v>#N/A</v>
      </c>
    </row>
    <row r="54" spans="1:9" ht="12.75" customHeight="1">
      <c r="A54" s="23"/>
      <c r="B54" s="26" t="e">
        <f t="shared" si="2"/>
        <v>#N/A</v>
      </c>
      <c r="C54" s="27" t="str">
        <f t="shared" si="8"/>
        <v/>
      </c>
      <c r="D54" s="27" t="str">
        <f t="shared" si="3"/>
        <v/>
      </c>
      <c r="E54" s="27" t="str">
        <f t="shared" si="4"/>
        <v/>
      </c>
      <c r="F54" s="27" t="str">
        <f t="shared" si="5"/>
        <v/>
      </c>
      <c r="G54" s="27" t="str">
        <f t="shared" si="6"/>
        <v/>
      </c>
      <c r="H54" s="27" t="e">
        <f t="shared" si="7"/>
        <v>#N/A</v>
      </c>
      <c r="I54" s="37" t="e">
        <f t="shared" si="9"/>
        <v>#N/A</v>
      </c>
    </row>
    <row r="55" spans="1:9" ht="12.75" customHeight="1">
      <c r="A55" s="23"/>
      <c r="B55" s="26" t="e">
        <f t="shared" si="2"/>
        <v>#N/A</v>
      </c>
      <c r="C55" s="27" t="str">
        <f t="shared" si="8"/>
        <v/>
      </c>
      <c r="D55" s="27" t="str">
        <f t="shared" si="3"/>
        <v/>
      </c>
      <c r="E55" s="27" t="str">
        <f t="shared" si="4"/>
        <v/>
      </c>
      <c r="F55" s="27" t="str">
        <f t="shared" si="5"/>
        <v/>
      </c>
      <c r="G55" s="27" t="str">
        <f t="shared" si="6"/>
        <v/>
      </c>
      <c r="H55" s="27" t="e">
        <f t="shared" si="7"/>
        <v>#N/A</v>
      </c>
      <c r="I55" s="37" t="e">
        <f t="shared" si="9"/>
        <v>#N/A</v>
      </c>
    </row>
    <row r="56" spans="1:9" ht="12.75" customHeight="1">
      <c r="A56" s="23"/>
      <c r="B56" s="26" t="e">
        <f t="shared" si="2"/>
        <v>#N/A</v>
      </c>
      <c r="C56" s="27" t="str">
        <f t="shared" si="8"/>
        <v/>
      </c>
      <c r="D56" s="27" t="str">
        <f t="shared" si="3"/>
        <v/>
      </c>
      <c r="E56" s="27" t="str">
        <f t="shared" si="4"/>
        <v/>
      </c>
      <c r="F56" s="27" t="str">
        <f t="shared" si="5"/>
        <v/>
      </c>
      <c r="G56" s="27" t="str">
        <f t="shared" si="6"/>
        <v/>
      </c>
      <c r="H56" s="27" t="e">
        <f t="shared" si="7"/>
        <v>#N/A</v>
      </c>
      <c r="I56" s="37" t="e">
        <f t="shared" si="9"/>
        <v>#N/A</v>
      </c>
    </row>
    <row r="57" spans="1:9" ht="12.75" customHeight="1">
      <c r="A57" s="23"/>
      <c r="B57" s="26" t="e">
        <f t="shared" si="2"/>
        <v>#N/A</v>
      </c>
      <c r="C57" s="27" t="str">
        <f t="shared" si="8"/>
        <v/>
      </c>
      <c r="D57" s="27" t="str">
        <f t="shared" si="3"/>
        <v/>
      </c>
      <c r="E57" s="27" t="str">
        <f t="shared" si="4"/>
        <v/>
      </c>
      <c r="F57" s="27" t="str">
        <f t="shared" si="5"/>
        <v/>
      </c>
      <c r="G57" s="27" t="str">
        <f t="shared" si="6"/>
        <v/>
      </c>
      <c r="H57" s="27" t="e">
        <f t="shared" si="7"/>
        <v>#N/A</v>
      </c>
      <c r="I57" s="37" t="e">
        <f t="shared" si="9"/>
        <v>#N/A</v>
      </c>
    </row>
    <row r="58" spans="1:9" ht="12.75" customHeight="1">
      <c r="A58" s="23"/>
      <c r="B58" s="26" t="e">
        <f t="shared" si="2"/>
        <v>#N/A</v>
      </c>
      <c r="C58" s="27" t="str">
        <f t="shared" si="8"/>
        <v/>
      </c>
      <c r="D58" s="27" t="str">
        <f t="shared" si="3"/>
        <v/>
      </c>
      <c r="E58" s="27" t="str">
        <f t="shared" si="4"/>
        <v/>
      </c>
      <c r="F58" s="27" t="str">
        <f t="shared" si="5"/>
        <v/>
      </c>
      <c r="G58" s="27" t="str">
        <f t="shared" si="6"/>
        <v/>
      </c>
      <c r="H58" s="27" t="e">
        <f t="shared" si="7"/>
        <v>#N/A</v>
      </c>
      <c r="I58" s="37" t="e">
        <f t="shared" si="9"/>
        <v>#N/A</v>
      </c>
    </row>
    <row r="59" spans="1:9" ht="12.75" customHeight="1">
      <c r="A59" s="23"/>
      <c r="B59" s="26" t="e">
        <f t="shared" si="2"/>
        <v>#N/A</v>
      </c>
      <c r="C59" s="27" t="str">
        <f t="shared" si="8"/>
        <v/>
      </c>
      <c r="D59" s="27" t="str">
        <f t="shared" si="3"/>
        <v/>
      </c>
      <c r="E59" s="27" t="str">
        <f t="shared" si="4"/>
        <v/>
      </c>
      <c r="F59" s="27" t="str">
        <f t="shared" si="5"/>
        <v/>
      </c>
      <c r="G59" s="27" t="str">
        <f t="shared" si="6"/>
        <v/>
      </c>
      <c r="H59" s="27" t="e">
        <f t="shared" si="7"/>
        <v>#N/A</v>
      </c>
      <c r="I59" s="37" t="e">
        <f t="shared" si="9"/>
        <v>#N/A</v>
      </c>
    </row>
    <row r="60" spans="1:9" ht="12.75" customHeight="1">
      <c r="A60" s="23"/>
      <c r="B60" s="26" t="e">
        <f t="shared" si="2"/>
        <v>#N/A</v>
      </c>
      <c r="C60" s="27" t="str">
        <f t="shared" si="8"/>
        <v/>
      </c>
      <c r="D60" s="27" t="str">
        <f t="shared" si="3"/>
        <v/>
      </c>
      <c r="E60" s="27" t="str">
        <f t="shared" si="4"/>
        <v/>
      </c>
      <c r="F60" s="27" t="str">
        <f t="shared" si="5"/>
        <v/>
      </c>
      <c r="G60" s="27" t="str">
        <f t="shared" si="6"/>
        <v/>
      </c>
      <c r="H60" s="27" t="e">
        <f t="shared" si="7"/>
        <v>#N/A</v>
      </c>
      <c r="I60" s="37" t="e">
        <f t="shared" si="9"/>
        <v>#N/A</v>
      </c>
    </row>
    <row r="61" spans="1:9" ht="12.75" customHeight="1">
      <c r="A61" s="23"/>
      <c r="B61" s="26" t="e">
        <f t="shared" si="2"/>
        <v>#N/A</v>
      </c>
      <c r="C61" s="27" t="str">
        <f t="shared" si="8"/>
        <v/>
      </c>
      <c r="D61" s="27" t="str">
        <f t="shared" si="3"/>
        <v/>
      </c>
      <c r="E61" s="27" t="str">
        <f t="shared" si="4"/>
        <v/>
      </c>
      <c r="F61" s="27" t="str">
        <f t="shared" si="5"/>
        <v/>
      </c>
      <c r="G61" s="27" t="str">
        <f t="shared" si="6"/>
        <v/>
      </c>
      <c r="H61" s="27" t="e">
        <f t="shared" si="7"/>
        <v>#N/A</v>
      </c>
      <c r="I61" s="37" t="e">
        <f t="shared" si="9"/>
        <v>#N/A</v>
      </c>
    </row>
    <row r="62" spans="1:9" ht="12.75" customHeight="1">
      <c r="A62" s="23"/>
      <c r="B62" s="26" t="e">
        <f t="shared" si="2"/>
        <v>#N/A</v>
      </c>
      <c r="C62" s="27" t="str">
        <f t="shared" si="8"/>
        <v/>
      </c>
      <c r="D62" s="27" t="str">
        <f t="shared" si="3"/>
        <v/>
      </c>
      <c r="E62" s="27" t="str">
        <f t="shared" si="4"/>
        <v/>
      </c>
      <c r="F62" s="27" t="str">
        <f t="shared" si="5"/>
        <v/>
      </c>
      <c r="G62" s="27" t="str">
        <f t="shared" si="6"/>
        <v/>
      </c>
      <c r="H62" s="27" t="e">
        <f t="shared" si="7"/>
        <v>#N/A</v>
      </c>
      <c r="I62" s="37" t="e">
        <f t="shared" si="9"/>
        <v>#N/A</v>
      </c>
    </row>
    <row r="63" spans="1:9" ht="12.75" customHeight="1">
      <c r="A63" s="23"/>
      <c r="B63" s="26" t="e">
        <f t="shared" si="2"/>
        <v>#N/A</v>
      </c>
      <c r="C63" s="27" t="str">
        <f t="shared" si="8"/>
        <v/>
      </c>
      <c r="D63" s="27" t="str">
        <f t="shared" si="3"/>
        <v/>
      </c>
      <c r="E63" s="27" t="str">
        <f t="shared" si="4"/>
        <v/>
      </c>
      <c r="F63" s="27" t="str">
        <f t="shared" si="5"/>
        <v/>
      </c>
      <c r="G63" s="27" t="str">
        <f t="shared" si="6"/>
        <v/>
      </c>
      <c r="H63" s="27" t="e">
        <f t="shared" si="7"/>
        <v>#N/A</v>
      </c>
      <c r="I63" s="37" t="e">
        <f t="shared" si="9"/>
        <v>#N/A</v>
      </c>
    </row>
    <row r="64" spans="1:9" ht="12.75" customHeight="1">
      <c r="A64" s="23"/>
      <c r="B64" s="26" t="e">
        <f t="shared" si="2"/>
        <v>#N/A</v>
      </c>
      <c r="C64" s="27" t="str">
        <f t="shared" si="8"/>
        <v/>
      </c>
      <c r="D64" s="27" t="str">
        <f t="shared" si="3"/>
        <v/>
      </c>
      <c r="E64" s="27" t="str">
        <f t="shared" si="4"/>
        <v/>
      </c>
      <c r="F64" s="27" t="str">
        <f t="shared" si="5"/>
        <v/>
      </c>
      <c r="G64" s="27" t="str">
        <f t="shared" si="6"/>
        <v/>
      </c>
      <c r="H64" s="27" t="e">
        <f t="shared" si="7"/>
        <v>#N/A</v>
      </c>
      <c r="I64" s="37" t="e">
        <f t="shared" si="9"/>
        <v>#N/A</v>
      </c>
    </row>
    <row r="65" spans="1:9" ht="12.75" customHeight="1">
      <c r="A65" s="23"/>
      <c r="B65" s="26" t="e">
        <f t="shared" si="2"/>
        <v>#N/A</v>
      </c>
      <c r="C65" s="27" t="str">
        <f t="shared" si="8"/>
        <v/>
      </c>
      <c r="D65" s="27" t="str">
        <f t="shared" si="3"/>
        <v/>
      </c>
      <c r="E65" s="27" t="str">
        <f t="shared" si="4"/>
        <v/>
      </c>
      <c r="F65" s="27" t="str">
        <f t="shared" si="5"/>
        <v/>
      </c>
      <c r="G65" s="27" t="str">
        <f t="shared" si="6"/>
        <v/>
      </c>
      <c r="H65" s="27" t="e">
        <f t="shared" si="7"/>
        <v>#N/A</v>
      </c>
      <c r="I65" s="37" t="e">
        <f t="shared" si="9"/>
        <v>#N/A</v>
      </c>
    </row>
    <row r="66" spans="1:9" ht="12.75" customHeight="1">
      <c r="A66" s="23"/>
      <c r="B66" s="26" t="e">
        <f t="shared" ref="B66:B97" si="10">IF(ISBLANK(A66),NA(),SMALL(A$34:A$133,C66))</f>
        <v>#N/A</v>
      </c>
      <c r="C66" s="27" t="str">
        <f t="shared" si="8"/>
        <v/>
      </c>
      <c r="D66" s="27" t="str">
        <f t="shared" ref="D66:D97" si="11">IF(ISBLANK(A66),"",NORMSDIST((B66-$B$24)/$B$25))</f>
        <v/>
      </c>
      <c r="E66" s="27" t="str">
        <f t="shared" ref="E66:E97" si="12">IF(ISBLANK(A66),"",1-D66)</f>
        <v/>
      </c>
      <c r="F66" s="27" t="str">
        <f t="shared" ref="F66:F97" si="13">IF(ISBLANK(A66),"",SMALL($E$34:$E$133,C66))</f>
        <v/>
      </c>
      <c r="G66" s="27" t="str">
        <f t="shared" ref="G66:G97" si="14">IF(ISBLANK(A66),"",(2*C66-1)*(LN(F66)+LN(D66)))</f>
        <v/>
      </c>
      <c r="H66" s="27" t="e">
        <f t="shared" ref="H66:H97" si="15">IF(A66="",NA(),NORMINV((C66-3/8)/($B$23+1/4),$B$24,$B$25))</f>
        <v>#N/A</v>
      </c>
      <c r="I66" s="37" t="e">
        <f t="shared" si="9"/>
        <v>#N/A</v>
      </c>
    </row>
    <row r="67" spans="1:9" ht="12.75" customHeight="1">
      <c r="A67" s="23"/>
      <c r="B67" s="26" t="e">
        <f t="shared" si="10"/>
        <v>#N/A</v>
      </c>
      <c r="C67" s="27" t="str">
        <f t="shared" ref="C67:C98" si="16">IF(ISBLANK(A67),"",C66+1)</f>
        <v/>
      </c>
      <c r="D67" s="27" t="str">
        <f t="shared" si="11"/>
        <v/>
      </c>
      <c r="E67" s="27" t="str">
        <f t="shared" si="12"/>
        <v/>
      </c>
      <c r="F67" s="27" t="str">
        <f t="shared" si="13"/>
        <v/>
      </c>
      <c r="G67" s="27" t="str">
        <f t="shared" si="14"/>
        <v/>
      </c>
      <c r="H67" s="27" t="e">
        <f t="shared" si="15"/>
        <v>#N/A</v>
      </c>
      <c r="I67" s="37" t="e">
        <f t="shared" si="9"/>
        <v>#N/A</v>
      </c>
    </row>
    <row r="68" spans="1:9" ht="12.75" customHeight="1">
      <c r="A68" s="23"/>
      <c r="B68" s="26" t="e">
        <f t="shared" si="10"/>
        <v>#N/A</v>
      </c>
      <c r="C68" s="27" t="str">
        <f t="shared" si="16"/>
        <v/>
      </c>
      <c r="D68" s="27" t="str">
        <f t="shared" si="11"/>
        <v/>
      </c>
      <c r="E68" s="27" t="str">
        <f t="shared" si="12"/>
        <v/>
      </c>
      <c r="F68" s="27" t="str">
        <f t="shared" si="13"/>
        <v/>
      </c>
      <c r="G68" s="27" t="str">
        <f t="shared" si="14"/>
        <v/>
      </c>
      <c r="H68" s="27" t="e">
        <f t="shared" si="15"/>
        <v>#N/A</v>
      </c>
      <c r="I68" s="37" t="e">
        <f t="shared" si="9"/>
        <v>#N/A</v>
      </c>
    </row>
    <row r="69" spans="1:9" ht="12.75" customHeight="1">
      <c r="A69" s="23"/>
      <c r="B69" s="26" t="e">
        <f t="shared" si="10"/>
        <v>#N/A</v>
      </c>
      <c r="C69" s="27" t="str">
        <f t="shared" si="16"/>
        <v/>
      </c>
      <c r="D69" s="27" t="str">
        <f t="shared" si="11"/>
        <v/>
      </c>
      <c r="E69" s="27" t="str">
        <f t="shared" si="12"/>
        <v/>
      </c>
      <c r="F69" s="27" t="str">
        <f t="shared" si="13"/>
        <v/>
      </c>
      <c r="G69" s="27" t="str">
        <f t="shared" si="14"/>
        <v/>
      </c>
      <c r="H69" s="27" t="e">
        <f t="shared" si="15"/>
        <v>#N/A</v>
      </c>
      <c r="I69" s="37" t="e">
        <f t="shared" si="9"/>
        <v>#N/A</v>
      </c>
    </row>
    <row r="70" spans="1:9" ht="12.75" customHeight="1">
      <c r="A70" s="23"/>
      <c r="B70" s="26" t="e">
        <f t="shared" si="10"/>
        <v>#N/A</v>
      </c>
      <c r="C70" s="27" t="str">
        <f t="shared" si="16"/>
        <v/>
      </c>
      <c r="D70" s="27" t="str">
        <f t="shared" si="11"/>
        <v/>
      </c>
      <c r="E70" s="27" t="str">
        <f t="shared" si="12"/>
        <v/>
      </c>
      <c r="F70" s="27" t="str">
        <f t="shared" si="13"/>
        <v/>
      </c>
      <c r="G70" s="27" t="str">
        <f t="shared" si="14"/>
        <v/>
      </c>
      <c r="H70" s="27" t="e">
        <f t="shared" si="15"/>
        <v>#N/A</v>
      </c>
      <c r="I70" s="37" t="e">
        <f t="shared" si="9"/>
        <v>#N/A</v>
      </c>
    </row>
    <row r="71" spans="1:9" ht="12.75" customHeight="1">
      <c r="A71" s="23"/>
      <c r="B71" s="26" t="e">
        <f t="shared" si="10"/>
        <v>#N/A</v>
      </c>
      <c r="C71" s="27" t="str">
        <f t="shared" si="16"/>
        <v/>
      </c>
      <c r="D71" s="27" t="str">
        <f t="shared" si="11"/>
        <v/>
      </c>
      <c r="E71" s="27" t="str">
        <f t="shared" si="12"/>
        <v/>
      </c>
      <c r="F71" s="27" t="str">
        <f t="shared" si="13"/>
        <v/>
      </c>
      <c r="G71" s="27" t="str">
        <f t="shared" si="14"/>
        <v/>
      </c>
      <c r="H71" s="27" t="e">
        <f t="shared" si="15"/>
        <v>#N/A</v>
      </c>
      <c r="I71" s="37" t="e">
        <f t="shared" si="9"/>
        <v>#N/A</v>
      </c>
    </row>
    <row r="72" spans="1:9" ht="12.75" customHeight="1">
      <c r="A72" s="23"/>
      <c r="B72" s="26" t="e">
        <f t="shared" si="10"/>
        <v>#N/A</v>
      </c>
      <c r="C72" s="27" t="str">
        <f t="shared" si="16"/>
        <v/>
      </c>
      <c r="D72" s="27" t="str">
        <f t="shared" si="11"/>
        <v/>
      </c>
      <c r="E72" s="27" t="str">
        <f t="shared" si="12"/>
        <v/>
      </c>
      <c r="F72" s="27" t="str">
        <f t="shared" si="13"/>
        <v/>
      </c>
      <c r="G72" s="27" t="str">
        <f t="shared" si="14"/>
        <v/>
      </c>
      <c r="H72" s="27" t="e">
        <f t="shared" si="15"/>
        <v>#N/A</v>
      </c>
      <c r="I72" s="37" t="e">
        <f t="shared" si="9"/>
        <v>#N/A</v>
      </c>
    </row>
    <row r="73" spans="1:9" ht="12.75" customHeight="1">
      <c r="A73" s="23"/>
      <c r="B73" s="26" t="e">
        <f t="shared" si="10"/>
        <v>#N/A</v>
      </c>
      <c r="C73" s="27" t="str">
        <f t="shared" si="16"/>
        <v/>
      </c>
      <c r="D73" s="27" t="str">
        <f t="shared" si="11"/>
        <v/>
      </c>
      <c r="E73" s="27" t="str">
        <f t="shared" si="12"/>
        <v/>
      </c>
      <c r="F73" s="27" t="str">
        <f t="shared" si="13"/>
        <v/>
      </c>
      <c r="G73" s="27" t="str">
        <f t="shared" si="14"/>
        <v/>
      </c>
      <c r="H73" s="27" t="e">
        <f t="shared" si="15"/>
        <v>#N/A</v>
      </c>
      <c r="I73" s="37" t="e">
        <f t="shared" si="9"/>
        <v>#N/A</v>
      </c>
    </row>
    <row r="74" spans="1:9" ht="12.75" customHeight="1">
      <c r="A74" s="23"/>
      <c r="B74" s="26" t="e">
        <f t="shared" si="10"/>
        <v>#N/A</v>
      </c>
      <c r="C74" s="27" t="str">
        <f t="shared" si="16"/>
        <v/>
      </c>
      <c r="D74" s="27" t="str">
        <f t="shared" si="11"/>
        <v/>
      </c>
      <c r="E74" s="27" t="str">
        <f t="shared" si="12"/>
        <v/>
      </c>
      <c r="F74" s="27" t="str">
        <f t="shared" si="13"/>
        <v/>
      </c>
      <c r="G74" s="27" t="str">
        <f t="shared" si="14"/>
        <v/>
      </c>
      <c r="H74" s="27" t="e">
        <f t="shared" si="15"/>
        <v>#N/A</v>
      </c>
      <c r="I74" s="37" t="e">
        <f t="shared" si="9"/>
        <v>#N/A</v>
      </c>
    </row>
    <row r="75" spans="1:9" ht="12.75" customHeight="1">
      <c r="A75" s="23"/>
      <c r="B75" s="26" t="e">
        <f t="shared" si="10"/>
        <v>#N/A</v>
      </c>
      <c r="C75" s="27" t="str">
        <f t="shared" si="16"/>
        <v/>
      </c>
      <c r="D75" s="27" t="str">
        <f t="shared" si="11"/>
        <v/>
      </c>
      <c r="E75" s="27" t="str">
        <f t="shared" si="12"/>
        <v/>
      </c>
      <c r="F75" s="27" t="str">
        <f t="shared" si="13"/>
        <v/>
      </c>
      <c r="G75" s="27" t="str">
        <f t="shared" si="14"/>
        <v/>
      </c>
      <c r="H75" s="27" t="e">
        <f t="shared" si="15"/>
        <v>#N/A</v>
      </c>
      <c r="I75" s="37" t="e">
        <f t="shared" si="9"/>
        <v>#N/A</v>
      </c>
    </row>
    <row r="76" spans="1:9" ht="12.75" customHeight="1">
      <c r="A76" s="23"/>
      <c r="B76" s="26" t="e">
        <f t="shared" si="10"/>
        <v>#N/A</v>
      </c>
      <c r="C76" s="27" t="str">
        <f t="shared" si="16"/>
        <v/>
      </c>
      <c r="D76" s="27" t="str">
        <f t="shared" si="11"/>
        <v/>
      </c>
      <c r="E76" s="27" t="str">
        <f t="shared" si="12"/>
        <v/>
      </c>
      <c r="F76" s="27" t="str">
        <f t="shared" si="13"/>
        <v/>
      </c>
      <c r="G76" s="27" t="str">
        <f t="shared" si="14"/>
        <v/>
      </c>
      <c r="H76" s="27" t="e">
        <f t="shared" si="15"/>
        <v>#N/A</v>
      </c>
      <c r="I76" s="37" t="e">
        <f t="shared" si="9"/>
        <v>#N/A</v>
      </c>
    </row>
    <row r="77" spans="1:9" ht="12.75" customHeight="1">
      <c r="A77" s="23"/>
      <c r="B77" s="26" t="e">
        <f t="shared" si="10"/>
        <v>#N/A</v>
      </c>
      <c r="C77" s="27" t="str">
        <f t="shared" si="16"/>
        <v/>
      </c>
      <c r="D77" s="27" t="str">
        <f t="shared" si="11"/>
        <v/>
      </c>
      <c r="E77" s="27" t="str">
        <f t="shared" si="12"/>
        <v/>
      </c>
      <c r="F77" s="27" t="str">
        <f t="shared" si="13"/>
        <v/>
      </c>
      <c r="G77" s="27" t="str">
        <f t="shared" si="14"/>
        <v/>
      </c>
      <c r="H77" s="27" t="e">
        <f t="shared" si="15"/>
        <v>#N/A</v>
      </c>
      <c r="I77" s="37" t="e">
        <f t="shared" si="9"/>
        <v>#N/A</v>
      </c>
    </row>
    <row r="78" spans="1:9" ht="12.75" customHeight="1">
      <c r="A78" s="23"/>
      <c r="B78" s="26" t="e">
        <f t="shared" si="10"/>
        <v>#N/A</v>
      </c>
      <c r="C78" s="27" t="str">
        <f t="shared" si="16"/>
        <v/>
      </c>
      <c r="D78" s="27" t="str">
        <f t="shared" si="11"/>
        <v/>
      </c>
      <c r="E78" s="27" t="str">
        <f t="shared" si="12"/>
        <v/>
      </c>
      <c r="F78" s="27" t="str">
        <f t="shared" si="13"/>
        <v/>
      </c>
      <c r="G78" s="27" t="str">
        <f t="shared" si="14"/>
        <v/>
      </c>
      <c r="H78" s="27" t="e">
        <f t="shared" si="15"/>
        <v>#N/A</v>
      </c>
      <c r="I78" s="37" t="e">
        <f t="shared" si="9"/>
        <v>#N/A</v>
      </c>
    </row>
    <row r="79" spans="1:9" ht="12.75" customHeight="1">
      <c r="A79" s="23"/>
      <c r="B79" s="26" t="e">
        <f t="shared" si="10"/>
        <v>#N/A</v>
      </c>
      <c r="C79" s="27" t="str">
        <f t="shared" si="16"/>
        <v/>
      </c>
      <c r="D79" s="27" t="str">
        <f t="shared" si="11"/>
        <v/>
      </c>
      <c r="E79" s="27" t="str">
        <f t="shared" si="12"/>
        <v/>
      </c>
      <c r="F79" s="27" t="str">
        <f t="shared" si="13"/>
        <v/>
      </c>
      <c r="G79" s="27" t="str">
        <f t="shared" si="14"/>
        <v/>
      </c>
      <c r="H79" s="27" t="e">
        <f t="shared" si="15"/>
        <v>#N/A</v>
      </c>
      <c r="I79" s="37" t="e">
        <f t="shared" si="9"/>
        <v>#N/A</v>
      </c>
    </row>
    <row r="80" spans="1:9" ht="12.75" customHeight="1">
      <c r="A80" s="23"/>
      <c r="B80" s="26" t="e">
        <f t="shared" si="10"/>
        <v>#N/A</v>
      </c>
      <c r="C80" s="27" t="str">
        <f t="shared" si="16"/>
        <v/>
      </c>
      <c r="D80" s="27" t="str">
        <f t="shared" si="11"/>
        <v/>
      </c>
      <c r="E80" s="27" t="str">
        <f t="shared" si="12"/>
        <v/>
      </c>
      <c r="F80" s="27" t="str">
        <f t="shared" si="13"/>
        <v/>
      </c>
      <c r="G80" s="27" t="str">
        <f t="shared" si="14"/>
        <v/>
      </c>
      <c r="H80" s="27" t="e">
        <f t="shared" si="15"/>
        <v>#N/A</v>
      </c>
      <c r="I80" s="37" t="e">
        <f t="shared" si="9"/>
        <v>#N/A</v>
      </c>
    </row>
    <row r="81" spans="1:9" ht="12.75" customHeight="1">
      <c r="A81" s="23"/>
      <c r="B81" s="26" t="e">
        <f t="shared" si="10"/>
        <v>#N/A</v>
      </c>
      <c r="C81" s="27" t="str">
        <f t="shared" si="16"/>
        <v/>
      </c>
      <c r="D81" s="27" t="str">
        <f t="shared" si="11"/>
        <v/>
      </c>
      <c r="E81" s="27" t="str">
        <f t="shared" si="12"/>
        <v/>
      </c>
      <c r="F81" s="27" t="str">
        <f t="shared" si="13"/>
        <v/>
      </c>
      <c r="G81" s="27" t="str">
        <f t="shared" si="14"/>
        <v/>
      </c>
      <c r="H81" s="27" t="e">
        <f t="shared" si="15"/>
        <v>#N/A</v>
      </c>
      <c r="I81" s="37" t="e">
        <f t="shared" si="9"/>
        <v>#N/A</v>
      </c>
    </row>
    <row r="82" spans="1:9" ht="12.75" customHeight="1">
      <c r="A82" s="23"/>
      <c r="B82" s="26" t="e">
        <f t="shared" si="10"/>
        <v>#N/A</v>
      </c>
      <c r="C82" s="27" t="str">
        <f t="shared" si="16"/>
        <v/>
      </c>
      <c r="D82" s="27" t="str">
        <f t="shared" si="11"/>
        <v/>
      </c>
      <c r="E82" s="27" t="str">
        <f t="shared" si="12"/>
        <v/>
      </c>
      <c r="F82" s="27" t="str">
        <f t="shared" si="13"/>
        <v/>
      </c>
      <c r="G82" s="27" t="str">
        <f t="shared" si="14"/>
        <v/>
      </c>
      <c r="H82" s="27" t="e">
        <f t="shared" si="15"/>
        <v>#N/A</v>
      </c>
      <c r="I82" s="37" t="e">
        <f t="shared" si="9"/>
        <v>#N/A</v>
      </c>
    </row>
    <row r="83" spans="1:9" ht="12.75" customHeight="1">
      <c r="A83" s="23"/>
      <c r="B83" s="26" t="e">
        <f t="shared" si="10"/>
        <v>#N/A</v>
      </c>
      <c r="C83" s="27" t="str">
        <f t="shared" si="16"/>
        <v/>
      </c>
      <c r="D83" s="27" t="str">
        <f t="shared" si="11"/>
        <v/>
      </c>
      <c r="E83" s="27" t="str">
        <f t="shared" si="12"/>
        <v/>
      </c>
      <c r="F83" s="27" t="str">
        <f t="shared" si="13"/>
        <v/>
      </c>
      <c r="G83" s="27" t="str">
        <f t="shared" si="14"/>
        <v/>
      </c>
      <c r="H83" s="27" t="e">
        <f t="shared" si="15"/>
        <v>#N/A</v>
      </c>
      <c r="I83" s="37" t="e">
        <f t="shared" si="9"/>
        <v>#N/A</v>
      </c>
    </row>
    <row r="84" spans="1:9" ht="12.75" customHeight="1">
      <c r="A84" s="23"/>
      <c r="B84" s="26" t="e">
        <f t="shared" si="10"/>
        <v>#N/A</v>
      </c>
      <c r="C84" s="27" t="str">
        <f t="shared" si="16"/>
        <v/>
      </c>
      <c r="D84" s="27" t="str">
        <f t="shared" si="11"/>
        <v/>
      </c>
      <c r="E84" s="27" t="str">
        <f t="shared" si="12"/>
        <v/>
      </c>
      <c r="F84" s="27" t="str">
        <f t="shared" si="13"/>
        <v/>
      </c>
      <c r="G84" s="27" t="str">
        <f t="shared" si="14"/>
        <v/>
      </c>
      <c r="H84" s="27" t="e">
        <f t="shared" si="15"/>
        <v>#N/A</v>
      </c>
      <c r="I84" s="37" t="e">
        <f t="shared" si="9"/>
        <v>#N/A</v>
      </c>
    </row>
    <row r="85" spans="1:9" ht="12.75" customHeight="1">
      <c r="A85" s="23"/>
      <c r="B85" s="26" t="e">
        <f t="shared" si="10"/>
        <v>#N/A</v>
      </c>
      <c r="C85" s="27" t="str">
        <f t="shared" si="16"/>
        <v/>
      </c>
      <c r="D85" s="27" t="str">
        <f t="shared" si="11"/>
        <v/>
      </c>
      <c r="E85" s="27" t="str">
        <f t="shared" si="12"/>
        <v/>
      </c>
      <c r="F85" s="27" t="str">
        <f t="shared" si="13"/>
        <v/>
      </c>
      <c r="G85" s="27" t="str">
        <f t="shared" si="14"/>
        <v/>
      </c>
      <c r="H85" s="27" t="e">
        <f t="shared" si="15"/>
        <v>#N/A</v>
      </c>
      <c r="I85" s="37" t="e">
        <f t="shared" si="9"/>
        <v>#N/A</v>
      </c>
    </row>
    <row r="86" spans="1:9" ht="12.75" customHeight="1">
      <c r="A86" s="23"/>
      <c r="B86" s="26" t="e">
        <f t="shared" si="10"/>
        <v>#N/A</v>
      </c>
      <c r="C86" s="27" t="str">
        <f t="shared" si="16"/>
        <v/>
      </c>
      <c r="D86" s="27" t="str">
        <f t="shared" si="11"/>
        <v/>
      </c>
      <c r="E86" s="27" t="str">
        <f t="shared" si="12"/>
        <v/>
      </c>
      <c r="F86" s="27" t="str">
        <f t="shared" si="13"/>
        <v/>
      </c>
      <c r="G86" s="27" t="str">
        <f t="shared" si="14"/>
        <v/>
      </c>
      <c r="H86" s="27" t="e">
        <f t="shared" si="15"/>
        <v>#N/A</v>
      </c>
      <c r="I86" s="37" t="e">
        <f t="shared" si="9"/>
        <v>#N/A</v>
      </c>
    </row>
    <row r="87" spans="1:9" ht="12.75" customHeight="1">
      <c r="A87" s="23"/>
      <c r="B87" s="26" t="e">
        <f t="shared" si="10"/>
        <v>#N/A</v>
      </c>
      <c r="C87" s="27" t="str">
        <f t="shared" si="16"/>
        <v/>
      </c>
      <c r="D87" s="27" t="str">
        <f t="shared" si="11"/>
        <v/>
      </c>
      <c r="E87" s="27" t="str">
        <f t="shared" si="12"/>
        <v/>
      </c>
      <c r="F87" s="27" t="str">
        <f t="shared" si="13"/>
        <v/>
      </c>
      <c r="G87" s="27" t="str">
        <f t="shared" si="14"/>
        <v/>
      </c>
      <c r="H87" s="27" t="e">
        <f t="shared" si="15"/>
        <v>#N/A</v>
      </c>
      <c r="I87" s="37" t="e">
        <f t="shared" si="9"/>
        <v>#N/A</v>
      </c>
    </row>
    <row r="88" spans="1:9" ht="12.75" customHeight="1">
      <c r="A88" s="23"/>
      <c r="B88" s="26" t="e">
        <f t="shared" si="10"/>
        <v>#N/A</v>
      </c>
      <c r="C88" s="27" t="str">
        <f t="shared" si="16"/>
        <v/>
      </c>
      <c r="D88" s="27" t="str">
        <f t="shared" si="11"/>
        <v/>
      </c>
      <c r="E88" s="27" t="str">
        <f t="shared" si="12"/>
        <v/>
      </c>
      <c r="F88" s="27" t="str">
        <f t="shared" si="13"/>
        <v/>
      </c>
      <c r="G88" s="27" t="str">
        <f t="shared" si="14"/>
        <v/>
      </c>
      <c r="H88" s="27" t="e">
        <f t="shared" si="15"/>
        <v>#N/A</v>
      </c>
      <c r="I88" s="37" t="e">
        <f t="shared" si="9"/>
        <v>#N/A</v>
      </c>
    </row>
    <row r="89" spans="1:9" ht="12.75" customHeight="1">
      <c r="A89" s="23"/>
      <c r="B89" s="26" t="e">
        <f t="shared" si="10"/>
        <v>#N/A</v>
      </c>
      <c r="C89" s="27" t="str">
        <f t="shared" si="16"/>
        <v/>
      </c>
      <c r="D89" s="27" t="str">
        <f t="shared" si="11"/>
        <v/>
      </c>
      <c r="E89" s="27" t="str">
        <f t="shared" si="12"/>
        <v/>
      </c>
      <c r="F89" s="27" t="str">
        <f t="shared" si="13"/>
        <v/>
      </c>
      <c r="G89" s="27" t="str">
        <f t="shared" si="14"/>
        <v/>
      </c>
      <c r="H89" s="27" t="e">
        <f t="shared" si="15"/>
        <v>#N/A</v>
      </c>
      <c r="I89" s="37" t="e">
        <f t="shared" si="9"/>
        <v>#N/A</v>
      </c>
    </row>
    <row r="90" spans="1:9" ht="12.75" customHeight="1">
      <c r="A90" s="23"/>
      <c r="B90" s="26" t="e">
        <f t="shared" si="10"/>
        <v>#N/A</v>
      </c>
      <c r="C90" s="27" t="str">
        <f t="shared" si="16"/>
        <v/>
      </c>
      <c r="D90" s="27" t="str">
        <f t="shared" si="11"/>
        <v/>
      </c>
      <c r="E90" s="27" t="str">
        <f t="shared" si="12"/>
        <v/>
      </c>
      <c r="F90" s="27" t="str">
        <f t="shared" si="13"/>
        <v/>
      </c>
      <c r="G90" s="27" t="str">
        <f t="shared" si="14"/>
        <v/>
      </c>
      <c r="H90" s="27" t="e">
        <f t="shared" si="15"/>
        <v>#N/A</v>
      </c>
      <c r="I90" s="37" t="e">
        <f t="shared" si="9"/>
        <v>#N/A</v>
      </c>
    </row>
    <row r="91" spans="1:9" ht="12.75" customHeight="1">
      <c r="A91" s="23"/>
      <c r="B91" s="26" t="e">
        <f t="shared" si="10"/>
        <v>#N/A</v>
      </c>
      <c r="C91" s="27" t="str">
        <f t="shared" si="16"/>
        <v/>
      </c>
      <c r="D91" s="27" t="str">
        <f t="shared" si="11"/>
        <v/>
      </c>
      <c r="E91" s="27" t="str">
        <f t="shared" si="12"/>
        <v/>
      </c>
      <c r="F91" s="27" t="str">
        <f t="shared" si="13"/>
        <v/>
      </c>
      <c r="G91" s="27" t="str">
        <f t="shared" si="14"/>
        <v/>
      </c>
      <c r="H91" s="27" t="e">
        <f t="shared" si="15"/>
        <v>#N/A</v>
      </c>
      <c r="I91" s="37" t="e">
        <f t="shared" si="9"/>
        <v>#N/A</v>
      </c>
    </row>
    <row r="92" spans="1:9" ht="12.75" customHeight="1">
      <c r="A92" s="23"/>
      <c r="B92" s="26" t="e">
        <f t="shared" si="10"/>
        <v>#N/A</v>
      </c>
      <c r="C92" s="27" t="str">
        <f t="shared" si="16"/>
        <v/>
      </c>
      <c r="D92" s="27" t="str">
        <f t="shared" si="11"/>
        <v/>
      </c>
      <c r="E92" s="27" t="str">
        <f t="shared" si="12"/>
        <v/>
      </c>
      <c r="F92" s="27" t="str">
        <f t="shared" si="13"/>
        <v/>
      </c>
      <c r="G92" s="27" t="str">
        <f t="shared" si="14"/>
        <v/>
      </c>
      <c r="H92" s="27" t="e">
        <f t="shared" si="15"/>
        <v>#N/A</v>
      </c>
      <c r="I92" s="37" t="e">
        <f t="shared" si="9"/>
        <v>#N/A</v>
      </c>
    </row>
    <row r="93" spans="1:9" ht="12.75" customHeight="1">
      <c r="A93" s="23"/>
      <c r="B93" s="26" t="e">
        <f t="shared" si="10"/>
        <v>#N/A</v>
      </c>
      <c r="C93" s="27" t="str">
        <f t="shared" si="16"/>
        <v/>
      </c>
      <c r="D93" s="27" t="str">
        <f t="shared" si="11"/>
        <v/>
      </c>
      <c r="E93" s="27" t="str">
        <f t="shared" si="12"/>
        <v/>
      </c>
      <c r="F93" s="27" t="str">
        <f t="shared" si="13"/>
        <v/>
      </c>
      <c r="G93" s="27" t="str">
        <f t="shared" si="14"/>
        <v/>
      </c>
      <c r="H93" s="27" t="e">
        <f t="shared" si="15"/>
        <v>#N/A</v>
      </c>
      <c r="I93" s="37" t="e">
        <f t="shared" si="9"/>
        <v>#N/A</v>
      </c>
    </row>
    <row r="94" spans="1:9" ht="12.75" customHeight="1">
      <c r="A94" s="23"/>
      <c r="B94" s="26" t="e">
        <f t="shared" si="10"/>
        <v>#N/A</v>
      </c>
      <c r="C94" s="27" t="str">
        <f t="shared" si="16"/>
        <v/>
      </c>
      <c r="D94" s="27" t="str">
        <f t="shared" si="11"/>
        <v/>
      </c>
      <c r="E94" s="27" t="str">
        <f t="shared" si="12"/>
        <v/>
      </c>
      <c r="F94" s="27" t="str">
        <f t="shared" si="13"/>
        <v/>
      </c>
      <c r="G94" s="27" t="str">
        <f t="shared" si="14"/>
        <v/>
      </c>
      <c r="H94" s="27" t="e">
        <f t="shared" si="15"/>
        <v>#N/A</v>
      </c>
      <c r="I94" s="37" t="e">
        <f t="shared" si="9"/>
        <v>#N/A</v>
      </c>
    </row>
    <row r="95" spans="1:9" ht="12.75" customHeight="1">
      <c r="A95" s="23"/>
      <c r="B95" s="26" t="e">
        <f t="shared" si="10"/>
        <v>#N/A</v>
      </c>
      <c r="C95" s="27" t="str">
        <f t="shared" si="16"/>
        <v/>
      </c>
      <c r="D95" s="27" t="str">
        <f t="shared" si="11"/>
        <v/>
      </c>
      <c r="E95" s="27" t="str">
        <f t="shared" si="12"/>
        <v/>
      </c>
      <c r="F95" s="27" t="str">
        <f t="shared" si="13"/>
        <v/>
      </c>
      <c r="G95" s="27" t="str">
        <f t="shared" si="14"/>
        <v/>
      </c>
      <c r="H95" s="27" t="e">
        <f t="shared" si="15"/>
        <v>#N/A</v>
      </c>
      <c r="I95" s="37" t="e">
        <f t="shared" si="9"/>
        <v>#N/A</v>
      </c>
    </row>
    <row r="96" spans="1:9" ht="12.75" customHeight="1">
      <c r="A96" s="23"/>
      <c r="B96" s="26" t="e">
        <f t="shared" si="10"/>
        <v>#N/A</v>
      </c>
      <c r="C96" s="27" t="str">
        <f t="shared" si="16"/>
        <v/>
      </c>
      <c r="D96" s="27" t="str">
        <f t="shared" si="11"/>
        <v/>
      </c>
      <c r="E96" s="27" t="str">
        <f t="shared" si="12"/>
        <v/>
      </c>
      <c r="F96" s="27" t="str">
        <f t="shared" si="13"/>
        <v/>
      </c>
      <c r="G96" s="27" t="str">
        <f t="shared" si="14"/>
        <v/>
      </c>
      <c r="H96" s="27" t="e">
        <f t="shared" si="15"/>
        <v>#N/A</v>
      </c>
      <c r="I96" s="37" t="e">
        <f t="shared" si="9"/>
        <v>#N/A</v>
      </c>
    </row>
    <row r="97" spans="1:9" ht="12.75" customHeight="1">
      <c r="A97" s="23"/>
      <c r="B97" s="26" t="e">
        <f t="shared" si="10"/>
        <v>#N/A</v>
      </c>
      <c r="C97" s="27" t="str">
        <f t="shared" si="16"/>
        <v/>
      </c>
      <c r="D97" s="27" t="str">
        <f t="shared" si="11"/>
        <v/>
      </c>
      <c r="E97" s="27" t="str">
        <f t="shared" si="12"/>
        <v/>
      </c>
      <c r="F97" s="27" t="str">
        <f t="shared" si="13"/>
        <v/>
      </c>
      <c r="G97" s="27" t="str">
        <f t="shared" si="14"/>
        <v/>
      </c>
      <c r="H97" s="27" t="e">
        <f t="shared" si="15"/>
        <v>#N/A</v>
      </c>
      <c r="I97" s="37" t="e">
        <f t="shared" si="9"/>
        <v>#N/A</v>
      </c>
    </row>
    <row r="98" spans="1:9" ht="12.75" customHeight="1">
      <c r="A98" s="23"/>
      <c r="B98" s="26" t="e">
        <f t="shared" ref="B98:B129" si="17">IF(ISBLANK(A98),NA(),SMALL(A$34:A$133,C98))</f>
        <v>#N/A</v>
      </c>
      <c r="C98" s="27" t="str">
        <f t="shared" si="16"/>
        <v/>
      </c>
      <c r="D98" s="27" t="str">
        <f t="shared" ref="D98:D133" si="18">IF(ISBLANK(A98),"",NORMSDIST((B98-$B$24)/$B$25))</f>
        <v/>
      </c>
      <c r="E98" s="27" t="str">
        <f t="shared" ref="E98:E129" si="19">IF(ISBLANK(A98),"",1-D98)</f>
        <v/>
      </c>
      <c r="F98" s="27" t="str">
        <f t="shared" ref="F98:F133" si="20">IF(ISBLANK(A98),"",SMALL($E$34:$E$133,C98))</f>
        <v/>
      </c>
      <c r="G98" s="27" t="str">
        <f t="shared" ref="G98:G129" si="21">IF(ISBLANK(A98),"",(2*C98-1)*(LN(F98)+LN(D98)))</f>
        <v/>
      </c>
      <c r="H98" s="27" t="e">
        <f t="shared" ref="H98:H133" si="22">IF(A98="",NA(),NORMINV((C98-3/8)/($B$23+1/4),$B$24,$B$25))</f>
        <v>#N/A</v>
      </c>
      <c r="I98" s="37" t="e">
        <f t="shared" si="9"/>
        <v>#N/A</v>
      </c>
    </row>
    <row r="99" spans="1:9" ht="12.75" customHeight="1">
      <c r="A99" s="23"/>
      <c r="B99" s="26" t="e">
        <f t="shared" si="17"/>
        <v>#N/A</v>
      </c>
      <c r="C99" s="27" t="str">
        <f t="shared" ref="C99:C133" si="23">IF(ISBLANK(A99),"",C98+1)</f>
        <v/>
      </c>
      <c r="D99" s="27" t="str">
        <f t="shared" si="18"/>
        <v/>
      </c>
      <c r="E99" s="27" t="str">
        <f t="shared" si="19"/>
        <v/>
      </c>
      <c r="F99" s="27" t="str">
        <f t="shared" si="20"/>
        <v/>
      </c>
      <c r="G99" s="27" t="str">
        <f t="shared" si="21"/>
        <v/>
      </c>
      <c r="H99" s="27" t="e">
        <f t="shared" si="22"/>
        <v>#N/A</v>
      </c>
      <c r="I99" s="37" t="e">
        <f t="shared" ref="I99:I133" si="24">IF(B99="",NA(),(C99-3/8)/($B$23+1/4))</f>
        <v>#N/A</v>
      </c>
    </row>
    <row r="100" spans="1:9" ht="12.75" customHeight="1">
      <c r="A100" s="23"/>
      <c r="B100" s="26" t="e">
        <f t="shared" si="17"/>
        <v>#N/A</v>
      </c>
      <c r="C100" s="27" t="str">
        <f t="shared" si="23"/>
        <v/>
      </c>
      <c r="D100" s="27" t="str">
        <f t="shared" si="18"/>
        <v/>
      </c>
      <c r="E100" s="27" t="str">
        <f t="shared" si="19"/>
        <v/>
      </c>
      <c r="F100" s="27" t="str">
        <f t="shared" si="20"/>
        <v/>
      </c>
      <c r="G100" s="27" t="str">
        <f t="shared" si="21"/>
        <v/>
      </c>
      <c r="H100" s="27" t="e">
        <f t="shared" si="22"/>
        <v>#N/A</v>
      </c>
      <c r="I100" s="37" t="e">
        <f t="shared" si="24"/>
        <v>#N/A</v>
      </c>
    </row>
    <row r="101" spans="1:9" ht="12.75" customHeight="1">
      <c r="A101" s="23"/>
      <c r="B101" s="26" t="e">
        <f t="shared" si="17"/>
        <v>#N/A</v>
      </c>
      <c r="C101" s="27" t="str">
        <f t="shared" si="23"/>
        <v/>
      </c>
      <c r="D101" s="27" t="str">
        <f t="shared" si="18"/>
        <v/>
      </c>
      <c r="E101" s="27" t="str">
        <f t="shared" si="19"/>
        <v/>
      </c>
      <c r="F101" s="27" t="str">
        <f t="shared" si="20"/>
        <v/>
      </c>
      <c r="G101" s="27" t="str">
        <f t="shared" si="21"/>
        <v/>
      </c>
      <c r="H101" s="27" t="e">
        <f t="shared" si="22"/>
        <v>#N/A</v>
      </c>
      <c r="I101" s="37" t="e">
        <f t="shared" si="24"/>
        <v>#N/A</v>
      </c>
    </row>
    <row r="102" spans="1:9" ht="12.75" customHeight="1">
      <c r="A102" s="23"/>
      <c r="B102" s="26" t="e">
        <f t="shared" si="17"/>
        <v>#N/A</v>
      </c>
      <c r="C102" s="27" t="str">
        <f t="shared" si="23"/>
        <v/>
      </c>
      <c r="D102" s="27" t="str">
        <f t="shared" si="18"/>
        <v/>
      </c>
      <c r="E102" s="27" t="str">
        <f t="shared" si="19"/>
        <v/>
      </c>
      <c r="F102" s="27" t="str">
        <f t="shared" si="20"/>
        <v/>
      </c>
      <c r="G102" s="27" t="str">
        <f t="shared" si="21"/>
        <v/>
      </c>
      <c r="H102" s="27" t="e">
        <f t="shared" si="22"/>
        <v>#N/A</v>
      </c>
      <c r="I102" s="37" t="e">
        <f t="shared" si="24"/>
        <v>#N/A</v>
      </c>
    </row>
    <row r="103" spans="1:9" ht="12.75" customHeight="1">
      <c r="A103" s="23"/>
      <c r="B103" s="26" t="e">
        <f t="shared" si="17"/>
        <v>#N/A</v>
      </c>
      <c r="C103" s="27" t="str">
        <f t="shared" si="23"/>
        <v/>
      </c>
      <c r="D103" s="27" t="str">
        <f t="shared" si="18"/>
        <v/>
      </c>
      <c r="E103" s="27" t="str">
        <f t="shared" si="19"/>
        <v/>
      </c>
      <c r="F103" s="27" t="str">
        <f t="shared" si="20"/>
        <v/>
      </c>
      <c r="G103" s="27" t="str">
        <f t="shared" si="21"/>
        <v/>
      </c>
      <c r="H103" s="27" t="e">
        <f t="shared" si="22"/>
        <v>#N/A</v>
      </c>
      <c r="I103" s="37" t="e">
        <f t="shared" si="24"/>
        <v>#N/A</v>
      </c>
    </row>
    <row r="104" spans="1:9" ht="12.75" customHeight="1">
      <c r="A104" s="23"/>
      <c r="B104" s="26" t="e">
        <f t="shared" si="17"/>
        <v>#N/A</v>
      </c>
      <c r="C104" s="27" t="str">
        <f t="shared" si="23"/>
        <v/>
      </c>
      <c r="D104" s="27" t="str">
        <f t="shared" si="18"/>
        <v/>
      </c>
      <c r="E104" s="27" t="str">
        <f t="shared" si="19"/>
        <v/>
      </c>
      <c r="F104" s="27" t="str">
        <f t="shared" si="20"/>
        <v/>
      </c>
      <c r="G104" s="27" t="str">
        <f t="shared" si="21"/>
        <v/>
      </c>
      <c r="H104" s="27" t="e">
        <f t="shared" si="22"/>
        <v>#N/A</v>
      </c>
      <c r="I104" s="37" t="e">
        <f t="shared" si="24"/>
        <v>#N/A</v>
      </c>
    </row>
    <row r="105" spans="1:9" ht="12.75" customHeight="1">
      <c r="A105" s="23"/>
      <c r="B105" s="26" t="e">
        <f t="shared" si="17"/>
        <v>#N/A</v>
      </c>
      <c r="C105" s="27" t="str">
        <f t="shared" si="23"/>
        <v/>
      </c>
      <c r="D105" s="27" t="str">
        <f t="shared" si="18"/>
        <v/>
      </c>
      <c r="E105" s="27" t="str">
        <f t="shared" si="19"/>
        <v/>
      </c>
      <c r="F105" s="27" t="str">
        <f t="shared" si="20"/>
        <v/>
      </c>
      <c r="G105" s="27" t="str">
        <f t="shared" si="21"/>
        <v/>
      </c>
      <c r="H105" s="27" t="e">
        <f t="shared" si="22"/>
        <v>#N/A</v>
      </c>
      <c r="I105" s="37" t="e">
        <f t="shared" si="24"/>
        <v>#N/A</v>
      </c>
    </row>
    <row r="106" spans="1:9" ht="12.75" customHeight="1">
      <c r="A106" s="23"/>
      <c r="B106" s="26" t="e">
        <f t="shared" si="17"/>
        <v>#N/A</v>
      </c>
      <c r="C106" s="27" t="str">
        <f t="shared" si="23"/>
        <v/>
      </c>
      <c r="D106" s="27" t="str">
        <f t="shared" si="18"/>
        <v/>
      </c>
      <c r="E106" s="27" t="str">
        <f t="shared" si="19"/>
        <v/>
      </c>
      <c r="F106" s="27" t="str">
        <f t="shared" si="20"/>
        <v/>
      </c>
      <c r="G106" s="27" t="str">
        <f t="shared" si="21"/>
        <v/>
      </c>
      <c r="H106" s="27" t="e">
        <f t="shared" si="22"/>
        <v>#N/A</v>
      </c>
      <c r="I106" s="37" t="e">
        <f t="shared" si="24"/>
        <v>#N/A</v>
      </c>
    </row>
    <row r="107" spans="1:9" ht="12.75" customHeight="1">
      <c r="A107" s="23"/>
      <c r="B107" s="26" t="e">
        <f t="shared" si="17"/>
        <v>#N/A</v>
      </c>
      <c r="C107" s="27" t="str">
        <f t="shared" si="23"/>
        <v/>
      </c>
      <c r="D107" s="27" t="str">
        <f t="shared" si="18"/>
        <v/>
      </c>
      <c r="E107" s="27" t="str">
        <f t="shared" si="19"/>
        <v/>
      </c>
      <c r="F107" s="27" t="str">
        <f t="shared" si="20"/>
        <v/>
      </c>
      <c r="G107" s="27" t="str">
        <f t="shared" si="21"/>
        <v/>
      </c>
      <c r="H107" s="27" t="e">
        <f t="shared" si="22"/>
        <v>#N/A</v>
      </c>
      <c r="I107" s="37" t="e">
        <f t="shared" si="24"/>
        <v>#N/A</v>
      </c>
    </row>
    <row r="108" spans="1:9" ht="12.75" customHeight="1">
      <c r="A108" s="23"/>
      <c r="B108" s="26" t="e">
        <f t="shared" si="17"/>
        <v>#N/A</v>
      </c>
      <c r="C108" s="27" t="str">
        <f t="shared" si="23"/>
        <v/>
      </c>
      <c r="D108" s="27" t="str">
        <f t="shared" si="18"/>
        <v/>
      </c>
      <c r="E108" s="27" t="str">
        <f t="shared" si="19"/>
        <v/>
      </c>
      <c r="F108" s="27" t="str">
        <f t="shared" si="20"/>
        <v/>
      </c>
      <c r="G108" s="27" t="str">
        <f t="shared" si="21"/>
        <v/>
      </c>
      <c r="H108" s="27" t="e">
        <f t="shared" si="22"/>
        <v>#N/A</v>
      </c>
      <c r="I108" s="37" t="e">
        <f t="shared" si="24"/>
        <v>#N/A</v>
      </c>
    </row>
    <row r="109" spans="1:9" ht="12.75" customHeight="1">
      <c r="A109" s="23"/>
      <c r="B109" s="26" t="e">
        <f t="shared" si="17"/>
        <v>#N/A</v>
      </c>
      <c r="C109" s="27" t="str">
        <f t="shared" si="23"/>
        <v/>
      </c>
      <c r="D109" s="27" t="str">
        <f t="shared" si="18"/>
        <v/>
      </c>
      <c r="E109" s="27" t="str">
        <f t="shared" si="19"/>
        <v/>
      </c>
      <c r="F109" s="27" t="str">
        <f t="shared" si="20"/>
        <v/>
      </c>
      <c r="G109" s="27" t="str">
        <f t="shared" si="21"/>
        <v/>
      </c>
      <c r="H109" s="27" t="e">
        <f t="shared" si="22"/>
        <v>#N/A</v>
      </c>
      <c r="I109" s="37" t="e">
        <f t="shared" si="24"/>
        <v>#N/A</v>
      </c>
    </row>
    <row r="110" spans="1:9" ht="12.75" customHeight="1">
      <c r="A110" s="23"/>
      <c r="B110" s="26" t="e">
        <f t="shared" si="17"/>
        <v>#N/A</v>
      </c>
      <c r="C110" s="27" t="str">
        <f t="shared" si="23"/>
        <v/>
      </c>
      <c r="D110" s="27" t="str">
        <f t="shared" si="18"/>
        <v/>
      </c>
      <c r="E110" s="27" t="str">
        <f t="shared" si="19"/>
        <v/>
      </c>
      <c r="F110" s="27" t="str">
        <f t="shared" si="20"/>
        <v/>
      </c>
      <c r="G110" s="27" t="str">
        <f t="shared" si="21"/>
        <v/>
      </c>
      <c r="H110" s="27" t="e">
        <f t="shared" si="22"/>
        <v>#N/A</v>
      </c>
      <c r="I110" s="37" t="e">
        <f t="shared" si="24"/>
        <v>#N/A</v>
      </c>
    </row>
    <row r="111" spans="1:9" ht="12.75" customHeight="1">
      <c r="A111" s="23"/>
      <c r="B111" s="26" t="e">
        <f t="shared" si="17"/>
        <v>#N/A</v>
      </c>
      <c r="C111" s="27" t="str">
        <f t="shared" si="23"/>
        <v/>
      </c>
      <c r="D111" s="27" t="str">
        <f t="shared" si="18"/>
        <v/>
      </c>
      <c r="E111" s="27" t="str">
        <f t="shared" si="19"/>
        <v/>
      </c>
      <c r="F111" s="27" t="str">
        <f t="shared" si="20"/>
        <v/>
      </c>
      <c r="G111" s="27" t="str">
        <f t="shared" si="21"/>
        <v/>
      </c>
      <c r="H111" s="27" t="e">
        <f t="shared" si="22"/>
        <v>#N/A</v>
      </c>
      <c r="I111" s="37" t="e">
        <f t="shared" si="24"/>
        <v>#N/A</v>
      </c>
    </row>
    <row r="112" spans="1:9" ht="12.75" customHeight="1">
      <c r="A112" s="23"/>
      <c r="B112" s="26" t="e">
        <f t="shared" si="17"/>
        <v>#N/A</v>
      </c>
      <c r="C112" s="27" t="str">
        <f t="shared" si="23"/>
        <v/>
      </c>
      <c r="D112" s="27" t="str">
        <f t="shared" si="18"/>
        <v/>
      </c>
      <c r="E112" s="27" t="str">
        <f t="shared" si="19"/>
        <v/>
      </c>
      <c r="F112" s="27" t="str">
        <f t="shared" si="20"/>
        <v/>
      </c>
      <c r="G112" s="27" t="str">
        <f t="shared" si="21"/>
        <v/>
      </c>
      <c r="H112" s="27" t="e">
        <f t="shared" si="22"/>
        <v>#N/A</v>
      </c>
      <c r="I112" s="37" t="e">
        <f t="shared" si="24"/>
        <v>#N/A</v>
      </c>
    </row>
    <row r="113" spans="1:9" ht="12.75" customHeight="1">
      <c r="A113" s="23"/>
      <c r="B113" s="26" t="e">
        <f t="shared" si="17"/>
        <v>#N/A</v>
      </c>
      <c r="C113" s="27" t="str">
        <f t="shared" si="23"/>
        <v/>
      </c>
      <c r="D113" s="27" t="str">
        <f t="shared" si="18"/>
        <v/>
      </c>
      <c r="E113" s="27" t="str">
        <f t="shared" si="19"/>
        <v/>
      </c>
      <c r="F113" s="27" t="str">
        <f t="shared" si="20"/>
        <v/>
      </c>
      <c r="G113" s="27" t="str">
        <f t="shared" si="21"/>
        <v/>
      </c>
      <c r="H113" s="27" t="e">
        <f t="shared" si="22"/>
        <v>#N/A</v>
      </c>
      <c r="I113" s="37" t="e">
        <f t="shared" si="24"/>
        <v>#N/A</v>
      </c>
    </row>
    <row r="114" spans="1:9" ht="12.75" customHeight="1">
      <c r="A114" s="23"/>
      <c r="B114" s="26" t="e">
        <f t="shared" si="17"/>
        <v>#N/A</v>
      </c>
      <c r="C114" s="27" t="str">
        <f t="shared" si="23"/>
        <v/>
      </c>
      <c r="D114" s="27" t="str">
        <f t="shared" si="18"/>
        <v/>
      </c>
      <c r="E114" s="27" t="str">
        <f t="shared" si="19"/>
        <v/>
      </c>
      <c r="F114" s="27" t="str">
        <f t="shared" si="20"/>
        <v/>
      </c>
      <c r="G114" s="27" t="str">
        <f t="shared" si="21"/>
        <v/>
      </c>
      <c r="H114" s="27" t="e">
        <f t="shared" si="22"/>
        <v>#N/A</v>
      </c>
      <c r="I114" s="37" t="e">
        <f t="shared" si="24"/>
        <v>#N/A</v>
      </c>
    </row>
    <row r="115" spans="1:9" ht="12.75" customHeight="1">
      <c r="A115" s="23"/>
      <c r="B115" s="26" t="e">
        <f t="shared" si="17"/>
        <v>#N/A</v>
      </c>
      <c r="C115" s="27" t="str">
        <f t="shared" si="23"/>
        <v/>
      </c>
      <c r="D115" s="27" t="str">
        <f t="shared" si="18"/>
        <v/>
      </c>
      <c r="E115" s="27" t="str">
        <f t="shared" si="19"/>
        <v/>
      </c>
      <c r="F115" s="27" t="str">
        <f t="shared" si="20"/>
        <v/>
      </c>
      <c r="G115" s="27" t="str">
        <f t="shared" si="21"/>
        <v/>
      </c>
      <c r="H115" s="27" t="e">
        <f t="shared" si="22"/>
        <v>#N/A</v>
      </c>
      <c r="I115" s="37" t="e">
        <f t="shared" si="24"/>
        <v>#N/A</v>
      </c>
    </row>
    <row r="116" spans="1:9" ht="12.75" customHeight="1">
      <c r="A116" s="23"/>
      <c r="B116" s="26" t="e">
        <f t="shared" si="17"/>
        <v>#N/A</v>
      </c>
      <c r="C116" s="27" t="str">
        <f t="shared" si="23"/>
        <v/>
      </c>
      <c r="D116" s="27" t="str">
        <f t="shared" si="18"/>
        <v/>
      </c>
      <c r="E116" s="27" t="str">
        <f t="shared" si="19"/>
        <v/>
      </c>
      <c r="F116" s="27" t="str">
        <f t="shared" si="20"/>
        <v/>
      </c>
      <c r="G116" s="27" t="str">
        <f t="shared" si="21"/>
        <v/>
      </c>
      <c r="H116" s="27" t="e">
        <f t="shared" si="22"/>
        <v>#N/A</v>
      </c>
      <c r="I116" s="37" t="e">
        <f t="shared" si="24"/>
        <v>#N/A</v>
      </c>
    </row>
    <row r="117" spans="1:9" ht="12.75" customHeight="1">
      <c r="A117" s="23"/>
      <c r="B117" s="26" t="e">
        <f t="shared" si="17"/>
        <v>#N/A</v>
      </c>
      <c r="C117" s="27" t="str">
        <f t="shared" si="23"/>
        <v/>
      </c>
      <c r="D117" s="27" t="str">
        <f t="shared" si="18"/>
        <v/>
      </c>
      <c r="E117" s="27" t="str">
        <f t="shared" si="19"/>
        <v/>
      </c>
      <c r="F117" s="27" t="str">
        <f t="shared" si="20"/>
        <v/>
      </c>
      <c r="G117" s="27" t="str">
        <f t="shared" si="21"/>
        <v/>
      </c>
      <c r="H117" s="27" t="e">
        <f t="shared" si="22"/>
        <v>#N/A</v>
      </c>
      <c r="I117" s="37" t="e">
        <f t="shared" si="24"/>
        <v>#N/A</v>
      </c>
    </row>
    <row r="118" spans="1:9" ht="12.75" customHeight="1">
      <c r="A118" s="23"/>
      <c r="B118" s="26" t="e">
        <f t="shared" si="17"/>
        <v>#N/A</v>
      </c>
      <c r="C118" s="27" t="str">
        <f t="shared" si="23"/>
        <v/>
      </c>
      <c r="D118" s="27" t="str">
        <f t="shared" si="18"/>
        <v/>
      </c>
      <c r="E118" s="27" t="str">
        <f t="shared" si="19"/>
        <v/>
      </c>
      <c r="F118" s="27" t="str">
        <f t="shared" si="20"/>
        <v/>
      </c>
      <c r="G118" s="27" t="str">
        <f t="shared" si="21"/>
        <v/>
      </c>
      <c r="H118" s="27" t="e">
        <f t="shared" si="22"/>
        <v>#N/A</v>
      </c>
      <c r="I118" s="37" t="e">
        <f t="shared" si="24"/>
        <v>#N/A</v>
      </c>
    </row>
    <row r="119" spans="1:9" ht="12.75" customHeight="1">
      <c r="A119" s="23"/>
      <c r="B119" s="26" t="e">
        <f t="shared" si="17"/>
        <v>#N/A</v>
      </c>
      <c r="C119" s="27" t="str">
        <f t="shared" si="23"/>
        <v/>
      </c>
      <c r="D119" s="27" t="str">
        <f t="shared" si="18"/>
        <v/>
      </c>
      <c r="E119" s="27" t="str">
        <f t="shared" si="19"/>
        <v/>
      </c>
      <c r="F119" s="27" t="str">
        <f t="shared" si="20"/>
        <v/>
      </c>
      <c r="G119" s="27" t="str">
        <f t="shared" si="21"/>
        <v/>
      </c>
      <c r="H119" s="27" t="e">
        <f t="shared" si="22"/>
        <v>#N/A</v>
      </c>
      <c r="I119" s="37" t="e">
        <f t="shared" si="24"/>
        <v>#N/A</v>
      </c>
    </row>
    <row r="120" spans="1:9" ht="12.75" customHeight="1">
      <c r="A120" s="23"/>
      <c r="B120" s="26" t="e">
        <f t="shared" si="17"/>
        <v>#N/A</v>
      </c>
      <c r="C120" s="27" t="str">
        <f t="shared" si="23"/>
        <v/>
      </c>
      <c r="D120" s="27" t="str">
        <f t="shared" si="18"/>
        <v/>
      </c>
      <c r="E120" s="27" t="str">
        <f t="shared" si="19"/>
        <v/>
      </c>
      <c r="F120" s="27" t="str">
        <f t="shared" si="20"/>
        <v/>
      </c>
      <c r="G120" s="27" t="str">
        <f t="shared" si="21"/>
        <v/>
      </c>
      <c r="H120" s="27" t="e">
        <f t="shared" si="22"/>
        <v>#N/A</v>
      </c>
      <c r="I120" s="37" t="e">
        <f t="shared" si="24"/>
        <v>#N/A</v>
      </c>
    </row>
    <row r="121" spans="1:9" ht="12.75" customHeight="1">
      <c r="A121" s="23"/>
      <c r="B121" s="26" t="e">
        <f t="shared" si="17"/>
        <v>#N/A</v>
      </c>
      <c r="C121" s="27" t="str">
        <f t="shared" si="23"/>
        <v/>
      </c>
      <c r="D121" s="27" t="str">
        <f t="shared" si="18"/>
        <v/>
      </c>
      <c r="E121" s="27" t="str">
        <f t="shared" si="19"/>
        <v/>
      </c>
      <c r="F121" s="27" t="str">
        <f t="shared" si="20"/>
        <v/>
      </c>
      <c r="G121" s="27" t="str">
        <f t="shared" si="21"/>
        <v/>
      </c>
      <c r="H121" s="27" t="e">
        <f t="shared" si="22"/>
        <v>#N/A</v>
      </c>
      <c r="I121" s="37" t="e">
        <f t="shared" si="24"/>
        <v>#N/A</v>
      </c>
    </row>
    <row r="122" spans="1:9" ht="12.75" customHeight="1">
      <c r="A122" s="23"/>
      <c r="B122" s="26" t="e">
        <f t="shared" si="17"/>
        <v>#N/A</v>
      </c>
      <c r="C122" s="27" t="str">
        <f t="shared" si="23"/>
        <v/>
      </c>
      <c r="D122" s="27" t="str">
        <f t="shared" si="18"/>
        <v/>
      </c>
      <c r="E122" s="27" t="str">
        <f t="shared" si="19"/>
        <v/>
      </c>
      <c r="F122" s="27" t="str">
        <f t="shared" si="20"/>
        <v/>
      </c>
      <c r="G122" s="27" t="str">
        <f t="shared" si="21"/>
        <v/>
      </c>
      <c r="H122" s="27" t="e">
        <f t="shared" si="22"/>
        <v>#N/A</v>
      </c>
      <c r="I122" s="37" t="e">
        <f t="shared" si="24"/>
        <v>#N/A</v>
      </c>
    </row>
    <row r="123" spans="1:9" ht="12.75" customHeight="1">
      <c r="A123" s="23"/>
      <c r="B123" s="26" t="e">
        <f t="shared" si="17"/>
        <v>#N/A</v>
      </c>
      <c r="C123" s="27" t="str">
        <f t="shared" si="23"/>
        <v/>
      </c>
      <c r="D123" s="27" t="str">
        <f t="shared" si="18"/>
        <v/>
      </c>
      <c r="E123" s="27" t="str">
        <f t="shared" si="19"/>
        <v/>
      </c>
      <c r="F123" s="27" t="str">
        <f t="shared" si="20"/>
        <v/>
      </c>
      <c r="G123" s="27" t="str">
        <f t="shared" si="21"/>
        <v/>
      </c>
      <c r="H123" s="27" t="e">
        <f t="shared" si="22"/>
        <v>#N/A</v>
      </c>
      <c r="I123" s="37" t="e">
        <f t="shared" si="24"/>
        <v>#N/A</v>
      </c>
    </row>
    <row r="124" spans="1:9" ht="12.75" customHeight="1">
      <c r="A124" s="23"/>
      <c r="B124" s="26" t="e">
        <f t="shared" si="17"/>
        <v>#N/A</v>
      </c>
      <c r="C124" s="27" t="str">
        <f t="shared" si="23"/>
        <v/>
      </c>
      <c r="D124" s="27" t="str">
        <f t="shared" si="18"/>
        <v/>
      </c>
      <c r="E124" s="27" t="str">
        <f t="shared" si="19"/>
        <v/>
      </c>
      <c r="F124" s="27" t="str">
        <f t="shared" si="20"/>
        <v/>
      </c>
      <c r="G124" s="27" t="str">
        <f t="shared" si="21"/>
        <v/>
      </c>
      <c r="H124" s="27" t="e">
        <f t="shared" si="22"/>
        <v>#N/A</v>
      </c>
      <c r="I124" s="37" t="e">
        <f t="shared" si="24"/>
        <v>#N/A</v>
      </c>
    </row>
    <row r="125" spans="1:9" ht="12.75" customHeight="1">
      <c r="A125" s="23"/>
      <c r="B125" s="26" t="e">
        <f t="shared" si="17"/>
        <v>#N/A</v>
      </c>
      <c r="C125" s="27" t="str">
        <f t="shared" si="23"/>
        <v/>
      </c>
      <c r="D125" s="27" t="str">
        <f t="shared" si="18"/>
        <v/>
      </c>
      <c r="E125" s="27" t="str">
        <f t="shared" si="19"/>
        <v/>
      </c>
      <c r="F125" s="27" t="str">
        <f t="shared" si="20"/>
        <v/>
      </c>
      <c r="G125" s="27" t="str">
        <f t="shared" si="21"/>
        <v/>
      </c>
      <c r="H125" s="27" t="e">
        <f t="shared" si="22"/>
        <v>#N/A</v>
      </c>
      <c r="I125" s="37" t="e">
        <f t="shared" si="24"/>
        <v>#N/A</v>
      </c>
    </row>
    <row r="126" spans="1:9" ht="12.75" customHeight="1">
      <c r="A126" s="23"/>
      <c r="B126" s="26" t="e">
        <f t="shared" si="17"/>
        <v>#N/A</v>
      </c>
      <c r="C126" s="27" t="str">
        <f t="shared" si="23"/>
        <v/>
      </c>
      <c r="D126" s="27" t="str">
        <f t="shared" si="18"/>
        <v/>
      </c>
      <c r="E126" s="27" t="str">
        <f t="shared" si="19"/>
        <v/>
      </c>
      <c r="F126" s="27" t="str">
        <f t="shared" si="20"/>
        <v/>
      </c>
      <c r="G126" s="27" t="str">
        <f t="shared" si="21"/>
        <v/>
      </c>
      <c r="H126" s="27" t="e">
        <f t="shared" si="22"/>
        <v>#N/A</v>
      </c>
      <c r="I126" s="37" t="e">
        <f t="shared" si="24"/>
        <v>#N/A</v>
      </c>
    </row>
    <row r="127" spans="1:9" ht="12.75" customHeight="1">
      <c r="A127" s="23"/>
      <c r="B127" s="26" t="e">
        <f t="shared" si="17"/>
        <v>#N/A</v>
      </c>
      <c r="C127" s="27" t="str">
        <f t="shared" si="23"/>
        <v/>
      </c>
      <c r="D127" s="27" t="str">
        <f t="shared" si="18"/>
        <v/>
      </c>
      <c r="E127" s="27" t="str">
        <f t="shared" si="19"/>
        <v/>
      </c>
      <c r="F127" s="27" t="str">
        <f t="shared" si="20"/>
        <v/>
      </c>
      <c r="G127" s="27" t="str">
        <f t="shared" si="21"/>
        <v/>
      </c>
      <c r="H127" s="27" t="e">
        <f t="shared" si="22"/>
        <v>#N/A</v>
      </c>
      <c r="I127" s="37" t="e">
        <f t="shared" si="24"/>
        <v>#N/A</v>
      </c>
    </row>
    <row r="128" spans="1:9" ht="12.75" customHeight="1">
      <c r="A128" s="23"/>
      <c r="B128" s="26" t="e">
        <f t="shared" si="17"/>
        <v>#N/A</v>
      </c>
      <c r="C128" s="27" t="str">
        <f t="shared" si="23"/>
        <v/>
      </c>
      <c r="D128" s="27" t="str">
        <f t="shared" si="18"/>
        <v/>
      </c>
      <c r="E128" s="27" t="str">
        <f t="shared" si="19"/>
        <v/>
      </c>
      <c r="F128" s="27" t="str">
        <f t="shared" si="20"/>
        <v/>
      </c>
      <c r="G128" s="27" t="str">
        <f t="shared" si="21"/>
        <v/>
      </c>
      <c r="H128" s="27" t="e">
        <f t="shared" si="22"/>
        <v>#N/A</v>
      </c>
      <c r="I128" s="37" t="e">
        <f t="shared" si="24"/>
        <v>#N/A</v>
      </c>
    </row>
    <row r="129" spans="1:9" ht="12.75" customHeight="1">
      <c r="A129" s="23"/>
      <c r="B129" s="26" t="e">
        <f t="shared" si="17"/>
        <v>#N/A</v>
      </c>
      <c r="C129" s="27" t="str">
        <f t="shared" si="23"/>
        <v/>
      </c>
      <c r="D129" s="27" t="str">
        <f t="shared" si="18"/>
        <v/>
      </c>
      <c r="E129" s="27" t="str">
        <f t="shared" si="19"/>
        <v/>
      </c>
      <c r="F129" s="27" t="str">
        <f t="shared" si="20"/>
        <v/>
      </c>
      <c r="G129" s="27" t="str">
        <f t="shared" si="21"/>
        <v/>
      </c>
      <c r="H129" s="27" t="e">
        <f t="shared" si="22"/>
        <v>#N/A</v>
      </c>
      <c r="I129" s="37" t="e">
        <f t="shared" si="24"/>
        <v>#N/A</v>
      </c>
    </row>
    <row r="130" spans="1:9" ht="12.75" customHeight="1">
      <c r="A130" s="23"/>
      <c r="B130" s="26" t="e">
        <f>IF(ISBLANK(A130),NA(),SMALL(A$34:A$133,C130))</f>
        <v>#N/A</v>
      </c>
      <c r="C130" s="27" t="str">
        <f t="shared" si="23"/>
        <v/>
      </c>
      <c r="D130" s="27" t="str">
        <f t="shared" si="18"/>
        <v/>
      </c>
      <c r="E130" s="27" t="str">
        <f>IF(ISBLANK(A130),"",1-D130)</f>
        <v/>
      </c>
      <c r="F130" s="27" t="str">
        <f t="shared" si="20"/>
        <v/>
      </c>
      <c r="G130" s="27" t="str">
        <f>IF(ISBLANK(A130),"",(2*C130-1)*(LN(F130)+LN(D130)))</f>
        <v/>
      </c>
      <c r="H130" s="27" t="e">
        <f t="shared" si="22"/>
        <v>#N/A</v>
      </c>
      <c r="I130" s="37" t="e">
        <f t="shared" si="24"/>
        <v>#N/A</v>
      </c>
    </row>
    <row r="131" spans="1:9" ht="12.75" customHeight="1">
      <c r="A131" s="23"/>
      <c r="B131" s="26" t="e">
        <f>IF(ISBLANK(A131),NA(),SMALL(A$34:A$133,C131))</f>
        <v>#N/A</v>
      </c>
      <c r="C131" s="27" t="str">
        <f t="shared" si="23"/>
        <v/>
      </c>
      <c r="D131" s="27" t="str">
        <f t="shared" si="18"/>
        <v/>
      </c>
      <c r="E131" s="27" t="str">
        <f>IF(ISBLANK(A131),"",1-D131)</f>
        <v/>
      </c>
      <c r="F131" s="27" t="str">
        <f t="shared" si="20"/>
        <v/>
      </c>
      <c r="G131" s="27" t="str">
        <f>IF(ISBLANK(A131),"",(2*C131-1)*(LN(F131)+LN(D131)))</f>
        <v/>
      </c>
      <c r="H131" s="27" t="e">
        <f t="shared" si="22"/>
        <v>#N/A</v>
      </c>
      <c r="I131" s="37" t="e">
        <f t="shared" si="24"/>
        <v>#N/A</v>
      </c>
    </row>
    <row r="132" spans="1:9" ht="12.75" customHeight="1">
      <c r="A132" s="23"/>
      <c r="B132" s="26" t="e">
        <f>IF(ISBLANK(A132),NA(),SMALL(A$34:A$133,C132))</f>
        <v>#N/A</v>
      </c>
      <c r="C132" s="27" t="str">
        <f t="shared" si="23"/>
        <v/>
      </c>
      <c r="D132" s="27" t="str">
        <f t="shared" si="18"/>
        <v/>
      </c>
      <c r="E132" s="27" t="str">
        <f>IF(ISBLANK(A132),"",1-D132)</f>
        <v/>
      </c>
      <c r="F132" s="27" t="str">
        <f t="shared" si="20"/>
        <v/>
      </c>
      <c r="G132" s="27" t="str">
        <f>IF(ISBLANK(A132),"",(2*C132-1)*(LN(F132)+LN(D132)))</f>
        <v/>
      </c>
      <c r="H132" s="27" t="e">
        <f t="shared" si="22"/>
        <v>#N/A</v>
      </c>
      <c r="I132" s="37" t="e">
        <f t="shared" si="24"/>
        <v>#N/A</v>
      </c>
    </row>
    <row r="133" spans="1:9" ht="12.75" customHeight="1">
      <c r="A133" s="23"/>
      <c r="B133" s="28" t="e">
        <f>IF(ISBLANK(A133),NA(),SMALL(A$34:A$133,C133))</f>
        <v>#N/A</v>
      </c>
      <c r="C133" s="29" t="str">
        <f t="shared" si="23"/>
        <v/>
      </c>
      <c r="D133" s="29" t="str">
        <f t="shared" si="18"/>
        <v/>
      </c>
      <c r="E133" s="29" t="str">
        <f>IF(ISBLANK(A133),"",1-D133)</f>
        <v/>
      </c>
      <c r="F133" s="29" t="str">
        <f t="shared" si="20"/>
        <v/>
      </c>
      <c r="G133" s="29" t="str">
        <f>IF(ISBLANK(A133),"",(2*C133-1)*(LN(F133)+LN(D133)))</f>
        <v/>
      </c>
      <c r="H133" s="29" t="e">
        <f t="shared" si="22"/>
        <v>#N/A</v>
      </c>
      <c r="I133" s="38" t="e">
        <f t="shared" si="24"/>
        <v>#N/A</v>
      </c>
    </row>
    <row r="134" spans="1:9" s="20" customFormat="1" ht="12.75" customHeight="1">
      <c r="A134" s="30"/>
      <c r="B134" s="31" t="str">
        <f>IF(ISBLANK(A134),"END","Not the last one anymore. Copy the cell above down to your last data point. Then Repaste.")</f>
        <v>END</v>
      </c>
      <c r="D134" s="19"/>
      <c r="E134" s="19"/>
      <c r="F134" s="19"/>
      <c r="G134" s="19"/>
    </row>
  </sheetData>
  <sheetCalcPr fullCalcOnLoad="1"/>
  <mergeCells count="2">
    <mergeCell ref="F25:G25"/>
    <mergeCell ref="N11:Q11"/>
  </mergeCells>
  <phoneticPr fontId="0" type="noConversion"/>
  <conditionalFormatting sqref="B34:B133 H34:I133">
    <cfRule type="expression" dxfId="0" priority="1" stopIfTrue="1">
      <formula>ISERROR(B34)</formula>
    </cfRule>
  </conditionalFormatting>
  <dataValidations count="3">
    <dataValidation type="custom" allowBlank="1" showInputMessage="1" showErrorMessage="1" errorTitle="Error" error="Too Many Data Points.  Add more rows per the instructions at the top of the sheet." sqref="A134">
      <formula1>IF(COUNT(A134)=0,1,0)</formula1>
    </dataValidation>
    <dataValidation type="custom" allowBlank="1" showInputMessage="1" showErrorMessage="1" errorTitle="Error" error="Don't enter numbers above the yellow in column A." sqref="A1:A5">
      <formula1>IF(SUM(A1:A33)=0,1,0)</formula1>
    </dataValidation>
    <dataValidation type="custom" allowBlank="1" showInputMessage="1" showErrorMessage="1" errorTitle="Error" error="Don't enter numbers above the yellow in column A." sqref="A6:A33">
      <formula1>IF(SUM(A6:A37)=0,1,0)</formula1>
    </dataValidation>
  </dataValidations>
  <hyperlinks>
    <hyperlink ref="I2" r:id="rId1"/>
    <hyperlink ref="K2" r:id="rId2"/>
    <hyperlink ref="K4" r:id="rId3"/>
  </hyperlinks>
  <pageMargins left="0.75" right="0.75" top="1" bottom="1" header="0.5" footer="0.5"/>
  <pageSetup orientation="landscape" r:id="rId4"/>
  <headerFooter alignWithMargins="0"/>
  <drawing r:id="rId5"/>
  <legacyDrawing r:id="rId6"/>
  <oleObjects>
    <oleObject progId="Equation.3" shapeId="1045" r:id="rId7"/>
    <oleObject progId="Equation.3" shapeId="1051" r:id="rId8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Anderson-Darling</vt:lpstr>
      <vt:lpstr>BarLength</vt:lpstr>
      <vt:lpstr>ChartMax</vt:lpstr>
      <vt:lpstr>ChartMin</vt:lpstr>
      <vt:lpstr>DataCount</vt:lpstr>
    </vt:vector>
  </TitlesOfParts>
  <Company>Robust Systems and Strategy LLC</Company>
  <LinksUpToDate>false</LinksUpToDate>
  <SharedDoc>false</SharedDoc>
  <HyperlinkBase>www.robuststrategy.com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Anderson-Darling Normality Test Calculator</dc:title>
  <dc:creator>Kevin Otto</dc:creator>
  <dc:description>(c) Kevin Otto 2005_x000d_
Version 2.0</dc:description>
  <cp:lastModifiedBy>vhasfcdurazt</cp:lastModifiedBy>
  <dcterms:created xsi:type="dcterms:W3CDTF">2003-10-01T20:07:14Z</dcterms:created>
  <dcterms:modified xsi:type="dcterms:W3CDTF">2013-06-18T17:06:55Z</dcterms:modified>
</cp:coreProperties>
</file>