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-ito\Documents\git\NG_Mapping\"/>
    </mc:Choice>
  </mc:AlternateContent>
  <xr:revisionPtr revIDLastSave="0" documentId="13_ncr:1_{853EF2AB-4E64-4368-BDEA-17458BABDE28}" xr6:coauthVersionLast="47" xr6:coauthVersionMax="47" xr10:uidLastSave="{00000000-0000-0000-0000-000000000000}"/>
  <bookViews>
    <workbookView xWindow="8325" yWindow="2355" windowWidth="17490" windowHeight="11040" xr2:uid="{056D0A2B-0DC5-4768-96A4-92AD07DAB4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N62" i="1"/>
  <c r="N61" i="1"/>
  <c r="N60" i="1"/>
  <c r="N59" i="1"/>
  <c r="N58" i="1"/>
  <c r="C57" i="1" s="1"/>
  <c r="AG62" i="1"/>
  <c r="AG61" i="1"/>
  <c r="AG60" i="1"/>
  <c r="AG59" i="1"/>
  <c r="AG58" i="1"/>
  <c r="AG34" i="1"/>
  <c r="AG33" i="1"/>
  <c r="AG32" i="1"/>
  <c r="N32" i="1"/>
  <c r="N48" i="1"/>
  <c r="N47" i="1"/>
  <c r="N46" i="1"/>
  <c r="N45" i="1"/>
  <c r="N44" i="1"/>
  <c r="AG48" i="1"/>
  <c r="V43" i="1" s="1"/>
  <c r="AG47" i="1"/>
  <c r="AG46" i="1"/>
  <c r="AG45" i="1"/>
  <c r="AG44" i="1"/>
  <c r="AG31" i="1"/>
  <c r="AG30" i="1"/>
  <c r="V29" i="1" s="1"/>
  <c r="N34" i="1"/>
  <c r="N33" i="1"/>
  <c r="N31" i="1"/>
  <c r="N30" i="1"/>
  <c r="C43" i="1" l="1"/>
  <c r="V57" i="1"/>
</calcChain>
</file>

<file path=xl/sharedStrings.xml><?xml version="1.0" encoding="utf-8"?>
<sst xmlns="http://schemas.openxmlformats.org/spreadsheetml/2006/main" count="177" uniqueCount="95">
  <si>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</si>
  <si>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</si>
  <si>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</si>
  <si>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</si>
  <si>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</si>
  <si>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</si>
  <si>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</si>
  <si>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</si>
  <si>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</si>
  <si>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</si>
  <si>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</si>
  <si>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</si>
  <si>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</si>
  <si>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</si>
  <si>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</si>
  <si>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</si>
  <si>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</si>
  <si>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</si>
  <si>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</si>
  <si>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</si>
  <si>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</si>
  <si>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S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</si>
  <si>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</si>
  <si>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</si>
  <si>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</si>
  <si>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</si>
  <si>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</si>
  <si>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</si>
  <si>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</si>
  <si>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</si>
  <si>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</si>
  <si>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J</t>
    <phoneticPr fontId="1"/>
  </si>
  <si>
    <t>K</t>
    <phoneticPr fontId="1"/>
  </si>
  <si>
    <t>30289IF</t>
    <phoneticPr fontId="1"/>
  </si>
  <si>
    <t>80345SF</t>
    <phoneticPr fontId="1"/>
  </si>
  <si>
    <t>20215DF</t>
    <phoneticPr fontId="1"/>
  </si>
  <si>
    <t>前1桁＋365+2番目から３桁</t>
    <rPh sb="0" eb="1">
      <t>マエ</t>
    </rPh>
    <rPh sb="2" eb="3">
      <t>ケタ</t>
    </rPh>
    <rPh sb="9" eb="10">
      <t>バン</t>
    </rPh>
    <rPh sb="10" eb="11">
      <t>メ</t>
    </rPh>
    <rPh sb="14" eb="15">
      <t>ケタ</t>
    </rPh>
    <phoneticPr fontId="1"/>
  </si>
  <si>
    <t>ID</t>
    <phoneticPr fontId="1"/>
  </si>
  <si>
    <t>mode</t>
    <phoneticPr fontId="1"/>
  </si>
  <si>
    <t>SN</t>
    <phoneticPr fontId="1"/>
  </si>
  <si>
    <t>Operator</t>
    <phoneticPr fontId="1"/>
  </si>
  <si>
    <t>TestDate</t>
    <phoneticPr fontId="1"/>
  </si>
  <si>
    <t>SaveDate</t>
    <phoneticPr fontId="1"/>
  </si>
  <si>
    <t>BoradDate</t>
    <phoneticPr fontId="1"/>
  </si>
  <si>
    <t>Hinban</t>
    <phoneticPr fontId="1"/>
  </si>
  <si>
    <t>isDay</t>
    <phoneticPr fontId="1"/>
  </si>
  <si>
    <t>T_Daicho</t>
    <phoneticPr fontId="1"/>
  </si>
  <si>
    <t>T_Data</t>
    <phoneticPr fontId="1"/>
  </si>
  <si>
    <t>dID</t>
    <phoneticPr fontId="1"/>
  </si>
  <si>
    <t>Board</t>
    <phoneticPr fontId="1"/>
  </si>
  <si>
    <t>NgType</t>
    <phoneticPr fontId="1"/>
  </si>
  <si>
    <t>NgText</t>
    <phoneticPr fontId="1"/>
  </si>
  <si>
    <t>X</t>
    <phoneticPr fontId="1"/>
  </si>
  <si>
    <t>Y</t>
    <phoneticPr fontId="1"/>
  </si>
  <si>
    <t>Area</t>
    <phoneticPr fontId="1"/>
  </si>
  <si>
    <t>// mode  0:紙から入力, 1:QRコードから入力</t>
  </si>
  <si>
    <t>// Operator  オペレータ名</t>
  </si>
  <si>
    <t>// TestDate  検査実施日時</t>
  </si>
  <si>
    <t>// SaveDateTime  データ保存日時</t>
  </si>
  <si>
    <t>// BoardDate  ボード製造日</t>
  </si>
  <si>
    <t>// Hinban  品番</t>
  </si>
  <si>
    <t>// isDay  昼勤かどうか(true:昼勤, false:夜勤)</t>
  </si>
  <si>
    <t>// T_Data テーブル定義</t>
  </si>
  <si>
    <t>// dID  台帳ID（T_DaichoのID）</t>
  </si>
  <si>
    <t>// Board  ボード名（例：6365590A, 6365630Bなど）</t>
  </si>
  <si>
    <t>// NgType  NGの種類（0:異物, 1:フラックス, 2:はんだボール, 3:はんだ屑, 4:炭化物, 5:ヒュミシール付着, 6:ヒュミシール未塗布, 7:浮き, 8:破損, 9:リードカット異常）</t>
  </si>
  <si>
    <t>// NgText  NGの詳細テキスト（例：はんだボール, フラックスなど）</t>
  </si>
  <si>
    <t>// X  X座標</t>
  </si>
  <si>
    <t>// Y  Y座標</t>
  </si>
  <si>
    <t>// Area  エリア番号（1～9）</t>
  </si>
  <si>
    <t>カラム名</t>
    <rPh sb="3" eb="4">
      <t>メイ</t>
    </rPh>
    <phoneticPr fontId="1"/>
  </si>
  <si>
    <t>データ型</t>
    <rPh sb="3" eb="4">
      <t>カタ</t>
    </rPh>
    <phoneticPr fontId="1"/>
  </si>
  <si>
    <t>long</t>
    <phoneticPr fontId="1"/>
  </si>
  <si>
    <t>SQLiteでは、</t>
    <phoneticPr fontId="1"/>
  </si>
  <si>
    <t>整数はすべてINTEGERで定義されるが、内部的にはlong相当</t>
    <rPh sb="0" eb="2">
      <t>セイスウ</t>
    </rPh>
    <rPh sb="14" eb="16">
      <t>テイギ</t>
    </rPh>
    <rPh sb="21" eb="24">
      <t>ナイブテキ</t>
    </rPh>
    <rPh sb="30" eb="32">
      <t>ソウトウ</t>
    </rPh>
    <phoneticPr fontId="1"/>
  </si>
  <si>
    <t>浮動小数点は、REALで定義される。内部的にはdoubleと同等。</t>
    <rPh sb="0" eb="5">
      <t>フドウショウスウテン</t>
    </rPh>
    <rPh sb="12" eb="14">
      <t>テイギ</t>
    </rPh>
    <rPh sb="18" eb="21">
      <t>ナイブテキ</t>
    </rPh>
    <rPh sb="30" eb="32">
      <t>ドウトウ</t>
    </rPh>
    <phoneticPr fontId="1"/>
  </si>
  <si>
    <t xml:space="preserve">    name TEXT NOT NULL,</t>
  </si>
  <si>
    <t xml:space="preserve">    price REAL,</t>
  </si>
  <si>
    <t xml:space="preserve">    category TEXT</t>
  </si>
  <si>
    <t>);</t>
  </si>
  <si>
    <t>CREATE TABLE TBL (</t>
    <phoneticPr fontId="1"/>
  </si>
  <si>
    <t xml:space="preserve">    ID INTEGER PRIMARY KEY,</t>
    <phoneticPr fontId="1"/>
  </si>
  <si>
    <t xml:space="preserve">    code INTEGER NOT NULL,</t>
    <phoneticPr fontId="1"/>
  </si>
  <si>
    <t>DB内</t>
    <rPh sb="2" eb="3">
      <t>ナイ</t>
    </rPh>
    <phoneticPr fontId="1"/>
  </si>
  <si>
    <t>C#</t>
    <phoneticPr fontId="1"/>
  </si>
  <si>
    <t>Integer</t>
    <phoneticPr fontId="1"/>
  </si>
  <si>
    <t>Text</t>
    <phoneticPr fontId="1"/>
  </si>
  <si>
    <t>string</t>
    <phoneticPr fontId="1"/>
  </si>
  <si>
    <t>// QRの読取り文字列（mode0の時はSNと一致、mode1の時はQR読み取り文字全部)</t>
    <rPh sb="9" eb="12">
      <t>モジレツ</t>
    </rPh>
    <rPh sb="19" eb="20">
      <t>トキ</t>
    </rPh>
    <rPh sb="24" eb="26">
      <t>イッチ</t>
    </rPh>
    <rPh sb="33" eb="34">
      <t>トキ</t>
    </rPh>
    <rPh sb="37" eb="38">
      <t>ヨ</t>
    </rPh>
    <rPh sb="39" eb="40">
      <t>ト</t>
    </rPh>
    <rPh sb="41" eb="43">
      <t>モジ</t>
    </rPh>
    <rPh sb="43" eb="45">
      <t>ゼンブ</t>
    </rPh>
    <phoneticPr fontId="1"/>
  </si>
  <si>
    <t>// SN  (mode=0のときはDummySN、mode=1の時はQR文字列.Substring(14,7))</t>
    <rPh sb="37" eb="40">
      <t>モジレツ</t>
    </rPh>
    <phoneticPr fontId="1"/>
  </si>
  <si>
    <t>250528H659000B10213IF</t>
    <phoneticPr fontId="1"/>
  </si>
  <si>
    <t>250610S663000B40F13SF</t>
    <phoneticPr fontId="1"/>
  </si>
  <si>
    <t>QRText</t>
    <phoneticPr fontId="1"/>
  </si>
  <si>
    <t>LineName</t>
    <phoneticPr fontId="1"/>
  </si>
  <si>
    <t>string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</si>
</sst>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172639</xdr:colOff>
      <xdr:row>19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2583656" y="3214688"/>
          <a:ext cx="345280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1893094" y="2857500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16</xdr:row>
      <xdr:rowOff>178593</xdr:rowOff>
    </xdr:from>
    <xdr:to>
      <xdr:col>12</xdr:col>
      <xdr:colOff>1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2363391" y="3083719"/>
          <a:ext cx="267891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967CDA-0DC7-6CB3-F68F-65714AE7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25</xdr:col>
      <xdr:colOff>23913</xdr:colOff>
      <xdr:row>28</xdr:row>
      <xdr:rowOff>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9C96E8-E2E8-29C6-478F-DF754820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D250A2-4CA3-871D-0DEA-B2714C41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178494</xdr:rowOff>
    </xdr:from>
    <xdr:to>
      <xdr:col>25</xdr:col>
      <xdr:colOff>23913</xdr:colOff>
      <xdr:row>42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ECF067D-499E-0D97-B9B1-06019381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6E9A663-1AC5-8DA3-EB77-CD61AD3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28677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178494</xdr:rowOff>
    </xdr:from>
    <xdr:to>
      <xdr:col>25</xdr:col>
      <xdr:colOff>23913</xdr:colOff>
      <xdr:row>56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6EFED79-6DDF-0C1B-F6ED-BCDD56F5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9286775"/>
          <a:ext cx="714475" cy="7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142875</xdr:rowOff>
    </xdr:from>
    <xdr:to>
      <xdr:col>18</xdr:col>
      <xdr:colOff>2028825</xdr:colOff>
      <xdr:row>35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B842F8-95AE-ADE7-213C-1203843CB694}"/>
            </a:ext>
          </a:extLst>
        </xdr:cNvPr>
        <xdr:cNvSpPr/>
      </xdr:nvSpPr>
      <xdr:spPr>
        <a:xfrm>
          <a:off x="9801225" y="866775"/>
          <a:ext cx="4572000" cy="552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SQLite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で、下記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Table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構造での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文を作成して。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から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を指定して、その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を得て、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で、その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と一致する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を持つレコードを削除する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SQL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文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&lt;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テーブル構造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&gt;</a:t>
          </a: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T_Daicho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ID: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AutoIncrement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mode:Integer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QRText:Text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Operator:Text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TestDate:Text(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日付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SaveDate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BoardDate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:Text(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日付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Hinban:Text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isDay:Integer(FLG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用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)</a:t>
          </a:r>
        </a:p>
        <a:p>
          <a:pPr algn="l">
            <a:lnSpc>
              <a:spcPts val="1320"/>
            </a:lnSpc>
          </a:pP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テーブル名：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T_Data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AutoIncrement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dID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Integer,T_Daicho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の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ID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。連携用</a:t>
          </a:r>
          <a:endParaRPr kumimoji="1" lang="en-US" altLang="ja-JP" sz="1100">
            <a:latin typeface="Consolas" panose="020B0609020204030204" pitchFamily="49" charset="0"/>
            <a:ea typeface="Meiryo UI" panose="020B0604030504040204" pitchFamily="50" charset="-128"/>
          </a:endParaRP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Board</a:t>
          </a:r>
          <a:r>
            <a:rPr kumimoji="1" lang="ja-JP" altLang="en-US" sz="1100">
              <a:latin typeface="Consolas" panose="020B0609020204030204" pitchFamily="49" charset="0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NgType:Integer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NgText:Text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X:REAL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Y:REAL</a:t>
          </a:r>
        </a:p>
        <a:p>
          <a:pPr algn="l">
            <a:lnSpc>
              <a:spcPts val="1320"/>
            </a:lnSpc>
          </a:pPr>
          <a:r>
            <a:rPr kumimoji="1" lang="en-US" altLang="ja-JP" sz="1100">
              <a:latin typeface="Consolas" panose="020B0609020204030204" pitchFamily="49" charset="0"/>
              <a:ea typeface="Meiryo UI" panose="020B0604030504040204" pitchFamily="50" charset="-128"/>
            </a:rPr>
            <a:t>Area:Integer</a:t>
          </a:r>
          <a:endParaRPr kumimoji="1" lang="ja-JP" altLang="en-US" sz="1100">
            <a:latin typeface="Consolas" panose="020B0609020204030204" pitchFamily="49" charset="0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G62"/>
  <sheetViews>
    <sheetView tabSelected="1" topLeftCell="A12" zoomScale="115" zoomScaleNormal="115" workbookViewId="0">
      <selection activeCell="AK22" sqref="AK22"/>
    </sheetView>
  </sheetViews>
  <sheetFormatPr defaultRowHeight="14.25" x14ac:dyDescent="0.25"/>
  <cols>
    <col min="2" max="37" width="2.25" customWidth="1"/>
  </cols>
  <sheetData>
    <row r="2" spans="2:22" x14ac:dyDescent="0.25">
      <c r="B2" t="s">
        <v>24</v>
      </c>
    </row>
    <row r="3" spans="2:22" x14ac:dyDescent="0.25">
      <c r="B3" t="s">
        <v>25</v>
      </c>
    </row>
    <row r="11" spans="2:22" x14ac:dyDescent="0.25">
      <c r="B11" t="s">
        <v>26</v>
      </c>
    </row>
    <row r="12" spans="2:22" x14ac:dyDescent="0.25">
      <c r="C12" t="s">
        <v>28</v>
      </c>
    </row>
    <row r="13" spans="2:22" x14ac:dyDescent="0.25">
      <c r="C13" t="s">
        <v>29</v>
      </c>
    </row>
    <row r="14" spans="2:22" x14ac:dyDescent="0.25">
      <c r="C14" t="s">
        <v>30</v>
      </c>
    </row>
    <row r="15" spans="2:22" x14ac:dyDescent="0.25">
      <c r="B15" s="2">
        <f>B16-1</f>
        <v>0</v>
      </c>
      <c r="C15" s="2">
        <f t="shared" ref="C15:V15" si="0">C16-1</f>
        <v>1</v>
      </c>
      <c r="D15" s="2">
        <f t="shared" si="0"/>
        <v>2</v>
      </c>
      <c r="E15" s="2">
        <f t="shared" si="0"/>
        <v>3</v>
      </c>
      <c r="F15" s="2">
        <f t="shared" si="0"/>
        <v>4</v>
      </c>
      <c r="G15" s="2">
        <f t="shared" si="0"/>
        <v>5</v>
      </c>
      <c r="H15" s="2">
        <f t="shared" si="0"/>
        <v>6</v>
      </c>
      <c r="I15" s="2">
        <f t="shared" si="0"/>
        <v>7</v>
      </c>
      <c r="J15" s="2">
        <f t="shared" si="0"/>
        <v>8</v>
      </c>
      <c r="K15" s="2">
        <f t="shared" si="0"/>
        <v>9</v>
      </c>
      <c r="L15" s="2">
        <f t="shared" si="0"/>
        <v>10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14</v>
      </c>
      <c r="Q15" s="2">
        <f t="shared" si="0"/>
        <v>15</v>
      </c>
      <c r="R15" s="2">
        <f t="shared" si="0"/>
        <v>16</v>
      </c>
      <c r="S15" s="2">
        <f t="shared" si="0"/>
        <v>17</v>
      </c>
      <c r="T15" s="2">
        <f t="shared" si="0"/>
        <v>18</v>
      </c>
      <c r="U15" s="2">
        <f t="shared" si="0"/>
        <v>19</v>
      </c>
      <c r="V15" s="2">
        <f t="shared" si="0"/>
        <v>20</v>
      </c>
    </row>
    <row r="16" spans="2:22" x14ac:dyDescent="0.2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</row>
    <row r="17" spans="2:33" x14ac:dyDescent="0.25">
      <c r="B17" s="3" t="s">
        <v>4</v>
      </c>
      <c r="C17" s="3" t="s">
        <v>5</v>
      </c>
      <c r="D17" s="3" t="s">
        <v>6</v>
      </c>
      <c r="E17" s="3" t="s">
        <v>5</v>
      </c>
      <c r="F17" s="3" t="s">
        <v>4</v>
      </c>
      <c r="G17" s="3" t="s">
        <v>7</v>
      </c>
      <c r="H17" s="7" t="s">
        <v>2</v>
      </c>
      <c r="I17" s="4" t="s">
        <v>8</v>
      </c>
      <c r="J17" s="4" t="s">
        <v>5</v>
      </c>
      <c r="K17" s="4" t="s">
        <v>9</v>
      </c>
      <c r="L17" s="4" t="s">
        <v>6</v>
      </c>
      <c r="M17" s="4" t="s">
        <v>6</v>
      </c>
      <c r="N17" s="4" t="s">
        <v>6</v>
      </c>
      <c r="O17" s="5" t="s">
        <v>10</v>
      </c>
      <c r="P17" s="6" t="s">
        <v>11</v>
      </c>
      <c r="Q17" s="6" t="s">
        <v>6</v>
      </c>
      <c r="R17" s="6" t="s">
        <v>4</v>
      </c>
      <c r="S17" s="6" t="s">
        <v>11</v>
      </c>
      <c r="T17" s="6" t="s">
        <v>12</v>
      </c>
      <c r="U17" s="6" t="s">
        <v>2</v>
      </c>
      <c r="V17" s="6" t="s">
        <v>13</v>
      </c>
    </row>
    <row r="20" spans="2:33" x14ac:dyDescent="0.25">
      <c r="M20" t="s">
        <v>36</v>
      </c>
    </row>
    <row r="23" spans="2:33" x14ac:dyDescent="0.25">
      <c r="B23" t="s">
        <v>27</v>
      </c>
    </row>
    <row r="25" spans="2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9" spans="2:33" x14ac:dyDescent="0.25">
      <c r="C29" t="s">
        <v>90</v>
      </c>
      <c r="V29" t="str">
        <f>_xlfn.TEXTJOIN("",TRUE,AG30:AG34)</f>
        <v>250528I659000B20215DF</v>
      </c>
    </row>
    <row r="30" spans="2:33" x14ac:dyDescent="0.25">
      <c r="C30" t="s">
        <v>91</v>
      </c>
      <c r="D30" s="1"/>
      <c r="H30" s="10">
        <v>45805</v>
      </c>
      <c r="I30" s="10"/>
      <c r="J30" s="10"/>
      <c r="K30" s="10"/>
      <c r="L30" s="10"/>
      <c r="M30" t="s">
        <v>14</v>
      </c>
      <c r="N30" s="1" t="str">
        <f>TEXT(YEAR(H30)-2000,"00") &amp; TEXT(MONTH(H30),"00")&amp;TEXT(DAY(H30),"00")</f>
        <v>250528</v>
      </c>
      <c r="V30" t="s">
        <v>0</v>
      </c>
      <c r="W30" s="1"/>
      <c r="AA30" s="10">
        <v>45805</v>
      </c>
      <c r="AB30" s="10"/>
      <c r="AC30" s="10"/>
      <c r="AD30" s="10"/>
      <c r="AE30" s="10"/>
      <c r="AF30" t="s">
        <v>14</v>
      </c>
      <c r="AG30" s="1" t="str">
        <f>TEXT(YEAR(AA30)-2000,"00") &amp; TEXT(MONTH(AA30),"00")&amp;TEXT(DAY(AA30),"00")</f>
        <v>250528</v>
      </c>
    </row>
    <row r="31" spans="2:33" x14ac:dyDescent="0.25">
      <c r="C31" t="s">
        <v>1</v>
      </c>
      <c r="H31" t="s">
        <v>19</v>
      </c>
      <c r="M31" t="s">
        <v>14</v>
      </c>
      <c r="N31" t="str">
        <f>H31</f>
        <v>H</v>
      </c>
      <c r="V31" t="s">
        <v>1</v>
      </c>
      <c r="AA31" t="s">
        <v>3</v>
      </c>
      <c r="AF31" t="s">
        <v>14</v>
      </c>
      <c r="AG31" t="str">
        <f>AA31</f>
        <v>I</v>
      </c>
    </row>
    <row r="32" spans="2:33" x14ac:dyDescent="0.25">
      <c r="C32" t="s">
        <v>22</v>
      </c>
      <c r="H32" s="11">
        <v>6365590</v>
      </c>
      <c r="I32" s="11"/>
      <c r="J32" s="11"/>
      <c r="K32" s="11"/>
      <c r="L32" s="9"/>
      <c r="M32" t="s">
        <v>14</v>
      </c>
      <c r="N32" t="str">
        <f>MID(H32,1,1)&amp; MID(H32,5,3)&amp;"00"</f>
        <v>659000</v>
      </c>
      <c r="V32" t="s">
        <v>22</v>
      </c>
      <c r="AA32" s="11">
        <v>6365590</v>
      </c>
      <c r="AB32" s="11"/>
      <c r="AC32" s="11"/>
      <c r="AD32" s="11"/>
      <c r="AG32" t="str">
        <f>MID(AA32,1,1)&amp; MID(AA32,5,3)&amp;"00"</f>
        <v>659000</v>
      </c>
    </row>
    <row r="33" spans="3:33" x14ac:dyDescent="0.25">
      <c r="C33" t="s">
        <v>15</v>
      </c>
      <c r="H33" t="s">
        <v>18</v>
      </c>
      <c r="M33" t="s">
        <v>14</v>
      </c>
      <c r="N33" t="str">
        <f>H33</f>
        <v>B</v>
      </c>
      <c r="V33" t="s">
        <v>15</v>
      </c>
      <c r="AA33" t="s">
        <v>18</v>
      </c>
      <c r="AF33" t="s">
        <v>14</v>
      </c>
      <c r="AG33" t="str">
        <f>AA33</f>
        <v>B</v>
      </c>
    </row>
    <row r="34" spans="3:33" x14ac:dyDescent="0.25">
      <c r="C34" t="s">
        <v>16</v>
      </c>
      <c r="H34" t="s">
        <v>17</v>
      </c>
      <c r="M34" t="s">
        <v>14</v>
      </c>
      <c r="N34" t="str">
        <f>MID(H34,1,7)</f>
        <v>10213IF</v>
      </c>
      <c r="V34" t="s">
        <v>16</v>
      </c>
      <c r="AA34" t="s">
        <v>35</v>
      </c>
      <c r="AF34" t="s">
        <v>14</v>
      </c>
      <c r="AG34" t="str">
        <f>MID(AA34,1,7)</f>
        <v>20215DF</v>
      </c>
    </row>
    <row r="43" spans="3:33" x14ac:dyDescent="0.25">
      <c r="C43" t="str">
        <f>_xlfn.TEXTJOIN("",TRUE,N44:N48)</f>
        <v>250602J659000A80345SF</v>
      </c>
      <c r="V43" t="str">
        <f>_xlfn.TEXTJOIN("",TRUE,AG44:AG48)</f>
        <v>250602K659000B30289IF</v>
      </c>
    </row>
    <row r="44" spans="3:33" x14ac:dyDescent="0.25">
      <c r="C44" t="s">
        <v>0</v>
      </c>
      <c r="D44" s="1"/>
      <c r="H44" s="10">
        <v>45810</v>
      </c>
      <c r="I44" s="10"/>
      <c r="J44" s="10"/>
      <c r="K44" s="10"/>
      <c r="L44" s="10"/>
      <c r="M44" t="s">
        <v>14</v>
      </c>
      <c r="N44" s="1" t="str">
        <f>TEXT(YEAR(H44)-2000,"00") &amp; TEXT(MONTH(H44),"00")&amp;TEXT(DAY(H44),"00")</f>
        <v>250602</v>
      </c>
      <c r="V44" t="s">
        <v>0</v>
      </c>
      <c r="W44" s="1"/>
      <c r="AA44" s="10">
        <v>45810</v>
      </c>
      <c r="AB44" s="10"/>
      <c r="AC44" s="10"/>
      <c r="AD44" s="10"/>
      <c r="AE44" s="10"/>
      <c r="AF44" t="s">
        <v>14</v>
      </c>
      <c r="AG44" s="1" t="str">
        <f>TEXT(YEAR(AA44)-2000,"00") &amp; TEXT(MONTH(AA44),"00")&amp;TEXT(DAY(AA44),"00")</f>
        <v>250602</v>
      </c>
    </row>
    <row r="45" spans="3:33" x14ac:dyDescent="0.25">
      <c r="C45" t="s">
        <v>1</v>
      </c>
      <c r="H45" t="s">
        <v>31</v>
      </c>
      <c r="M45" t="s">
        <v>14</v>
      </c>
      <c r="N45" t="str">
        <f>H45</f>
        <v>J</v>
      </c>
      <c r="V45" t="s">
        <v>1</v>
      </c>
      <c r="AA45" t="s">
        <v>32</v>
      </c>
      <c r="AF45" t="s">
        <v>14</v>
      </c>
      <c r="AG45" t="str">
        <f>AA45</f>
        <v>K</v>
      </c>
    </row>
    <row r="46" spans="3:33" x14ac:dyDescent="0.25">
      <c r="C46" t="s">
        <v>22</v>
      </c>
      <c r="H46" s="11">
        <v>6365590</v>
      </c>
      <c r="I46" s="11"/>
      <c r="J46" s="11"/>
      <c r="K46" s="11"/>
      <c r="M46" t="s">
        <v>14</v>
      </c>
      <c r="N46" t="str">
        <f>MID(H46,1,1)&amp; MID(H46,5,3)&amp;"00"</f>
        <v>659000</v>
      </c>
      <c r="V46" t="s">
        <v>22</v>
      </c>
      <c r="AA46" s="11">
        <v>6365590</v>
      </c>
      <c r="AB46" s="11"/>
      <c r="AC46" s="11"/>
      <c r="AD46" s="11"/>
      <c r="AF46" t="s">
        <v>14</v>
      </c>
      <c r="AG46" t="str">
        <f>MID(AA46,1,1)&amp; MID(AA46,5,3)&amp;"00"</f>
        <v>659000</v>
      </c>
    </row>
    <row r="47" spans="3:33" x14ac:dyDescent="0.25">
      <c r="C47" t="s">
        <v>15</v>
      </c>
      <c r="H47" t="s">
        <v>20</v>
      </c>
      <c r="L47" s="9"/>
      <c r="M47" t="s">
        <v>14</v>
      </c>
      <c r="N47" t="str">
        <f>H47</f>
        <v>A</v>
      </c>
      <c r="V47" t="s">
        <v>15</v>
      </c>
      <c r="AA47" t="s">
        <v>18</v>
      </c>
      <c r="AF47" t="s">
        <v>14</v>
      </c>
      <c r="AG47" t="str">
        <f>AA47</f>
        <v>B</v>
      </c>
    </row>
    <row r="48" spans="3:33" x14ac:dyDescent="0.25">
      <c r="C48" t="s">
        <v>16</v>
      </c>
      <c r="H48" t="s">
        <v>34</v>
      </c>
      <c r="M48" t="s">
        <v>14</v>
      </c>
      <c r="N48" t="str">
        <f>MID(H48,1,7)</f>
        <v>80345SF</v>
      </c>
      <c r="V48" t="s">
        <v>16</v>
      </c>
      <c r="AA48" t="s">
        <v>33</v>
      </c>
      <c r="AF48" t="s">
        <v>14</v>
      </c>
      <c r="AG48" t="str">
        <f>MID(AA48,1,7)</f>
        <v>30289IF</v>
      </c>
    </row>
    <row r="57" spans="3:33" x14ac:dyDescent="0.25">
      <c r="C57" t="str">
        <f>_xlfn.TEXTJOIN("",TRUE,N58:N62)</f>
        <v>250610S663000B40F13SF</v>
      </c>
      <c r="V57" t="str">
        <f>_xlfn.TEXTJOIN("",TRUE,AG58:AG62)</f>
        <v>250602K663000B30289IF</v>
      </c>
    </row>
    <row r="58" spans="3:33" x14ac:dyDescent="0.25">
      <c r="C58" t="s">
        <v>0</v>
      </c>
      <c r="D58" s="1"/>
      <c r="H58" s="10">
        <v>45818</v>
      </c>
      <c r="I58" s="10"/>
      <c r="J58" s="10"/>
      <c r="K58" s="10"/>
      <c r="L58" s="10"/>
      <c r="M58" t="s">
        <v>14</v>
      </c>
      <c r="N58" s="1" t="str">
        <f>TEXT(YEAR(H58)-2000,"00") &amp; TEXT(MONTH(H58),"00")&amp;TEXT(DAY(H58),"00")</f>
        <v>250610</v>
      </c>
      <c r="V58" t="s">
        <v>0</v>
      </c>
      <c r="W58" s="1"/>
      <c r="AA58" s="10">
        <v>45810</v>
      </c>
      <c r="AB58" s="10"/>
      <c r="AC58" s="10"/>
      <c r="AD58" s="10"/>
      <c r="AE58" s="10"/>
      <c r="AF58" t="s">
        <v>14</v>
      </c>
      <c r="AG58" s="1" t="str">
        <f>TEXT(YEAR(AA58)-2000,"00") &amp; TEXT(MONTH(AA58),"00")&amp;TEXT(DAY(AA58),"00")</f>
        <v>250602</v>
      </c>
    </row>
    <row r="59" spans="3:33" x14ac:dyDescent="0.25">
      <c r="C59" t="s">
        <v>1</v>
      </c>
      <c r="H59" t="s">
        <v>21</v>
      </c>
      <c r="M59" t="s">
        <v>14</v>
      </c>
      <c r="N59" t="str">
        <f>H59</f>
        <v>S</v>
      </c>
      <c r="V59" t="s">
        <v>1</v>
      </c>
      <c r="AA59" t="s">
        <v>32</v>
      </c>
      <c r="AF59" t="s">
        <v>14</v>
      </c>
      <c r="AG59" t="str">
        <f>AA59</f>
        <v>K</v>
      </c>
    </row>
    <row r="60" spans="3:33" x14ac:dyDescent="0.25">
      <c r="C60" t="s">
        <v>22</v>
      </c>
      <c r="H60" s="11">
        <v>6365630</v>
      </c>
      <c r="I60" s="11"/>
      <c r="J60" s="11"/>
      <c r="K60" s="11"/>
      <c r="M60" t="s">
        <v>14</v>
      </c>
      <c r="N60" t="str">
        <f>MID(H60,1,1)&amp; MID(H60,5,3)&amp;"00"</f>
        <v>663000</v>
      </c>
      <c r="V60" t="s">
        <v>22</v>
      </c>
      <c r="AA60" s="11">
        <v>6365630</v>
      </c>
      <c r="AB60" s="11"/>
      <c r="AC60" s="11"/>
      <c r="AD60" s="11"/>
      <c r="AF60" t="s">
        <v>14</v>
      </c>
      <c r="AG60" t="str">
        <f>MID(AA60,1,1)&amp; MID(AA60,5,3)&amp;"00"</f>
        <v>663000</v>
      </c>
    </row>
    <row r="61" spans="3:33" x14ac:dyDescent="0.25">
      <c r="C61" t="s">
        <v>15</v>
      </c>
      <c r="H61" t="s">
        <v>18</v>
      </c>
      <c r="L61" s="9"/>
      <c r="M61" t="s">
        <v>14</v>
      </c>
      <c r="N61" t="str">
        <f>H61</f>
        <v>B</v>
      </c>
      <c r="V61" t="s">
        <v>15</v>
      </c>
      <c r="AA61" t="s">
        <v>18</v>
      </c>
      <c r="AF61" t="s">
        <v>14</v>
      </c>
      <c r="AG61" t="str">
        <f>AA61</f>
        <v>B</v>
      </c>
    </row>
    <row r="62" spans="3:33" x14ac:dyDescent="0.25">
      <c r="C62" t="s">
        <v>16</v>
      </c>
      <c r="H62" t="s">
        <v>23</v>
      </c>
      <c r="M62" t="s">
        <v>14</v>
      </c>
      <c r="N62" t="str">
        <f>MID(H62,1,7)</f>
        <v>40F13SF</v>
      </c>
      <c r="V62" t="s">
        <v>16</v>
      </c>
      <c r="AA62" t="s">
        <v>33</v>
      </c>
      <c r="AF62" t="s">
        <v>14</v>
      </c>
      <c r="AG62" t="str">
        <f>MID(AA62,1,7)</f>
        <v>30289IF</v>
      </c>
    </row>
  </sheetData>
  <mergeCells count="12">
    <mergeCell ref="AA60:AD60"/>
    <mergeCell ref="H60:K60"/>
    <mergeCell ref="AA46:AD46"/>
    <mergeCell ref="H46:K46"/>
    <mergeCell ref="AA32:AD32"/>
    <mergeCell ref="AA58:AE58"/>
    <mergeCell ref="AA30:AE30"/>
    <mergeCell ref="AA44:AE44"/>
    <mergeCell ref="H44:L44"/>
    <mergeCell ref="H58:L58"/>
    <mergeCell ref="H30:L30"/>
    <mergeCell ref="H32:K32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BB1-62D2-43EF-B89B-06B8EB00C1E6}">
  <dimension ref="A2:F39"/>
  <sheetViews>
    <sheetView workbookViewId="0">
      <selection activeCell="B8" sqref="B8"/>
    </sheetView>
  </sheetViews>
  <sheetFormatPr defaultRowHeight="14.25" x14ac:dyDescent="0.25"/>
  <cols>
    <col min="19" max="19" width="33" customWidth="1"/>
  </cols>
  <sheetData>
    <row r="2" spans="1:6" x14ac:dyDescent="0.25">
      <c r="C2" t="s">
        <v>71</v>
      </c>
    </row>
    <row r="3" spans="1:6" x14ac:dyDescent="0.25">
      <c r="B3" t="s">
        <v>70</v>
      </c>
      <c r="C3" t="s">
        <v>83</v>
      </c>
      <c r="D3" t="s">
        <v>84</v>
      </c>
    </row>
    <row r="4" spans="1:6" x14ac:dyDescent="0.25">
      <c r="A4" t="s">
        <v>46</v>
      </c>
      <c r="B4" t="s">
        <v>37</v>
      </c>
      <c r="C4" t="s">
        <v>85</v>
      </c>
      <c r="D4" t="s">
        <v>72</v>
      </c>
    </row>
    <row r="5" spans="1:6" x14ac:dyDescent="0.25">
      <c r="B5" t="s">
        <v>38</v>
      </c>
      <c r="C5" t="s">
        <v>85</v>
      </c>
      <c r="D5" t="s">
        <v>72</v>
      </c>
      <c r="F5" t="s">
        <v>55</v>
      </c>
    </row>
    <row r="6" spans="1:6" x14ac:dyDescent="0.25">
      <c r="B6" t="s">
        <v>92</v>
      </c>
      <c r="C6" t="s">
        <v>86</v>
      </c>
      <c r="F6" t="s">
        <v>88</v>
      </c>
    </row>
    <row r="7" spans="1:6" x14ac:dyDescent="0.25">
      <c r="B7" t="s">
        <v>39</v>
      </c>
      <c r="C7" t="s">
        <v>86</v>
      </c>
      <c r="F7" t="s">
        <v>89</v>
      </c>
    </row>
    <row r="8" spans="1:6" x14ac:dyDescent="0.25">
      <c r="B8" t="s">
        <v>40</v>
      </c>
      <c r="C8" t="s">
        <v>86</v>
      </c>
      <c r="F8" t="s">
        <v>56</v>
      </c>
    </row>
    <row r="9" spans="1:6" x14ac:dyDescent="0.25">
      <c r="B9" t="s">
        <v>41</v>
      </c>
      <c r="C9" t="s">
        <v>86</v>
      </c>
      <c r="D9" t="s">
        <v>87</v>
      </c>
      <c r="F9" t="s">
        <v>57</v>
      </c>
    </row>
    <row r="10" spans="1:6" x14ac:dyDescent="0.25">
      <c r="B10" t="s">
        <v>42</v>
      </c>
      <c r="C10" t="s">
        <v>86</v>
      </c>
      <c r="D10" t="s">
        <v>87</v>
      </c>
      <c r="F10" t="s">
        <v>58</v>
      </c>
    </row>
    <row r="11" spans="1:6" x14ac:dyDescent="0.25">
      <c r="B11" t="s">
        <v>43</v>
      </c>
      <c r="C11" t="s">
        <v>86</v>
      </c>
      <c r="D11" t="s">
        <v>87</v>
      </c>
      <c r="F11" t="s">
        <v>59</v>
      </c>
    </row>
    <row r="12" spans="1:6" x14ac:dyDescent="0.25">
      <c r="B12" t="s">
        <v>44</v>
      </c>
      <c r="C12" t="s">
        <v>86</v>
      </c>
      <c r="D12" t="s">
        <v>87</v>
      </c>
      <c r="F12" t="s">
        <v>60</v>
      </c>
    </row>
    <row r="13" spans="1:6" x14ac:dyDescent="0.25">
      <c r="B13" t="s">
        <v>45</v>
      </c>
      <c r="C13" t="s">
        <v>85</v>
      </c>
      <c r="F13" t="s">
        <v>61</v>
      </c>
    </row>
    <row r="14" spans="1:6" x14ac:dyDescent="0.25">
      <c r="B14" t="s">
        <v>93</v>
      </c>
      <c r="C14" t="s">
        <v>86</v>
      </c>
      <c r="D14" t="s">
        <v>94</v>
      </c>
    </row>
    <row r="17" spans="2:6" x14ac:dyDescent="0.25">
      <c r="B17" t="s">
        <v>47</v>
      </c>
      <c r="F17" t="s">
        <v>62</v>
      </c>
    </row>
    <row r="18" spans="2:6" x14ac:dyDescent="0.25">
      <c r="B18" t="s">
        <v>37</v>
      </c>
      <c r="F18" t="s">
        <v>63</v>
      </c>
    </row>
    <row r="19" spans="2:6" x14ac:dyDescent="0.25">
      <c r="B19" t="s">
        <v>48</v>
      </c>
      <c r="F19" t="s">
        <v>64</v>
      </c>
    </row>
    <row r="20" spans="2:6" x14ac:dyDescent="0.25">
      <c r="B20" t="s">
        <v>49</v>
      </c>
      <c r="F20" t="s">
        <v>65</v>
      </c>
    </row>
    <row r="21" spans="2:6" x14ac:dyDescent="0.25">
      <c r="B21" t="s">
        <v>50</v>
      </c>
      <c r="F21" t="s">
        <v>66</v>
      </c>
    </row>
    <row r="22" spans="2:6" x14ac:dyDescent="0.25">
      <c r="B22" t="s">
        <v>51</v>
      </c>
      <c r="F22" t="s">
        <v>67</v>
      </c>
    </row>
    <row r="23" spans="2:6" x14ac:dyDescent="0.25">
      <c r="B23" t="s">
        <v>52</v>
      </c>
      <c r="F23" t="s">
        <v>68</v>
      </c>
    </row>
    <row r="24" spans="2:6" x14ac:dyDescent="0.25">
      <c r="B24" t="s">
        <v>53</v>
      </c>
      <c r="F24" t="s">
        <v>69</v>
      </c>
    </row>
    <row r="25" spans="2:6" x14ac:dyDescent="0.25">
      <c r="B25" t="s">
        <v>54</v>
      </c>
    </row>
    <row r="29" spans="2:6" x14ac:dyDescent="0.25">
      <c r="B29" t="s">
        <v>73</v>
      </c>
    </row>
    <row r="30" spans="2:6" x14ac:dyDescent="0.25">
      <c r="B30" t="s">
        <v>74</v>
      </c>
    </row>
    <row r="31" spans="2:6" x14ac:dyDescent="0.25">
      <c r="B31" t="s">
        <v>75</v>
      </c>
    </row>
    <row r="33" spans="2:2" x14ac:dyDescent="0.25">
      <c r="B33" t="s">
        <v>80</v>
      </c>
    </row>
    <row r="34" spans="2:2" x14ac:dyDescent="0.25">
      <c r="B34" t="s">
        <v>81</v>
      </c>
    </row>
    <row r="35" spans="2:2" x14ac:dyDescent="0.25">
      <c r="B35" t="s">
        <v>82</v>
      </c>
    </row>
    <row r="36" spans="2:2" x14ac:dyDescent="0.25">
      <c r="B36" t="s">
        <v>76</v>
      </c>
    </row>
    <row r="37" spans="2:2" x14ac:dyDescent="0.25">
      <c r="B37" t="s">
        <v>77</v>
      </c>
    </row>
    <row r="38" spans="2:2" x14ac:dyDescent="0.25">
      <c r="B38" t="s">
        <v>78</v>
      </c>
    </row>
    <row r="39" spans="2:2" x14ac:dyDescent="0.25">
      <c r="B39" t="s">
        <v>79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伊藤 征親</cp:lastModifiedBy>
  <dcterms:created xsi:type="dcterms:W3CDTF">2025-06-02T00:26:40Z</dcterms:created>
  <dcterms:modified xsi:type="dcterms:W3CDTF">2025-06-05T09:30:05Z</dcterms:modified>
</cp:coreProperties>
</file>