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45" yWindow="180" windowWidth="11550" windowHeight="9075" tabRatio="845" firstSheet="1" activeTab="8"/>
  </bookViews>
  <sheets>
    <sheet name="23" sheetId="20" state="hidden" r:id="rId1"/>
    <sheet name="表一覧" sheetId="119" r:id="rId2"/>
    <sheet name="第１表" sheetId="71" r:id="rId3"/>
    <sheet name="第１表（つづき）" sheetId="72" r:id="rId4"/>
    <sheet name="第２表" sheetId="73" r:id="rId5"/>
    <sheet name="第３表" sheetId="74" r:id="rId6"/>
    <sheet name="第４表 " sheetId="120" r:id="rId7"/>
    <sheet name="第５表" sheetId="76" r:id="rId8"/>
    <sheet name="第６表" sheetId="121" r:id="rId9"/>
    <sheet name="第７表" sheetId="78" r:id="rId10"/>
    <sheet name="第８表" sheetId="79" r:id="rId11"/>
    <sheet name="第９表" sheetId="80" r:id="rId12"/>
    <sheet name="第１０表" sheetId="81" r:id="rId13"/>
    <sheet name="第１１表" sheetId="82" r:id="rId14"/>
    <sheet name="第１２表" sheetId="83" r:id="rId15"/>
    <sheet name="第１３表" sheetId="84" r:id="rId16"/>
    <sheet name="第１４表" sheetId="85" r:id="rId17"/>
    <sheet name="第１５表" sheetId="86" r:id="rId18"/>
    <sheet name="第１６表" sheetId="87" r:id="rId19"/>
    <sheet name="第１７表" sheetId="88" r:id="rId20"/>
    <sheet name="第１８表" sheetId="89" r:id="rId21"/>
    <sheet name="第１９表、第２０表" sheetId="90" r:id="rId22"/>
    <sheet name="第２１表" sheetId="91" r:id="rId23"/>
    <sheet name="第２２表" sheetId="92" r:id="rId24"/>
    <sheet name="第２３表" sheetId="93" r:id="rId25"/>
    <sheet name="第２４表、第２５表、第２６表" sheetId="94" r:id="rId26"/>
    <sheet name="第２７表、第２８表" sheetId="95" r:id="rId27"/>
  </sheets>
  <externalReferences>
    <externalReference r:id="rId28"/>
  </externalReferences>
  <definedNames>
    <definedName name="_xlnm.Print_Area" localSheetId="0">'23'!$B$2:$O$46</definedName>
    <definedName name="_xlnm.Print_Area" localSheetId="12">第１０表!$B$2:$H$50</definedName>
    <definedName name="_xlnm.Print_Area" localSheetId="13">第１１表!$B$2:$U$45</definedName>
    <definedName name="_xlnm.Print_Area" localSheetId="14">第１２表!$B$2:$S$44</definedName>
    <definedName name="_xlnm.Print_Area" localSheetId="15">第１３表!$B$2:$AA$62</definedName>
    <definedName name="_xlnm.Print_Area" localSheetId="16">第１４表!$B$2:$M$42</definedName>
    <definedName name="_xlnm.Print_Area" localSheetId="17">第１５表!$B$2:$Y$32</definedName>
    <definedName name="_xlnm.Print_Area" localSheetId="18">第１６表!$B$2:$T$84</definedName>
    <definedName name="_xlnm.Print_Area" localSheetId="19">第１７表!$B$2:$T$84</definedName>
    <definedName name="_xlnm.Print_Area" localSheetId="20">第１８表!$B$2:$R$42</definedName>
    <definedName name="_xlnm.Print_Area" localSheetId="21">'第１９表、第２０表'!$B$2:$Q$81</definedName>
    <definedName name="_xlnm.Print_Area" localSheetId="2">第１表!$B$2:$Q$5</definedName>
    <definedName name="_xlnm.Print_Area" localSheetId="3">'第１表（つづき）'!$B$2:$AL$87</definedName>
    <definedName name="_xlnm.Print_Area" localSheetId="22">第２１表!$B$2:$AP$72</definedName>
    <definedName name="_xlnm.Print_Area" localSheetId="23">第２２表!$B$2:$AF$35</definedName>
    <definedName name="_xlnm.Print_Area" localSheetId="24">第２３表!$B$2:$AJ$38</definedName>
    <definedName name="_xlnm.Print_Area" localSheetId="25">'第２４表、第２５表、第２６表'!$B$2:$AD$59</definedName>
    <definedName name="_xlnm.Print_Area" localSheetId="26">'第２７表、第２８表'!$B$2:$L$63</definedName>
    <definedName name="_xlnm.Print_Area" localSheetId="4">第２表!$B$2:$V$45</definedName>
    <definedName name="_xlnm.Print_Area" localSheetId="5">第３表!$B$2:$V$45</definedName>
    <definedName name="_xlnm.Print_Area" localSheetId="6">'第４表 '!$B$2:$AF$44</definedName>
    <definedName name="_xlnm.Print_Area" localSheetId="7">第５表!$B$2:$W$40</definedName>
    <definedName name="_xlnm.Print_Area" localSheetId="8">第６表!$B$2:$Z$44</definedName>
    <definedName name="_xlnm.Print_Area" localSheetId="9">第７表!$B$2:$W$40</definedName>
    <definedName name="_xlnm.Print_Area" localSheetId="10">第８表!$B$2:$AB$44</definedName>
    <definedName name="_xlnm.Print_Area" localSheetId="11">第９表!$B$2:$L$50</definedName>
    <definedName name="ひょう8" localSheetId="6">#REF!</definedName>
    <definedName name="ひょう8" localSheetId="8">#REF!</definedName>
    <definedName name="ひょう8">#REF!</definedName>
    <definedName name="表８" localSheetId="6">#REF!</definedName>
    <definedName name="表８" localSheetId="8">#REF!</definedName>
    <definedName name="表８">#REF!</definedName>
  </definedNames>
  <calcPr calcId="145621" calcMode="manual"/>
</workbook>
</file>

<file path=xl/calcChain.xml><?xml version="1.0" encoding="utf-8"?>
<calcChain xmlns="http://schemas.openxmlformats.org/spreadsheetml/2006/main">
  <c r="E47" i="95" l="1"/>
  <c r="D47" i="95" s="1"/>
  <c r="I47" i="95"/>
  <c r="E50" i="95"/>
  <c r="I50" i="95"/>
  <c r="D50" i="95" s="1"/>
  <c r="E52" i="95"/>
  <c r="D52" i="95" s="1"/>
  <c r="I52" i="95"/>
  <c r="D54" i="95"/>
  <c r="E54" i="95"/>
  <c r="I54" i="95"/>
  <c r="E56" i="95"/>
  <c r="D56" i="95" s="1"/>
  <c r="I56" i="95"/>
  <c r="E58" i="95"/>
  <c r="I58" i="95"/>
  <c r="D58" i="95" s="1"/>
  <c r="E60" i="95"/>
  <c r="D60" i="95" s="1"/>
  <c r="I60" i="95"/>
  <c r="K15" i="94"/>
  <c r="O15" i="94"/>
  <c r="S15" i="94"/>
  <c r="AA15" i="94"/>
  <c r="I17" i="94"/>
  <c r="J17" i="94"/>
  <c r="J15" i="94" s="1"/>
  <c r="K17" i="94"/>
  <c r="L17" i="94"/>
  <c r="L15" i="94" s="1"/>
  <c r="M17" i="94"/>
  <c r="N17" i="94"/>
  <c r="N15" i="94" s="1"/>
  <c r="O17" i="94"/>
  <c r="P17" i="94"/>
  <c r="P15" i="94" s="1"/>
  <c r="Q17" i="94"/>
  <c r="R17" i="94"/>
  <c r="R15" i="94" s="1"/>
  <c r="S17" i="94"/>
  <c r="T17" i="94"/>
  <c r="T15" i="94" s="1"/>
  <c r="X17" i="94"/>
  <c r="X15" i="94" s="1"/>
  <c r="Y17" i="94"/>
  <c r="Z17" i="94"/>
  <c r="Z15" i="94" s="1"/>
  <c r="AA17" i="94"/>
  <c r="AB17" i="94"/>
  <c r="AB15" i="94" s="1"/>
  <c r="AC17" i="94"/>
  <c r="E18" i="94"/>
  <c r="G18" i="94"/>
  <c r="G17" i="94" s="1"/>
  <c r="H18" i="94"/>
  <c r="U18" i="94"/>
  <c r="V18" i="94"/>
  <c r="W18" i="94"/>
  <c r="W17" i="94" s="1"/>
  <c r="D19" i="94"/>
  <c r="G19" i="94"/>
  <c r="H19" i="94"/>
  <c r="H17" i="94" s="1"/>
  <c r="V19" i="94"/>
  <c r="U19" i="94" s="1"/>
  <c r="W19" i="94"/>
  <c r="G20" i="94"/>
  <c r="F20" i="94" s="1"/>
  <c r="H20" i="94"/>
  <c r="V20" i="94"/>
  <c r="W20" i="94"/>
  <c r="E20" i="94" s="1"/>
  <c r="F21" i="94"/>
  <c r="G21" i="94"/>
  <c r="H21" i="94"/>
  <c r="E21" i="94" s="1"/>
  <c r="V21" i="94"/>
  <c r="U21" i="94" s="1"/>
  <c r="W21" i="94"/>
  <c r="I23" i="94"/>
  <c r="I15" i="94" s="1"/>
  <c r="J23" i="94"/>
  <c r="K23" i="94"/>
  <c r="L23" i="94"/>
  <c r="M23" i="94"/>
  <c r="M15" i="94" s="1"/>
  <c r="N23" i="94"/>
  <c r="O23" i="94"/>
  <c r="P23" i="94"/>
  <c r="Q23" i="94"/>
  <c r="Q15" i="94" s="1"/>
  <c r="R23" i="94"/>
  <c r="S23" i="94"/>
  <c r="T23" i="94"/>
  <c r="X23" i="94"/>
  <c r="Y23" i="94"/>
  <c r="Y15" i="94" s="1"/>
  <c r="Z23" i="94"/>
  <c r="AA23" i="94"/>
  <c r="AB23" i="94"/>
  <c r="AC23" i="94"/>
  <c r="AC15" i="94" s="1"/>
  <c r="F24" i="94"/>
  <c r="G24" i="94"/>
  <c r="H24" i="94"/>
  <c r="H23" i="94" s="1"/>
  <c r="V24" i="94"/>
  <c r="U24" i="94" s="1"/>
  <c r="W24" i="94"/>
  <c r="E25" i="94"/>
  <c r="G25" i="94"/>
  <c r="D25" i="94" s="1"/>
  <c r="C25" i="94" s="1"/>
  <c r="H25" i="94"/>
  <c r="U25" i="94"/>
  <c r="V25" i="94"/>
  <c r="W25" i="94"/>
  <c r="W23" i="94" s="1"/>
  <c r="D26" i="94"/>
  <c r="G26" i="94"/>
  <c r="H26" i="94"/>
  <c r="E26" i="94" s="1"/>
  <c r="V26" i="94"/>
  <c r="U26" i="94" s="1"/>
  <c r="W26" i="94"/>
  <c r="G27" i="94"/>
  <c r="F27" i="94" s="1"/>
  <c r="H27" i="94"/>
  <c r="V27" i="94"/>
  <c r="W27" i="94"/>
  <c r="E27" i="94" s="1"/>
  <c r="F42" i="94"/>
  <c r="G42" i="94"/>
  <c r="H42" i="94"/>
  <c r="E42" i="94" s="1"/>
  <c r="V42" i="94"/>
  <c r="U42" i="94" s="1"/>
  <c r="W42" i="94"/>
  <c r="E57" i="94"/>
  <c r="G57" i="94"/>
  <c r="D57" i="94" s="1"/>
  <c r="C57" i="94" s="1"/>
  <c r="H57" i="94"/>
  <c r="U57" i="94"/>
  <c r="V57" i="94"/>
  <c r="W57" i="94"/>
  <c r="I11" i="93"/>
  <c r="J11" i="93"/>
  <c r="J9" i="93" s="1"/>
  <c r="K11" i="93"/>
  <c r="L11" i="93"/>
  <c r="L9" i="93" s="1"/>
  <c r="M11" i="93"/>
  <c r="N11" i="93"/>
  <c r="N9" i="93" s="1"/>
  <c r="O11" i="93"/>
  <c r="P11" i="93"/>
  <c r="P9" i="93" s="1"/>
  <c r="Q11" i="93"/>
  <c r="R11" i="93"/>
  <c r="R9" i="93" s="1"/>
  <c r="S11" i="93"/>
  <c r="T11" i="93"/>
  <c r="T9" i="93" s="1"/>
  <c r="U11" i="93"/>
  <c r="V11" i="93"/>
  <c r="V9" i="93" s="1"/>
  <c r="W11" i="93"/>
  <c r="X11" i="93"/>
  <c r="X9" i="93" s="1"/>
  <c r="Y11" i="93"/>
  <c r="Z11" i="93"/>
  <c r="Z9" i="93" s="1"/>
  <c r="AA11" i="93"/>
  <c r="G11" i="93" s="1"/>
  <c r="AB11" i="93"/>
  <c r="H11" i="93" s="1"/>
  <c r="AC11" i="93"/>
  <c r="AD11" i="93"/>
  <c r="AD9" i="93" s="1"/>
  <c r="AE11" i="93"/>
  <c r="AF11" i="93"/>
  <c r="AF9" i="93" s="1"/>
  <c r="G12" i="93"/>
  <c r="F12" i="93" s="1"/>
  <c r="H12" i="93"/>
  <c r="F13" i="93"/>
  <c r="G13" i="93"/>
  <c r="H13" i="93"/>
  <c r="I15" i="93"/>
  <c r="I9" i="93" s="1"/>
  <c r="J15" i="93"/>
  <c r="K15" i="93"/>
  <c r="K9" i="93" s="1"/>
  <c r="L15" i="93"/>
  <c r="M15" i="93"/>
  <c r="M9" i="93" s="1"/>
  <c r="N15" i="93"/>
  <c r="O15" i="93"/>
  <c r="O9" i="93" s="1"/>
  <c r="P15" i="93"/>
  <c r="Q15" i="93"/>
  <c r="Q9" i="93" s="1"/>
  <c r="R15" i="93"/>
  <c r="S15" i="93"/>
  <c r="S9" i="93" s="1"/>
  <c r="T15" i="93"/>
  <c r="U15" i="93"/>
  <c r="U9" i="93" s="1"/>
  <c r="V15" i="93"/>
  <c r="W15" i="93"/>
  <c r="W9" i="93" s="1"/>
  <c r="X15" i="93"/>
  <c r="Y15" i="93"/>
  <c r="Y9" i="93" s="1"/>
  <c r="Z15" i="93"/>
  <c r="AA15" i="93"/>
  <c r="AA9" i="93" s="1"/>
  <c r="AB15" i="93"/>
  <c r="H15" i="93" s="1"/>
  <c r="AC15" i="93"/>
  <c r="AC9" i="93" s="1"/>
  <c r="AD15" i="93"/>
  <c r="AE15" i="93"/>
  <c r="AE9" i="93" s="1"/>
  <c r="AF15" i="93"/>
  <c r="G16" i="93"/>
  <c r="H16" i="93"/>
  <c r="F16" i="93" s="1"/>
  <c r="G17" i="93"/>
  <c r="F17" i="93" s="1"/>
  <c r="H17" i="93"/>
  <c r="F18" i="93"/>
  <c r="G18" i="93"/>
  <c r="H18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Z20" i="93"/>
  <c r="AA20" i="93"/>
  <c r="G20" i="93" s="1"/>
  <c r="AB20" i="93"/>
  <c r="H20" i="93" s="1"/>
  <c r="AC20" i="93"/>
  <c r="AD20" i="93"/>
  <c r="AE20" i="93"/>
  <c r="AF20" i="93"/>
  <c r="G21" i="93"/>
  <c r="H21" i="93"/>
  <c r="F21" i="93" s="1"/>
  <c r="G22" i="93"/>
  <c r="F22" i="93" s="1"/>
  <c r="H22" i="93"/>
  <c r="F23" i="93"/>
  <c r="G23" i="93"/>
  <c r="H23" i="93"/>
  <c r="G24" i="93"/>
  <c r="F24" i="93" s="1"/>
  <c r="H24" i="93"/>
  <c r="G25" i="93"/>
  <c r="H25" i="93"/>
  <c r="F25" i="93" s="1"/>
  <c r="G26" i="93"/>
  <c r="F26" i="93" s="1"/>
  <c r="H26" i="93"/>
  <c r="F27" i="93"/>
  <c r="G27" i="93"/>
  <c r="H27" i="93"/>
  <c r="G28" i="93"/>
  <c r="F28" i="93" s="1"/>
  <c r="H28" i="93"/>
  <c r="G29" i="93"/>
  <c r="H29" i="93"/>
  <c r="F29" i="93" s="1"/>
  <c r="G30" i="93"/>
  <c r="F30" i="93" s="1"/>
  <c r="H30" i="93"/>
  <c r="F31" i="93"/>
  <c r="G31" i="93"/>
  <c r="H31" i="93"/>
  <c r="G32" i="93"/>
  <c r="F32" i="93" s="1"/>
  <c r="H32" i="93"/>
  <c r="G33" i="93"/>
  <c r="H33" i="93"/>
  <c r="F33" i="93" s="1"/>
  <c r="G34" i="93"/>
  <c r="F34" i="93" s="1"/>
  <c r="H34" i="93"/>
  <c r="F36" i="93"/>
  <c r="G36" i="93"/>
  <c r="H36" i="93"/>
  <c r="G11" i="92"/>
  <c r="H11" i="92"/>
  <c r="G12" i="92"/>
  <c r="F12" i="92" s="1"/>
  <c r="H12" i="92"/>
  <c r="F13" i="92"/>
  <c r="G13" i="92"/>
  <c r="H13" i="92"/>
  <c r="G14" i="92"/>
  <c r="F14" i="92" s="1"/>
  <c r="H14" i="92"/>
  <c r="G15" i="92"/>
  <c r="H15" i="92"/>
  <c r="F15" i="92" s="1"/>
  <c r="G16" i="92"/>
  <c r="F16" i="92" s="1"/>
  <c r="H16" i="92"/>
  <c r="F17" i="92"/>
  <c r="G17" i="92"/>
  <c r="H17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Z18" i="92"/>
  <c r="AA18" i="92"/>
  <c r="AB18" i="92"/>
  <c r="G19" i="92"/>
  <c r="H19" i="92"/>
  <c r="H18" i="92" s="1"/>
  <c r="G20" i="92"/>
  <c r="F20" i="92" s="1"/>
  <c r="H20" i="92"/>
  <c r="F21" i="92"/>
  <c r="G21" i="92"/>
  <c r="H21" i="92"/>
  <c r="G22" i="92"/>
  <c r="F22" i="92" s="1"/>
  <c r="H22" i="92"/>
  <c r="G23" i="92"/>
  <c r="H23" i="92"/>
  <c r="F23" i="92" s="1"/>
  <c r="G24" i="92"/>
  <c r="F24" i="92" s="1"/>
  <c r="H24" i="92"/>
  <c r="F25" i="92"/>
  <c r="G25" i="92"/>
  <c r="H25" i="92"/>
  <c r="G26" i="92"/>
  <c r="F26" i="92" s="1"/>
  <c r="H26" i="92"/>
  <c r="G27" i="92"/>
  <c r="H27" i="92"/>
  <c r="F27" i="92" s="1"/>
  <c r="G30" i="92"/>
  <c r="F30" i="92" s="1"/>
  <c r="H30" i="92"/>
  <c r="F32" i="92"/>
  <c r="G32" i="92"/>
  <c r="H32" i="92"/>
  <c r="N11" i="91"/>
  <c r="O11" i="91"/>
  <c r="P11" i="91"/>
  <c r="Q11" i="91"/>
  <c r="R11" i="91"/>
  <c r="S11" i="91"/>
  <c r="T11" i="91"/>
  <c r="U11" i="91"/>
  <c r="V11" i="91"/>
  <c r="W11" i="91"/>
  <c r="X11" i="91"/>
  <c r="Y11" i="91"/>
  <c r="Z11" i="91"/>
  <c r="AA11" i="91"/>
  <c r="AB11" i="91"/>
  <c r="AC11" i="91"/>
  <c r="AD11" i="91"/>
  <c r="AE11" i="91"/>
  <c r="AF11" i="91"/>
  <c r="AG11" i="91"/>
  <c r="N12" i="91"/>
  <c r="O12" i="91"/>
  <c r="P12" i="91"/>
  <c r="Q12" i="91"/>
  <c r="R12" i="91"/>
  <c r="S12" i="91"/>
  <c r="T12" i="91"/>
  <c r="U12" i="91"/>
  <c r="V12" i="91"/>
  <c r="W12" i="91"/>
  <c r="X12" i="91"/>
  <c r="Y12" i="91"/>
  <c r="Z12" i="91"/>
  <c r="AA12" i="91"/>
  <c r="AB12" i="91"/>
  <c r="AC12" i="91"/>
  <c r="AD12" i="91"/>
  <c r="AE12" i="91"/>
  <c r="AF12" i="91"/>
  <c r="AG12" i="91"/>
  <c r="N13" i="91"/>
  <c r="O13" i="91"/>
  <c r="P13" i="91"/>
  <c r="Q13" i="91"/>
  <c r="R13" i="91"/>
  <c r="S13" i="91"/>
  <c r="T13" i="91"/>
  <c r="U13" i="91"/>
  <c r="V13" i="91"/>
  <c r="W13" i="91"/>
  <c r="X13" i="91"/>
  <c r="Y13" i="91"/>
  <c r="Z13" i="91"/>
  <c r="AA13" i="91"/>
  <c r="AB13" i="91"/>
  <c r="AC13" i="91"/>
  <c r="AD13" i="91"/>
  <c r="AE13" i="91"/>
  <c r="AF13" i="91"/>
  <c r="AG13" i="91"/>
  <c r="N14" i="91"/>
  <c r="O14" i="91"/>
  <c r="P14" i="91"/>
  <c r="Q14" i="91"/>
  <c r="R14" i="91"/>
  <c r="S14" i="91"/>
  <c r="T14" i="91"/>
  <c r="U14" i="91"/>
  <c r="V14" i="91"/>
  <c r="W14" i="91"/>
  <c r="X14" i="91"/>
  <c r="Y14" i="91"/>
  <c r="Z14" i="91"/>
  <c r="AA14" i="91"/>
  <c r="AB14" i="91"/>
  <c r="AC14" i="91"/>
  <c r="AD14" i="91"/>
  <c r="AE14" i="91"/>
  <c r="AF14" i="91"/>
  <c r="AG14" i="91"/>
  <c r="N15" i="91"/>
  <c r="O15" i="91"/>
  <c r="P15" i="91"/>
  <c r="Q15" i="91"/>
  <c r="R15" i="91"/>
  <c r="S15" i="91"/>
  <c r="T15" i="91"/>
  <c r="U15" i="91"/>
  <c r="V15" i="91"/>
  <c r="W15" i="91"/>
  <c r="X15" i="91"/>
  <c r="Y15" i="91"/>
  <c r="Z15" i="91"/>
  <c r="AA15" i="91"/>
  <c r="AB15" i="91"/>
  <c r="AC15" i="91"/>
  <c r="AD15" i="91"/>
  <c r="AE15" i="91"/>
  <c r="AF15" i="91"/>
  <c r="AG15" i="91"/>
  <c r="N16" i="91"/>
  <c r="O16" i="91"/>
  <c r="P16" i="91"/>
  <c r="Q16" i="91"/>
  <c r="R16" i="91"/>
  <c r="S16" i="91"/>
  <c r="T16" i="91"/>
  <c r="U16" i="91"/>
  <c r="V16" i="91"/>
  <c r="W16" i="91"/>
  <c r="X16" i="91"/>
  <c r="Y16" i="91"/>
  <c r="Z16" i="91"/>
  <c r="AB16" i="91"/>
  <c r="AC16" i="91"/>
  <c r="AD16" i="91"/>
  <c r="AE16" i="91"/>
  <c r="AF16" i="91"/>
  <c r="AG16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N18" i="91"/>
  <c r="O18" i="91"/>
  <c r="P18" i="91"/>
  <c r="Q18" i="91"/>
  <c r="R18" i="91"/>
  <c r="S18" i="91"/>
  <c r="T18" i="91"/>
  <c r="U18" i="91"/>
  <c r="V18" i="91"/>
  <c r="W18" i="91"/>
  <c r="X18" i="91"/>
  <c r="Y18" i="91"/>
  <c r="Z18" i="91"/>
  <c r="AA18" i="91"/>
  <c r="AB18" i="91"/>
  <c r="AC18" i="91"/>
  <c r="AD18" i="91"/>
  <c r="AE18" i="91"/>
  <c r="AF18" i="91"/>
  <c r="AG18" i="91"/>
  <c r="N19" i="91"/>
  <c r="O19" i="91"/>
  <c r="P19" i="91"/>
  <c r="Q19" i="91"/>
  <c r="R19" i="91"/>
  <c r="S19" i="91"/>
  <c r="T19" i="91"/>
  <c r="U19" i="91"/>
  <c r="V19" i="91"/>
  <c r="W19" i="91"/>
  <c r="X19" i="91"/>
  <c r="Y19" i="91"/>
  <c r="Z19" i="91"/>
  <c r="AA19" i="91"/>
  <c r="AB19" i="91"/>
  <c r="AC19" i="91"/>
  <c r="AD19" i="91"/>
  <c r="AE19" i="91"/>
  <c r="AF19" i="91"/>
  <c r="AG19" i="91"/>
  <c r="N20" i="91"/>
  <c r="O20" i="91"/>
  <c r="P20" i="91"/>
  <c r="Q20" i="91"/>
  <c r="R20" i="91"/>
  <c r="S20" i="91"/>
  <c r="T20" i="91"/>
  <c r="U20" i="91"/>
  <c r="V20" i="91"/>
  <c r="W20" i="91"/>
  <c r="X20" i="91"/>
  <c r="Y20" i="91"/>
  <c r="Z20" i="91"/>
  <c r="AA20" i="91"/>
  <c r="AB20" i="91"/>
  <c r="AC20" i="91"/>
  <c r="AD20" i="91"/>
  <c r="AE20" i="91"/>
  <c r="AF20" i="91"/>
  <c r="AG20" i="91"/>
  <c r="N21" i="91"/>
  <c r="O21" i="91"/>
  <c r="P21" i="91"/>
  <c r="Q21" i="91"/>
  <c r="R21" i="91"/>
  <c r="S21" i="91"/>
  <c r="T21" i="91"/>
  <c r="U21" i="91"/>
  <c r="V21" i="91"/>
  <c r="W21" i="91"/>
  <c r="X21" i="91"/>
  <c r="Y21" i="91"/>
  <c r="Z21" i="91"/>
  <c r="AA21" i="91"/>
  <c r="AB21" i="91"/>
  <c r="AC21" i="91"/>
  <c r="AD21" i="91"/>
  <c r="AE21" i="91"/>
  <c r="AF21" i="91"/>
  <c r="AG21" i="91"/>
  <c r="N22" i="91"/>
  <c r="O22" i="91"/>
  <c r="P22" i="91"/>
  <c r="Q22" i="91"/>
  <c r="R22" i="91"/>
  <c r="S22" i="91"/>
  <c r="T22" i="91"/>
  <c r="U22" i="91"/>
  <c r="V22" i="91"/>
  <c r="W22" i="91"/>
  <c r="X22" i="91"/>
  <c r="Y22" i="91"/>
  <c r="Z22" i="91"/>
  <c r="AA22" i="91"/>
  <c r="AB22" i="91"/>
  <c r="AC22" i="91"/>
  <c r="AD22" i="91"/>
  <c r="AE22" i="91"/>
  <c r="AF22" i="91"/>
  <c r="AG22" i="91"/>
  <c r="N23" i="91"/>
  <c r="O23" i="91"/>
  <c r="P23" i="91"/>
  <c r="Q23" i="91"/>
  <c r="R23" i="91"/>
  <c r="S23" i="91"/>
  <c r="T23" i="91"/>
  <c r="U23" i="91"/>
  <c r="V23" i="91"/>
  <c r="W23" i="91"/>
  <c r="X23" i="91"/>
  <c r="Y23" i="91"/>
  <c r="Z23" i="91"/>
  <c r="AA23" i="91"/>
  <c r="AB23" i="91"/>
  <c r="AC23" i="91"/>
  <c r="AD23" i="91"/>
  <c r="AE23" i="91"/>
  <c r="AF23" i="91"/>
  <c r="AG23" i="91"/>
  <c r="N24" i="91"/>
  <c r="O24" i="91"/>
  <c r="P24" i="91"/>
  <c r="Q24" i="91"/>
  <c r="R24" i="91"/>
  <c r="S24" i="91"/>
  <c r="T24" i="91"/>
  <c r="U24" i="91"/>
  <c r="V24" i="91"/>
  <c r="W24" i="91"/>
  <c r="X24" i="91"/>
  <c r="Y24" i="91"/>
  <c r="Z24" i="91"/>
  <c r="AA24" i="91"/>
  <c r="AB24" i="91"/>
  <c r="AC24" i="91"/>
  <c r="AD24" i="91"/>
  <c r="AE24" i="91"/>
  <c r="AF24" i="91"/>
  <c r="AG24" i="91"/>
  <c r="N26" i="91"/>
  <c r="O26" i="91"/>
  <c r="P26" i="91"/>
  <c r="Q26" i="91"/>
  <c r="R26" i="91"/>
  <c r="S26" i="91"/>
  <c r="T26" i="91"/>
  <c r="U26" i="91"/>
  <c r="V26" i="91"/>
  <c r="W26" i="91"/>
  <c r="X26" i="91"/>
  <c r="Y26" i="91"/>
  <c r="Z26" i="91"/>
  <c r="AA26" i="91"/>
  <c r="AB26" i="91"/>
  <c r="AC26" i="91"/>
  <c r="AD26" i="91"/>
  <c r="AE26" i="91"/>
  <c r="AF26" i="91"/>
  <c r="AG26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P29" i="91"/>
  <c r="T29" i="91"/>
  <c r="W29" i="91"/>
  <c r="X29" i="91"/>
  <c r="AB29" i="91"/>
  <c r="AF29" i="91"/>
  <c r="N31" i="91"/>
  <c r="N10" i="91" s="1"/>
  <c r="O31" i="91"/>
  <c r="O29" i="91" s="1"/>
  <c r="P31" i="91"/>
  <c r="Q31" i="91"/>
  <c r="R31" i="91"/>
  <c r="R10" i="91" s="1"/>
  <c r="S31" i="91"/>
  <c r="S29" i="91" s="1"/>
  <c r="T31" i="91"/>
  <c r="U31" i="91"/>
  <c r="V31" i="91"/>
  <c r="V10" i="91" s="1"/>
  <c r="X31" i="91"/>
  <c r="Y31" i="91"/>
  <c r="Z31" i="91"/>
  <c r="AA31" i="91"/>
  <c r="AA29" i="91" s="1"/>
  <c r="AB31" i="91"/>
  <c r="AC31" i="91"/>
  <c r="AD31" i="91"/>
  <c r="AE31" i="91"/>
  <c r="AE29" i="91" s="1"/>
  <c r="AF31" i="91"/>
  <c r="AG31" i="91"/>
  <c r="K32" i="91"/>
  <c r="L32" i="91"/>
  <c r="L31" i="91" s="1"/>
  <c r="M32" i="91"/>
  <c r="L33" i="91"/>
  <c r="M33" i="91"/>
  <c r="L34" i="91"/>
  <c r="M34" i="91"/>
  <c r="M13" i="91" s="1"/>
  <c r="L35" i="91"/>
  <c r="M35" i="91"/>
  <c r="K36" i="91"/>
  <c r="L36" i="91"/>
  <c r="M36" i="91"/>
  <c r="L37" i="91"/>
  <c r="M37" i="91"/>
  <c r="L38" i="91"/>
  <c r="L17" i="91" s="1"/>
  <c r="M38" i="91"/>
  <c r="M17" i="91" s="1"/>
  <c r="L39" i="91"/>
  <c r="K39" i="91" s="1"/>
  <c r="M39" i="91"/>
  <c r="K40" i="91"/>
  <c r="L40" i="91"/>
  <c r="M40" i="91"/>
  <c r="L41" i="91"/>
  <c r="L20" i="91" s="1"/>
  <c r="M41" i="91"/>
  <c r="L42" i="91"/>
  <c r="K42" i="91" s="1"/>
  <c r="K21" i="91" s="1"/>
  <c r="M42" i="91"/>
  <c r="M21" i="91" s="1"/>
  <c r="L43" i="91"/>
  <c r="M43" i="91"/>
  <c r="K43" i="91" s="1"/>
  <c r="K44" i="91"/>
  <c r="L44" i="91"/>
  <c r="M44" i="91"/>
  <c r="L45" i="91"/>
  <c r="L24" i="91" s="1"/>
  <c r="M45" i="91"/>
  <c r="L47" i="91"/>
  <c r="K47" i="91" s="1"/>
  <c r="K26" i="91" s="1"/>
  <c r="M47" i="91"/>
  <c r="M26" i="91" s="1"/>
  <c r="L48" i="91"/>
  <c r="M48" i="91"/>
  <c r="K48" i="91" s="1"/>
  <c r="K27" i="91" s="1"/>
  <c r="W10" i="91"/>
  <c r="E15" i="86"/>
  <c r="F15" i="86"/>
  <c r="G15" i="86"/>
  <c r="H15" i="86"/>
  <c r="I15" i="86"/>
  <c r="L15" i="86"/>
  <c r="M15" i="86"/>
  <c r="P15" i="86"/>
  <c r="Q15" i="86"/>
  <c r="R15" i="86"/>
  <c r="S15" i="86"/>
  <c r="U15" i="86"/>
  <c r="V15" i="86"/>
  <c r="F17" i="86"/>
  <c r="I17" i="86"/>
  <c r="J17" i="86"/>
  <c r="J15" i="86" s="1"/>
  <c r="K17" i="86"/>
  <c r="K15" i="86" s="1"/>
  <c r="L17" i="86"/>
  <c r="M17" i="86"/>
  <c r="N17" i="86"/>
  <c r="N15" i="86" s="1"/>
  <c r="O17" i="86"/>
  <c r="O15" i="86" s="1"/>
  <c r="P17" i="86"/>
  <c r="Q17" i="86"/>
  <c r="T17" i="86"/>
  <c r="T15" i="86" s="1"/>
  <c r="F19" i="86"/>
  <c r="Q19" i="86"/>
  <c r="T19" i="86"/>
  <c r="F21" i="86"/>
  <c r="Q21" i="86"/>
  <c r="T21" i="86"/>
  <c r="F23" i="86"/>
  <c r="Q23" i="86"/>
  <c r="T23" i="86"/>
  <c r="F25" i="86"/>
  <c r="Q25" i="86"/>
  <c r="T25" i="86"/>
  <c r="F27" i="86"/>
  <c r="Q27" i="86"/>
  <c r="T27" i="86"/>
  <c r="F29" i="86"/>
  <c r="Q29" i="86"/>
  <c r="T29" i="86"/>
  <c r="C12" i="85"/>
  <c r="D12" i="85"/>
  <c r="E12" i="85"/>
  <c r="F12" i="85"/>
  <c r="G12" i="85"/>
  <c r="H12" i="85"/>
  <c r="I12" i="85"/>
  <c r="K12" i="85"/>
  <c r="L12" i="85"/>
  <c r="D14" i="85"/>
  <c r="G14" i="85"/>
  <c r="J14" i="85"/>
  <c r="J12" i="85" s="1"/>
  <c r="C16" i="85"/>
  <c r="E16" i="85"/>
  <c r="F16" i="85"/>
  <c r="H16" i="85"/>
  <c r="I16" i="85"/>
  <c r="K16" i="85"/>
  <c r="L16" i="85"/>
  <c r="D18" i="85"/>
  <c r="G18" i="85"/>
  <c r="J18" i="85"/>
  <c r="J16" i="85" s="1"/>
  <c r="D19" i="85"/>
  <c r="D16" i="85" s="1"/>
  <c r="G19" i="85"/>
  <c r="J19" i="85"/>
  <c r="D20" i="85"/>
  <c r="G20" i="85"/>
  <c r="J20" i="85"/>
  <c r="D21" i="85"/>
  <c r="G21" i="85"/>
  <c r="G16" i="85" s="1"/>
  <c r="J21" i="85"/>
  <c r="D22" i="85"/>
  <c r="G22" i="85"/>
  <c r="J22" i="85"/>
  <c r="D23" i="85"/>
  <c r="G23" i="85"/>
  <c r="J23" i="85"/>
  <c r="D24" i="85"/>
  <c r="G24" i="85"/>
  <c r="J24" i="85"/>
  <c r="D25" i="85"/>
  <c r="G25" i="85"/>
  <c r="J25" i="85"/>
  <c r="D26" i="85"/>
  <c r="G26" i="85"/>
  <c r="J26" i="85"/>
  <c r="D27" i="85"/>
  <c r="G27" i="85"/>
  <c r="J27" i="85"/>
  <c r="D28" i="85"/>
  <c r="G28" i="85"/>
  <c r="J28" i="85"/>
  <c r="D29" i="85"/>
  <c r="G29" i="85"/>
  <c r="J29" i="85"/>
  <c r="D30" i="85"/>
  <c r="G30" i="85"/>
  <c r="J30" i="85"/>
  <c r="C32" i="85"/>
  <c r="E32" i="85"/>
  <c r="F32" i="85"/>
  <c r="H32" i="85"/>
  <c r="I32" i="85"/>
  <c r="K32" i="85"/>
  <c r="L32" i="85"/>
  <c r="D34" i="85"/>
  <c r="D32" i="85" s="1"/>
  <c r="G34" i="85"/>
  <c r="G32" i="85" s="1"/>
  <c r="J34" i="85"/>
  <c r="D35" i="85"/>
  <c r="G35" i="85"/>
  <c r="J35" i="85"/>
  <c r="J32" i="85" s="1"/>
  <c r="D36" i="85"/>
  <c r="G36" i="85"/>
  <c r="J36" i="85"/>
  <c r="D37" i="85"/>
  <c r="G37" i="85"/>
  <c r="J37" i="85"/>
  <c r="D38" i="85"/>
  <c r="G38" i="85"/>
  <c r="J38" i="85"/>
  <c r="D39" i="85"/>
  <c r="G39" i="85"/>
  <c r="J39" i="85"/>
  <c r="D9" i="81"/>
  <c r="E9" i="81"/>
  <c r="E8" i="81" s="1"/>
  <c r="G9" i="81"/>
  <c r="G8" i="81" s="1"/>
  <c r="H9" i="81"/>
  <c r="D10" i="81"/>
  <c r="E10" i="81"/>
  <c r="F10" i="81"/>
  <c r="G10" i="81"/>
  <c r="H10" i="81"/>
  <c r="D11" i="81"/>
  <c r="E11" i="81"/>
  <c r="G11" i="81"/>
  <c r="H11" i="81"/>
  <c r="D12" i="81"/>
  <c r="E12" i="81"/>
  <c r="G12" i="81"/>
  <c r="H12" i="81"/>
  <c r="D13" i="81"/>
  <c r="E13" i="81"/>
  <c r="G13" i="81"/>
  <c r="H13" i="81"/>
  <c r="D14" i="81"/>
  <c r="E14" i="81"/>
  <c r="G14" i="81"/>
  <c r="H14" i="81"/>
  <c r="D15" i="81"/>
  <c r="E15" i="81"/>
  <c r="G15" i="81"/>
  <c r="H15" i="81"/>
  <c r="D16" i="81"/>
  <c r="E16" i="81"/>
  <c r="G16" i="81"/>
  <c r="H16" i="81"/>
  <c r="D17" i="81"/>
  <c r="E17" i="81"/>
  <c r="G17" i="81"/>
  <c r="H17" i="81"/>
  <c r="D18" i="81"/>
  <c r="E18" i="81"/>
  <c r="F18" i="81"/>
  <c r="G18" i="81"/>
  <c r="H18" i="81"/>
  <c r="D20" i="81"/>
  <c r="H20" i="81"/>
  <c r="D22" i="81"/>
  <c r="E22" i="81"/>
  <c r="E20" i="81" s="1"/>
  <c r="G22" i="81"/>
  <c r="G20" i="81" s="1"/>
  <c r="H22" i="81"/>
  <c r="C23" i="81"/>
  <c r="C9" i="81" s="1"/>
  <c r="F23" i="81"/>
  <c r="C24" i="81"/>
  <c r="C22" i="81" s="1"/>
  <c r="F24" i="81"/>
  <c r="C25" i="81"/>
  <c r="C11" i="81" s="1"/>
  <c r="F25" i="81"/>
  <c r="C26" i="81"/>
  <c r="C12" i="81" s="1"/>
  <c r="F26" i="81"/>
  <c r="C27" i="81"/>
  <c r="C13" i="81" s="1"/>
  <c r="F27" i="81"/>
  <c r="F13" i="81" s="1"/>
  <c r="C28" i="81"/>
  <c r="C14" i="81" s="1"/>
  <c r="F28" i="81"/>
  <c r="C29" i="81"/>
  <c r="C15" i="81" s="1"/>
  <c r="F29" i="81"/>
  <c r="F15" i="81" s="1"/>
  <c r="C30" i="81"/>
  <c r="C17" i="81" s="1"/>
  <c r="F30" i="81"/>
  <c r="F17" i="81" s="1"/>
  <c r="C31" i="81"/>
  <c r="C18" i="81" s="1"/>
  <c r="F31" i="81"/>
  <c r="D33" i="81"/>
  <c r="E33" i="81"/>
  <c r="G33" i="81"/>
  <c r="H33" i="81"/>
  <c r="C34" i="81"/>
  <c r="F34" i="81"/>
  <c r="F33" i="81" s="1"/>
  <c r="C35" i="81"/>
  <c r="C33" i="81" s="1"/>
  <c r="F35" i="81"/>
  <c r="C36" i="81"/>
  <c r="F36" i="81"/>
  <c r="F12" i="81" s="1"/>
  <c r="C40" i="81"/>
  <c r="C38" i="81" s="1"/>
  <c r="D40" i="81"/>
  <c r="D38" i="81" s="1"/>
  <c r="E40" i="81"/>
  <c r="E38" i="81" s="1"/>
  <c r="G40" i="81"/>
  <c r="G38" i="81" s="1"/>
  <c r="H40" i="81"/>
  <c r="H38" i="81" s="1"/>
  <c r="C41" i="81"/>
  <c r="F41" i="81"/>
  <c r="C42" i="81"/>
  <c r="F42" i="81"/>
  <c r="C43" i="81"/>
  <c r="F43" i="81"/>
  <c r="C44" i="81"/>
  <c r="F44" i="81"/>
  <c r="F14" i="81" s="1"/>
  <c r="C45" i="81"/>
  <c r="F45" i="81"/>
  <c r="C46" i="81"/>
  <c r="C16" i="81" s="1"/>
  <c r="F46" i="81"/>
  <c r="F16" i="81" s="1"/>
  <c r="C47" i="81"/>
  <c r="F47" i="81"/>
  <c r="K8" i="80"/>
  <c r="L10" i="80" s="1"/>
  <c r="L9" i="80"/>
  <c r="L12" i="80"/>
  <c r="L13" i="80"/>
  <c r="L14" i="80"/>
  <c r="L17" i="80"/>
  <c r="L18" i="80"/>
  <c r="K22" i="80"/>
  <c r="L23" i="80"/>
  <c r="L24" i="80"/>
  <c r="L25" i="80"/>
  <c r="L26" i="80"/>
  <c r="L27" i="80"/>
  <c r="L28" i="80"/>
  <c r="L29" i="80"/>
  <c r="L30" i="80"/>
  <c r="L31" i="80"/>
  <c r="L32" i="80"/>
  <c r="K34" i="80"/>
  <c r="L36" i="80" s="1"/>
  <c r="K39" i="80"/>
  <c r="K41" i="80"/>
  <c r="L42" i="80"/>
  <c r="L43" i="80"/>
  <c r="L44" i="80"/>
  <c r="L45" i="80"/>
  <c r="L46" i="80"/>
  <c r="L47" i="80"/>
  <c r="L48" i="80"/>
  <c r="L49" i="80"/>
  <c r="D13" i="79"/>
  <c r="E13" i="79"/>
  <c r="F13" i="79"/>
  <c r="G13" i="79"/>
  <c r="P13" i="79"/>
  <c r="Q13" i="79"/>
  <c r="R13" i="79"/>
  <c r="S13" i="79"/>
  <c r="T13" i="79"/>
  <c r="U13" i="79"/>
  <c r="V13" i="79"/>
  <c r="W13" i="79"/>
  <c r="X13" i="79"/>
  <c r="Y13" i="79"/>
  <c r="Z13" i="79"/>
  <c r="AA13" i="79"/>
  <c r="D18" i="79"/>
  <c r="E18" i="79"/>
  <c r="F18" i="79"/>
  <c r="G18" i="79"/>
  <c r="P18" i="79"/>
  <c r="Q18" i="79"/>
  <c r="R18" i="79"/>
  <c r="S18" i="79"/>
  <c r="T18" i="79"/>
  <c r="U18" i="79"/>
  <c r="V18" i="79"/>
  <c r="W18" i="79"/>
  <c r="X18" i="79"/>
  <c r="Y18" i="79"/>
  <c r="Z18" i="79"/>
  <c r="AA18" i="79"/>
  <c r="D34" i="79"/>
  <c r="E34" i="79"/>
  <c r="F34" i="79"/>
  <c r="G34" i="79"/>
  <c r="P34" i="79"/>
  <c r="Q34" i="79"/>
  <c r="R34" i="79"/>
  <c r="S34" i="79"/>
  <c r="T34" i="79"/>
  <c r="U34" i="79"/>
  <c r="V34" i="79"/>
  <c r="W34" i="79"/>
  <c r="X34" i="79"/>
  <c r="Y34" i="79"/>
  <c r="Z34" i="79"/>
  <c r="AA34" i="79"/>
  <c r="U12" i="78"/>
  <c r="U28" i="78"/>
  <c r="U12" i="76"/>
  <c r="U28" i="76"/>
  <c r="U10" i="76" s="1"/>
  <c r="D13" i="74"/>
  <c r="E13" i="74"/>
  <c r="F13" i="74"/>
  <c r="H13" i="74"/>
  <c r="I13" i="74"/>
  <c r="J13" i="74"/>
  <c r="K13" i="74"/>
  <c r="L13" i="74"/>
  <c r="M13" i="74"/>
  <c r="N13" i="74"/>
  <c r="O13" i="74"/>
  <c r="Q13" i="74"/>
  <c r="R13" i="74"/>
  <c r="T13" i="74"/>
  <c r="U13" i="74"/>
  <c r="C15" i="74"/>
  <c r="C13" i="74" s="1"/>
  <c r="G15" i="74"/>
  <c r="G13" i="74" s="1"/>
  <c r="P15" i="74"/>
  <c r="P13" i="74" s="1"/>
  <c r="S15" i="74"/>
  <c r="S13" i="74" s="1"/>
  <c r="C16" i="74"/>
  <c r="G16" i="74"/>
  <c r="P16" i="74"/>
  <c r="S16" i="74"/>
  <c r="C17" i="74"/>
  <c r="G17" i="74"/>
  <c r="P17" i="74"/>
  <c r="S17" i="74"/>
  <c r="C19" i="74"/>
  <c r="D19" i="74"/>
  <c r="E19" i="74"/>
  <c r="F19" i="74"/>
  <c r="H19" i="74"/>
  <c r="I19" i="74"/>
  <c r="J19" i="74"/>
  <c r="K19" i="74"/>
  <c r="L19" i="74"/>
  <c r="M19" i="74"/>
  <c r="N19" i="74"/>
  <c r="O19" i="74"/>
  <c r="Q19" i="74"/>
  <c r="R19" i="74"/>
  <c r="S19" i="74"/>
  <c r="T19" i="74"/>
  <c r="U19" i="74"/>
  <c r="C21" i="74"/>
  <c r="G21" i="74"/>
  <c r="P21" i="74"/>
  <c r="P19" i="74" s="1"/>
  <c r="S21" i="74"/>
  <c r="C22" i="74"/>
  <c r="G22" i="74"/>
  <c r="P22" i="74"/>
  <c r="S22" i="74"/>
  <c r="C23" i="74"/>
  <c r="G23" i="74"/>
  <c r="P23" i="74"/>
  <c r="S23" i="74"/>
  <c r="C24" i="74"/>
  <c r="G24" i="74"/>
  <c r="P24" i="74"/>
  <c r="S24" i="74"/>
  <c r="C25" i="74"/>
  <c r="G25" i="74"/>
  <c r="P25" i="74"/>
  <c r="S25" i="74"/>
  <c r="C26" i="74"/>
  <c r="G26" i="74"/>
  <c r="P26" i="74"/>
  <c r="S26" i="74"/>
  <c r="C27" i="74"/>
  <c r="G27" i="74"/>
  <c r="P27" i="74"/>
  <c r="S27" i="74"/>
  <c r="C28" i="74"/>
  <c r="G28" i="74"/>
  <c r="P28" i="74"/>
  <c r="S28" i="74"/>
  <c r="C29" i="74"/>
  <c r="G29" i="74"/>
  <c r="P29" i="74"/>
  <c r="S29" i="74"/>
  <c r="C30" i="74"/>
  <c r="G30" i="74"/>
  <c r="P30" i="74"/>
  <c r="S30" i="74"/>
  <c r="C31" i="74"/>
  <c r="G31" i="74"/>
  <c r="P31" i="74"/>
  <c r="S31" i="74"/>
  <c r="C32" i="74"/>
  <c r="G32" i="74"/>
  <c r="P32" i="74"/>
  <c r="S32" i="74"/>
  <c r="C33" i="74"/>
  <c r="G33" i="74"/>
  <c r="P33" i="74"/>
  <c r="S33" i="74"/>
  <c r="C35" i="74"/>
  <c r="D35" i="74"/>
  <c r="E35" i="74"/>
  <c r="F35" i="74"/>
  <c r="H35" i="74"/>
  <c r="I35" i="74"/>
  <c r="J35" i="74"/>
  <c r="K35" i="74"/>
  <c r="L35" i="74"/>
  <c r="M35" i="74"/>
  <c r="N35" i="74"/>
  <c r="O35" i="74"/>
  <c r="Q35" i="74"/>
  <c r="R35" i="74"/>
  <c r="T35" i="74"/>
  <c r="U35" i="74"/>
  <c r="C37" i="74"/>
  <c r="G37" i="74"/>
  <c r="G35" i="74" s="1"/>
  <c r="P37" i="74"/>
  <c r="P35" i="74" s="1"/>
  <c r="S37" i="74"/>
  <c r="S35" i="74" s="1"/>
  <c r="C38" i="74"/>
  <c r="G38" i="74"/>
  <c r="P38" i="74"/>
  <c r="S38" i="74"/>
  <c r="C39" i="74"/>
  <c r="G39" i="74"/>
  <c r="P39" i="74"/>
  <c r="S39" i="74"/>
  <c r="C40" i="74"/>
  <c r="G40" i="74"/>
  <c r="P40" i="74"/>
  <c r="S40" i="74"/>
  <c r="C41" i="74"/>
  <c r="G41" i="74"/>
  <c r="P41" i="74"/>
  <c r="S41" i="74"/>
  <c r="C42" i="74"/>
  <c r="G42" i="74"/>
  <c r="P42" i="74"/>
  <c r="S42" i="74"/>
  <c r="C13" i="73"/>
  <c r="F13" i="73"/>
  <c r="G13" i="73"/>
  <c r="H13" i="73"/>
  <c r="I13" i="73"/>
  <c r="J13" i="73"/>
  <c r="K13" i="73"/>
  <c r="M13" i="73"/>
  <c r="N13" i="73"/>
  <c r="O13" i="73"/>
  <c r="P13" i="73"/>
  <c r="Q13" i="73"/>
  <c r="R13" i="73"/>
  <c r="T13" i="73"/>
  <c r="U13" i="73"/>
  <c r="I15" i="73"/>
  <c r="L15" i="73"/>
  <c r="L13" i="73" s="1"/>
  <c r="S15" i="73"/>
  <c r="S13" i="73" s="1"/>
  <c r="I16" i="73"/>
  <c r="L16" i="73"/>
  <c r="S16" i="73"/>
  <c r="I17" i="73"/>
  <c r="L17" i="73"/>
  <c r="S17" i="73"/>
  <c r="C19" i="73"/>
  <c r="F19" i="73"/>
  <c r="G19" i="73"/>
  <c r="H19" i="73"/>
  <c r="J19" i="73"/>
  <c r="K19" i="73"/>
  <c r="M19" i="73"/>
  <c r="N19" i="73"/>
  <c r="O19" i="73"/>
  <c r="Q19" i="73"/>
  <c r="R19" i="73"/>
  <c r="T19" i="73"/>
  <c r="U19" i="73"/>
  <c r="I21" i="73"/>
  <c r="I19" i="73" s="1"/>
  <c r="L21" i="73"/>
  <c r="L19" i="73" s="1"/>
  <c r="P21" i="73"/>
  <c r="P19" i="73" s="1"/>
  <c r="S21" i="73"/>
  <c r="I22" i="73"/>
  <c r="L22" i="73"/>
  <c r="P22" i="73"/>
  <c r="S22" i="73"/>
  <c r="S19" i="73" s="1"/>
  <c r="I23" i="73"/>
  <c r="L23" i="73"/>
  <c r="P23" i="73"/>
  <c r="S23" i="73"/>
  <c r="I24" i="73"/>
  <c r="L24" i="73"/>
  <c r="P24" i="73"/>
  <c r="S24" i="73"/>
  <c r="I25" i="73"/>
  <c r="L25" i="73"/>
  <c r="P25" i="73"/>
  <c r="S25" i="73"/>
  <c r="I26" i="73"/>
  <c r="L26" i="73"/>
  <c r="P26" i="73"/>
  <c r="S26" i="73"/>
  <c r="I27" i="73"/>
  <c r="L27" i="73"/>
  <c r="P27" i="73"/>
  <c r="S27" i="73"/>
  <c r="I28" i="73"/>
  <c r="L28" i="73"/>
  <c r="P28" i="73"/>
  <c r="S28" i="73"/>
  <c r="I29" i="73"/>
  <c r="L29" i="73"/>
  <c r="P29" i="73"/>
  <c r="S29" i="73"/>
  <c r="I30" i="73"/>
  <c r="L30" i="73"/>
  <c r="P30" i="73"/>
  <c r="S30" i="73"/>
  <c r="I31" i="73"/>
  <c r="L31" i="73"/>
  <c r="P31" i="73"/>
  <c r="S31" i="73"/>
  <c r="I32" i="73"/>
  <c r="L32" i="73"/>
  <c r="P32" i="73"/>
  <c r="S32" i="73"/>
  <c r="I33" i="73"/>
  <c r="L33" i="73"/>
  <c r="P33" i="73"/>
  <c r="S33" i="73"/>
  <c r="C35" i="73"/>
  <c r="F35" i="73"/>
  <c r="G35" i="73"/>
  <c r="H35" i="73"/>
  <c r="J35" i="73"/>
  <c r="K35" i="73"/>
  <c r="M35" i="73"/>
  <c r="N35" i="73"/>
  <c r="O35" i="73"/>
  <c r="Q35" i="73"/>
  <c r="R35" i="73"/>
  <c r="T35" i="73"/>
  <c r="U35" i="73"/>
  <c r="I37" i="73"/>
  <c r="I35" i="73" s="1"/>
  <c r="L37" i="73"/>
  <c r="L35" i="73" s="1"/>
  <c r="P37" i="73"/>
  <c r="P35" i="73" s="1"/>
  <c r="S37" i="73"/>
  <c r="I38" i="73"/>
  <c r="L38" i="73"/>
  <c r="P38" i="73"/>
  <c r="S38" i="73"/>
  <c r="S35" i="73" s="1"/>
  <c r="I39" i="73"/>
  <c r="L39" i="73"/>
  <c r="P39" i="73"/>
  <c r="S39" i="73"/>
  <c r="I40" i="73"/>
  <c r="L40" i="73"/>
  <c r="P40" i="73"/>
  <c r="S40" i="73"/>
  <c r="I41" i="73"/>
  <c r="L41" i="73"/>
  <c r="P41" i="73"/>
  <c r="S41" i="73"/>
  <c r="I42" i="73"/>
  <c r="L42" i="73"/>
  <c r="P42" i="73"/>
  <c r="S42" i="73"/>
  <c r="C20" i="81" l="1"/>
  <c r="V12" i="78"/>
  <c r="C8" i="81"/>
  <c r="V12" i="76"/>
  <c r="V17" i="76"/>
  <c r="V21" i="76"/>
  <c r="V25" i="76"/>
  <c r="V30" i="76"/>
  <c r="V34" i="76"/>
  <c r="V14" i="76"/>
  <c r="V18" i="76"/>
  <c r="V22" i="76"/>
  <c r="V26" i="76"/>
  <c r="V31" i="76"/>
  <c r="V37" i="76"/>
  <c r="V15" i="76"/>
  <c r="V19" i="76"/>
  <c r="V23" i="76"/>
  <c r="V32" i="76"/>
  <c r="V16" i="76"/>
  <c r="V20" i="76"/>
  <c r="V24" i="76"/>
  <c r="V33" i="76"/>
  <c r="V28" i="76"/>
  <c r="U10" i="78"/>
  <c r="L35" i="80"/>
  <c r="L16" i="80"/>
  <c r="C10" i="81"/>
  <c r="D8" i="81"/>
  <c r="K22" i="91"/>
  <c r="K20" i="80"/>
  <c r="H8" i="81"/>
  <c r="L37" i="80"/>
  <c r="L11" i="80"/>
  <c r="L15" i="80"/>
  <c r="F11" i="81"/>
  <c r="F9" i="81"/>
  <c r="F22" i="81"/>
  <c r="F20" i="81" s="1"/>
  <c r="F40" i="81"/>
  <c r="F38" i="81" s="1"/>
  <c r="L27" i="91"/>
  <c r="M23" i="91"/>
  <c r="M19" i="91"/>
  <c r="K18" i="91"/>
  <c r="K37" i="91"/>
  <c r="K16" i="91" s="1"/>
  <c r="L16" i="91"/>
  <c r="M14" i="91"/>
  <c r="M12" i="91"/>
  <c r="K11" i="91"/>
  <c r="AD10" i="91"/>
  <c r="AD29" i="91"/>
  <c r="AD8" i="91" s="1"/>
  <c r="Z10" i="91"/>
  <c r="Z29" i="91"/>
  <c r="Z8" i="91" s="1"/>
  <c r="U10" i="91"/>
  <c r="U29" i="91"/>
  <c r="U8" i="91" s="1"/>
  <c r="Q10" i="91"/>
  <c r="Q29" i="91"/>
  <c r="Q8" i="91" s="1"/>
  <c r="M31" i="91"/>
  <c r="W8" i="91"/>
  <c r="C19" i="94"/>
  <c r="M24" i="91"/>
  <c r="L23" i="91"/>
  <c r="M20" i="91"/>
  <c r="L19" i="91"/>
  <c r="M15" i="91"/>
  <c r="L14" i="91"/>
  <c r="K33" i="91"/>
  <c r="K12" i="91" s="1"/>
  <c r="L12" i="91"/>
  <c r="AG10" i="91"/>
  <c r="AC10" i="91"/>
  <c r="Y10" i="91"/>
  <c r="T10" i="91"/>
  <c r="P10" i="91"/>
  <c r="AF8" i="91"/>
  <c r="T8" i="91"/>
  <c r="C26" i="94"/>
  <c r="W15" i="94"/>
  <c r="G15" i="94"/>
  <c r="K23" i="91"/>
  <c r="K19" i="91"/>
  <c r="L15" i="91"/>
  <c r="M11" i="91"/>
  <c r="AF10" i="91"/>
  <c r="AB10" i="91"/>
  <c r="X10" i="91"/>
  <c r="S8" i="91"/>
  <c r="O8" i="91"/>
  <c r="AB8" i="91"/>
  <c r="P8" i="91"/>
  <c r="H9" i="93"/>
  <c r="H15" i="94"/>
  <c r="M27" i="91"/>
  <c r="L26" i="91"/>
  <c r="K45" i="91"/>
  <c r="K24" i="91" s="1"/>
  <c r="M22" i="91"/>
  <c r="L21" i="91"/>
  <c r="K41" i="91"/>
  <c r="K20" i="91" s="1"/>
  <c r="M18" i="91"/>
  <c r="M16" i="91"/>
  <c r="K15" i="91"/>
  <c r="L13" i="91"/>
  <c r="AE8" i="91"/>
  <c r="AA8" i="91"/>
  <c r="X8" i="91"/>
  <c r="L29" i="91"/>
  <c r="F20" i="93"/>
  <c r="G9" i="93"/>
  <c r="F11" i="93"/>
  <c r="F9" i="93" s="1"/>
  <c r="K38" i="91"/>
  <c r="K17" i="91" s="1"/>
  <c r="K34" i="91"/>
  <c r="K13" i="91" s="1"/>
  <c r="V29" i="91"/>
  <c r="V8" i="91" s="1"/>
  <c r="R29" i="91"/>
  <c r="R8" i="91" s="1"/>
  <c r="N29" i="91"/>
  <c r="N8" i="91" s="1"/>
  <c r="L18" i="91"/>
  <c r="L11" i="91"/>
  <c r="AE10" i="91"/>
  <c r="AA10" i="91"/>
  <c r="S10" i="91"/>
  <c r="O10" i="91"/>
  <c r="F19" i="92"/>
  <c r="F18" i="92" s="1"/>
  <c r="F11" i="92"/>
  <c r="D42" i="94"/>
  <c r="C42" i="94" s="1"/>
  <c r="U27" i="94"/>
  <c r="U23" i="94" s="1"/>
  <c r="F26" i="94"/>
  <c r="D24" i="94"/>
  <c r="G23" i="94"/>
  <c r="D21" i="94"/>
  <c r="C21" i="94" s="1"/>
  <c r="U20" i="94"/>
  <c r="U17" i="94" s="1"/>
  <c r="U15" i="94" s="1"/>
  <c r="F19" i="94"/>
  <c r="V17" i="94"/>
  <c r="K35" i="91"/>
  <c r="K14" i="91" s="1"/>
  <c r="AG29" i="91"/>
  <c r="AG8" i="91" s="1"/>
  <c r="AC29" i="91"/>
  <c r="AC8" i="91" s="1"/>
  <c r="Y29" i="91"/>
  <c r="Y8" i="91" s="1"/>
  <c r="AB9" i="93"/>
  <c r="F57" i="94"/>
  <c r="D27" i="94"/>
  <c r="C27" i="94" s="1"/>
  <c r="F25" i="94"/>
  <c r="F23" i="94" s="1"/>
  <c r="V23" i="94"/>
  <c r="D20" i="94"/>
  <c r="C20" i="94" s="1"/>
  <c r="E19" i="94"/>
  <c r="E17" i="94" s="1"/>
  <c r="E15" i="94" s="1"/>
  <c r="F18" i="94"/>
  <c r="F17" i="94" s="1"/>
  <c r="G18" i="92"/>
  <c r="G15" i="93"/>
  <c r="F15" i="93" s="1"/>
  <c r="E24" i="94"/>
  <c r="E23" i="94" s="1"/>
  <c r="D18" i="94"/>
  <c r="F15" i="94" l="1"/>
  <c r="K31" i="91"/>
  <c r="D23" i="94"/>
  <c r="C24" i="94"/>
  <c r="C23" i="94" s="1"/>
  <c r="L8" i="91"/>
  <c r="L10" i="91"/>
  <c r="F8" i="81"/>
  <c r="D17" i="94"/>
  <c r="C18" i="94"/>
  <c r="C17" i="94" s="1"/>
  <c r="C15" i="94" s="1"/>
  <c r="M10" i="91"/>
  <c r="M29" i="91"/>
  <c r="M8" i="91" s="1"/>
  <c r="V15" i="94"/>
  <c r="V16" i="78"/>
  <c r="V20" i="78"/>
  <c r="V24" i="78"/>
  <c r="V28" i="78"/>
  <c r="V33" i="78"/>
  <c r="V17" i="78"/>
  <c r="V21" i="78"/>
  <c r="V25" i="78"/>
  <c r="V30" i="78"/>
  <c r="V34" i="78"/>
  <c r="V14" i="78"/>
  <c r="V18" i="78"/>
  <c r="V22" i="78"/>
  <c r="V26" i="78"/>
  <c r="V31" i="78"/>
  <c r="V37" i="78"/>
  <c r="V15" i="78"/>
  <c r="V19" i="78"/>
  <c r="V23" i="78"/>
  <c r="V32" i="78"/>
  <c r="D15" i="94" l="1"/>
  <c r="K29" i="91"/>
  <c r="K8" i="91" s="1"/>
  <c r="K10" i="91"/>
  <c r="T18" i="20" l="1"/>
  <c r="U18" i="20"/>
  <c r="V18" i="20"/>
  <c r="W18" i="20"/>
  <c r="X18" i="20"/>
  <c r="Y18" i="20"/>
  <c r="Z18" i="20"/>
  <c r="AA18" i="20"/>
  <c r="AB18" i="20"/>
  <c r="AC18" i="20"/>
  <c r="S18" i="20"/>
  <c r="T13" i="20"/>
  <c r="U13" i="20"/>
  <c r="V13" i="20"/>
  <c r="W13" i="20"/>
  <c r="X13" i="20"/>
  <c r="Y13" i="20"/>
  <c r="Z13" i="20"/>
  <c r="AA13" i="20"/>
  <c r="AB13" i="20"/>
  <c r="AC13" i="20"/>
  <c r="S13" i="20"/>
  <c r="Y36" i="20" l="1"/>
  <c r="Z32" i="20" s="1"/>
  <c r="T36" i="20"/>
  <c r="U32" i="20" s="1"/>
  <c r="AL32" i="20"/>
  <c r="AG32" i="20"/>
  <c r="U25" i="20" l="1"/>
  <c r="U29" i="20"/>
  <c r="U33" i="20"/>
  <c r="Z25" i="20"/>
  <c r="Z29" i="20"/>
  <c r="Z33" i="20"/>
  <c r="U26" i="20"/>
  <c r="U30" i="20"/>
  <c r="U34" i="20"/>
  <c r="Z26" i="20"/>
  <c r="Z30" i="20"/>
  <c r="Z34" i="20"/>
  <c r="U27" i="20"/>
  <c r="U31" i="20"/>
  <c r="Z27" i="20"/>
  <c r="Z31" i="20"/>
  <c r="U28" i="20"/>
  <c r="Z28" i="20"/>
  <c r="U36" i="20" l="1"/>
  <c r="Z36" i="20"/>
  <c r="C19" i="20" l="1"/>
  <c r="C18" i="20"/>
  <c r="N16" i="20"/>
  <c r="M16" i="20"/>
  <c r="L16" i="20"/>
  <c r="K16" i="20"/>
  <c r="J16" i="20"/>
  <c r="I16" i="20"/>
  <c r="H16" i="20"/>
  <c r="G16" i="20"/>
  <c r="F16" i="20"/>
  <c r="E16" i="20"/>
  <c r="D16" i="20"/>
  <c r="R18" i="20" l="1"/>
  <c r="AB19" i="20" s="1"/>
  <c r="AB16" i="20"/>
  <c r="Z16" i="20"/>
  <c r="X16" i="20"/>
  <c r="V16" i="20"/>
  <c r="T16" i="20"/>
  <c r="AC16" i="20"/>
  <c r="AA16" i="20"/>
  <c r="Y16" i="20"/>
  <c r="W16" i="20"/>
  <c r="U16" i="20"/>
  <c r="S16" i="20"/>
  <c r="C16" i="20"/>
  <c r="AC11" i="20"/>
  <c r="AA11" i="20"/>
  <c r="Y11" i="20"/>
  <c r="W11" i="20"/>
  <c r="U11" i="20"/>
  <c r="S11" i="20"/>
  <c r="V11" i="20"/>
  <c r="AB11" i="20"/>
  <c r="Z11" i="20"/>
  <c r="X11" i="20"/>
  <c r="T11" i="20"/>
  <c r="R13" i="20"/>
  <c r="X14" i="20" s="1"/>
  <c r="W19" i="20" l="1"/>
  <c r="V19" i="20"/>
  <c r="S19" i="20"/>
  <c r="AA19" i="20"/>
  <c r="Z19" i="20"/>
  <c r="Y19" i="20"/>
  <c r="X19" i="20"/>
  <c r="U19" i="20"/>
  <c r="T19" i="20"/>
  <c r="AA14" i="20"/>
  <c r="Z14" i="20"/>
  <c r="AC19" i="20"/>
  <c r="Y14" i="20"/>
  <c r="AH26" i="20"/>
  <c r="AG30" i="20"/>
  <c r="AH29" i="20"/>
  <c r="AH25" i="20"/>
  <c r="AH28" i="20"/>
  <c r="AH27" i="20"/>
  <c r="T14" i="20"/>
  <c r="W14" i="20"/>
  <c r="V14" i="20"/>
  <c r="U14" i="20"/>
  <c r="S14" i="20"/>
  <c r="AM28" i="20"/>
  <c r="AM27" i="20"/>
  <c r="AM26" i="20"/>
  <c r="AM29" i="20"/>
  <c r="AM25" i="20"/>
  <c r="AL30" i="20"/>
  <c r="AC14" i="20"/>
  <c r="AB14" i="20"/>
  <c r="AL34" i="20" l="1"/>
  <c r="AM30" i="20"/>
  <c r="AM34" i="20" s="1"/>
  <c r="AG34" i="20"/>
  <c r="AH30" i="20"/>
  <c r="AH34" i="20" s="1"/>
</calcChain>
</file>

<file path=xl/sharedStrings.xml><?xml version="1.0" encoding="utf-8"?>
<sst xmlns="http://schemas.openxmlformats.org/spreadsheetml/2006/main" count="4234" uniqueCount="854">
  <si>
    <t>　</t>
    <phoneticPr fontId="4"/>
  </si>
  <si>
    <t>区　　　分</t>
    <rPh sb="0" eb="5">
      <t>クブン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</si>
  <si>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</si>
  <si>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</si>
  <si>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生徒数</t>
    <rPh sb="0" eb="3">
      <t>セイトスウ</t>
    </rPh>
    <phoneticPr fontId="4"/>
  </si>
  <si>
    <t>平　成</t>
    <phoneticPr fontId="4"/>
  </si>
  <si>
    <t>（高等学校）</t>
    <rPh sb="1" eb="3">
      <t>コウトウ</t>
    </rPh>
    <rPh sb="3" eb="5">
      <t>ガッコウ</t>
    </rPh>
    <phoneticPr fontId="4"/>
  </si>
  <si>
    <t>全日制</t>
    <rPh sb="0" eb="3">
      <t>ゼンニチセイ</t>
    </rPh>
    <phoneticPr fontId="4"/>
  </si>
  <si>
    <t>定時制</t>
    <rPh sb="0" eb="3">
      <t>テイジセイ</t>
    </rPh>
    <phoneticPr fontId="4"/>
  </si>
  <si>
    <t>女</t>
    <rPh sb="0" eb="1">
      <t>ジョ</t>
    </rPh>
    <phoneticPr fontId="4"/>
  </si>
  <si>
    <t>本園</t>
    <rPh sb="0" eb="1">
      <t>ホン</t>
    </rPh>
    <rPh sb="1" eb="2">
      <t>エン</t>
    </rPh>
    <phoneticPr fontId="4"/>
  </si>
  <si>
    <t>本</t>
    <rPh sb="0" eb="1">
      <t>ホン</t>
    </rPh>
    <phoneticPr fontId="4"/>
  </si>
  <si>
    <t>２</t>
    <phoneticPr fontId="4"/>
  </si>
  <si>
    <t>３</t>
    <phoneticPr fontId="4"/>
  </si>
  <si>
    <t>科</t>
    <rPh sb="0" eb="1">
      <t>カ</t>
    </rPh>
    <phoneticPr fontId="4"/>
  </si>
  <si>
    <t>普通科</t>
  </si>
  <si>
    <t>工業科</t>
  </si>
  <si>
    <t>商業科</t>
  </si>
  <si>
    <t>家庭科</t>
  </si>
  <si>
    <t>※男子</t>
    <rPh sb="1" eb="3">
      <t>ダンシ</t>
    </rPh>
    <phoneticPr fontId="4"/>
  </si>
  <si>
    <t>普　通</t>
    <rPh sb="0" eb="3">
      <t>フツウ</t>
    </rPh>
    <phoneticPr fontId="4"/>
  </si>
  <si>
    <t>農　業</t>
    <rPh sb="0" eb="3">
      <t>ノウギョウ</t>
    </rPh>
    <phoneticPr fontId="4"/>
  </si>
  <si>
    <t>工　業</t>
    <rPh sb="0" eb="3">
      <t>コウギョウ</t>
    </rPh>
    <phoneticPr fontId="4"/>
  </si>
  <si>
    <t>商　業</t>
    <rPh sb="0" eb="3">
      <t>ショウギョウ</t>
    </rPh>
    <phoneticPr fontId="4"/>
  </si>
  <si>
    <t>水　産</t>
    <rPh sb="0" eb="3">
      <t>スイサン</t>
    </rPh>
    <phoneticPr fontId="4"/>
  </si>
  <si>
    <t>家　庭</t>
    <rPh sb="0" eb="3">
      <t>カテイ</t>
    </rPh>
    <phoneticPr fontId="4"/>
  </si>
  <si>
    <t>看　護</t>
    <rPh sb="0" eb="3">
      <t>カンゴ</t>
    </rPh>
    <phoneticPr fontId="4"/>
  </si>
  <si>
    <t>構成順位</t>
    <rPh sb="0" eb="2">
      <t>コウセイ</t>
    </rPh>
    <rPh sb="2" eb="4">
      <t>ジュンイ</t>
    </rPh>
    <phoneticPr fontId="4"/>
  </si>
  <si>
    <t>学科名</t>
    <rPh sb="0" eb="3">
      <t>ガッカメイ</t>
    </rPh>
    <phoneticPr fontId="4"/>
  </si>
  <si>
    <t>総合学科</t>
    <rPh sb="0" eb="2">
      <t>ソウゴウ</t>
    </rPh>
    <rPh sb="2" eb="4">
      <t>ガッカ</t>
    </rPh>
    <phoneticPr fontId="4"/>
  </si>
  <si>
    <t>比率（％）</t>
    <rPh sb="0" eb="2">
      <t>ヒリツ</t>
    </rPh>
    <phoneticPr fontId="4"/>
  </si>
  <si>
    <t>※女子</t>
    <rPh sb="1" eb="3">
      <t>ジョシ</t>
    </rPh>
    <phoneticPr fontId="4"/>
  </si>
  <si>
    <t>男</t>
    <rPh sb="0" eb="1">
      <t>ダンシ</t>
    </rPh>
    <phoneticPr fontId="4"/>
  </si>
  <si>
    <t>その他</t>
    <rPh sb="0" eb="3">
      <t>ソノタ</t>
    </rPh>
    <phoneticPr fontId="4"/>
  </si>
  <si>
    <t>（高等学校）</t>
    <rPh sb="1" eb="3">
      <t>コウトウ</t>
    </rPh>
    <phoneticPr fontId="4"/>
  </si>
  <si>
    <t>情　報</t>
    <rPh sb="0" eb="1">
      <t>ジョウ</t>
    </rPh>
    <rPh sb="2" eb="3">
      <t>ホウ</t>
    </rPh>
    <phoneticPr fontId="4"/>
  </si>
  <si>
    <t>福　祉</t>
    <rPh sb="0" eb="1">
      <t>フク</t>
    </rPh>
    <rPh sb="2" eb="3">
      <t>シ</t>
    </rPh>
    <phoneticPr fontId="4"/>
  </si>
  <si>
    <t>　</t>
    <phoneticPr fontId="4"/>
  </si>
  <si>
    <t>　　　</t>
    <phoneticPr fontId="4"/>
  </si>
  <si>
    <t xml:space="preserve"> </t>
    <phoneticPr fontId="4"/>
  </si>
  <si>
    <t>（専修学校）</t>
    <rPh sb="1" eb="3">
      <t>センシュウ</t>
    </rPh>
    <rPh sb="3" eb="5">
      <t>ガッコウ</t>
    </rPh>
    <phoneticPr fontId="4"/>
  </si>
  <si>
    <t>家政関係</t>
    <rPh sb="0" eb="2">
      <t>カセイ</t>
    </rPh>
    <rPh sb="2" eb="4">
      <t>カンケイ</t>
    </rPh>
    <phoneticPr fontId="4"/>
  </si>
  <si>
    <t>高等課程</t>
    <rPh sb="0" eb="2">
      <t>コウトウ</t>
    </rPh>
    <rPh sb="2" eb="4">
      <t>カテイ</t>
    </rPh>
    <phoneticPr fontId="4"/>
  </si>
  <si>
    <t>専門課程</t>
    <rPh sb="0" eb="2">
      <t>センモン</t>
    </rPh>
    <rPh sb="2" eb="4">
      <t>カテイ</t>
    </rPh>
    <phoneticPr fontId="4"/>
  </si>
  <si>
    <t>一般課程</t>
    <rPh sb="0" eb="2">
      <t>イッパン</t>
    </rPh>
    <rPh sb="2" eb="4">
      <t>カテイ</t>
    </rPh>
    <phoneticPr fontId="4"/>
  </si>
  <si>
    <t>（小学校）</t>
    <rPh sb="1" eb="4">
      <t>ショウガッコウ</t>
    </rPh>
    <phoneticPr fontId="4"/>
  </si>
  <si>
    <t>計</t>
    <rPh sb="0" eb="1">
      <t>ケイ</t>
    </rPh>
    <phoneticPr fontId="4"/>
  </si>
  <si>
    <t>　　</t>
    <phoneticPr fontId="4"/>
  </si>
  <si>
    <t>農業科</t>
    <rPh sb="0" eb="2">
      <t>ノウギョウ</t>
    </rPh>
    <rPh sb="2" eb="3">
      <t>カ</t>
    </rPh>
    <phoneticPr fontId="4"/>
  </si>
  <si>
    <t>２学年</t>
  </si>
  <si>
    <t>３学年</t>
  </si>
  <si>
    <t>４学年</t>
  </si>
  <si>
    <t>５学年</t>
  </si>
  <si>
    <t>６学年</t>
  </si>
  <si>
    <t>計</t>
  </si>
  <si>
    <t>男</t>
  </si>
  <si>
    <t>女</t>
  </si>
  <si>
    <t>…</t>
  </si>
  <si>
    <t>区　　分</t>
  </si>
  <si>
    <t>うち</t>
  </si>
  <si>
    <t>（３）外国人生徒数</t>
    <rPh sb="6" eb="8">
      <t>セイト</t>
    </rPh>
    <phoneticPr fontId="4"/>
  </si>
  <si>
    <t>（各種学校）</t>
    <rPh sb="1" eb="3">
      <t>カクシュ</t>
    </rPh>
    <rPh sb="3" eb="5">
      <t>ガッコウ</t>
    </rPh>
    <phoneticPr fontId="4"/>
  </si>
  <si>
    <t>区　分</t>
  </si>
  <si>
    <t>学級数</t>
  </si>
  <si>
    <t>区　　　分</t>
  </si>
  <si>
    <t>１学年</t>
  </si>
  <si>
    <t>平　成</t>
  </si>
  <si>
    <t>その他</t>
    <rPh sb="2" eb="3">
      <t>タ</t>
    </rPh>
    <phoneticPr fontId="4"/>
  </si>
  <si>
    <t>総　合</t>
    <rPh sb="0" eb="1">
      <t>フサ</t>
    </rPh>
    <rPh sb="2" eb="3">
      <t>ゴウ</t>
    </rPh>
    <phoneticPr fontId="4"/>
  </si>
  <si>
    <t>　</t>
  </si>
  <si>
    <t>（特別支援学校）</t>
    <rPh sb="1" eb="3">
      <t>トクベツ</t>
    </rPh>
    <rPh sb="3" eb="5">
      <t>シエン</t>
    </rPh>
    <rPh sb="5" eb="7">
      <t>ガッコウ</t>
    </rPh>
    <phoneticPr fontId="4"/>
  </si>
  <si>
    <t>　</t>
    <phoneticPr fontId="4"/>
  </si>
  <si>
    <t>４</t>
    <phoneticPr fontId="4"/>
  </si>
  <si>
    <t>　</t>
    <phoneticPr fontId="4"/>
  </si>
  <si>
    <t xml:space="preserve"> </t>
    <phoneticPr fontId="4"/>
  </si>
  <si>
    <t xml:space="preserve"> </t>
    <phoneticPr fontId="4"/>
  </si>
  <si>
    <t xml:space="preserve"> </t>
    <phoneticPr fontId="4"/>
  </si>
  <si>
    <t xml:space="preserve"> </t>
    <phoneticPr fontId="4"/>
  </si>
  <si>
    <t>本務者</t>
    <rPh sb="0" eb="2">
      <t>ホンム</t>
    </rPh>
    <rPh sb="2" eb="3">
      <t>シャ</t>
    </rPh>
    <phoneticPr fontId="4"/>
  </si>
  <si>
    <t>兼務者</t>
    <rPh sb="0" eb="2">
      <t>ケンム</t>
    </rPh>
    <rPh sb="2" eb="3">
      <t>シャ</t>
    </rPh>
    <phoneticPr fontId="4"/>
  </si>
  <si>
    <t>表３８　学科別本科の生徒数</t>
    <rPh sb="0" eb="1">
      <t>ヒョウ</t>
    </rPh>
    <rPh sb="4" eb="7">
      <t>ガッカベツ</t>
    </rPh>
    <rPh sb="7" eb="9">
      <t>ホンカ</t>
    </rPh>
    <rPh sb="10" eb="13">
      <t>セイトスウ</t>
    </rPh>
    <phoneticPr fontId="4"/>
  </si>
  <si>
    <t>表３９　外国人生徒数</t>
    <rPh sb="0" eb="1">
      <t>ヒョウ</t>
    </rPh>
    <rPh sb="4" eb="7">
      <t>ガイコクジン</t>
    </rPh>
    <rPh sb="7" eb="10">
      <t>セイトスウ</t>
    </rPh>
    <phoneticPr fontId="4"/>
  </si>
  <si>
    <t>23年度</t>
  </si>
  <si>
    <t>（注）　外国人とは、日本の国籍を持たない者をいい、日本と外国の両方に国籍を有する者は日本人とする。</t>
    <rPh sb="16" eb="17">
      <t>モ</t>
    </rPh>
    <rPh sb="37" eb="38">
      <t>ユウ</t>
    </rPh>
    <phoneticPr fontId="4"/>
  </si>
  <si>
    <t>区　分</t>
    <rPh sb="0" eb="1">
      <t>ク</t>
    </rPh>
    <rPh sb="2" eb="3">
      <t>ブン</t>
    </rPh>
    <phoneticPr fontId="4"/>
  </si>
  <si>
    <t>区　　分</t>
    <phoneticPr fontId="4"/>
  </si>
  <si>
    <t>外国人生徒数</t>
    <rPh sb="0" eb="3">
      <t>ガイコクジン</t>
    </rPh>
    <rPh sb="3" eb="6">
      <t>セイトスウ</t>
    </rPh>
    <phoneticPr fontId="4"/>
  </si>
  <si>
    <t>24年度</t>
  </si>
  <si>
    <t>生　　徒　　数</t>
    <rPh sb="0" eb="1">
      <t>ショウ</t>
    </rPh>
    <rPh sb="3" eb="4">
      <t>ト</t>
    </rPh>
    <rPh sb="6" eb="7">
      <t>スウ</t>
    </rPh>
    <phoneticPr fontId="4"/>
  </si>
  <si>
    <t>計</t>
    <rPh sb="0" eb="1">
      <t>ケイ</t>
    </rPh>
    <phoneticPr fontId="4"/>
  </si>
  <si>
    <t>説明・図７の参考データ（表３８による）</t>
    <rPh sb="0" eb="2">
      <t>セツメイ</t>
    </rPh>
    <rPh sb="3" eb="4">
      <t>ズ</t>
    </rPh>
    <rPh sb="6" eb="8">
      <t>サンコウ</t>
    </rPh>
    <rPh sb="12" eb="13">
      <t>ヒョウ</t>
    </rPh>
    <phoneticPr fontId="4"/>
  </si>
  <si>
    <t>人数</t>
    <rPh sb="0" eb="2">
      <t>ニンズウ</t>
    </rPh>
    <phoneticPr fontId="4"/>
  </si>
  <si>
    <t>構成比</t>
    <rPh sb="0" eb="3">
      <t>コウセイヒ</t>
    </rPh>
    <phoneticPr fontId="4"/>
  </si>
  <si>
    <t>1～5</t>
    <phoneticPr fontId="4"/>
  </si>
  <si>
    <t>看護科</t>
    <rPh sb="0" eb="3">
      <t>カンゴカ</t>
    </rPh>
    <phoneticPr fontId="4"/>
  </si>
  <si>
    <t>水産科</t>
    <rPh sb="0" eb="3">
      <t>スイサンカ</t>
    </rPh>
    <phoneticPr fontId="4"/>
  </si>
  <si>
    <t>福祉科</t>
    <rPh sb="0" eb="2">
      <t>フクシ</t>
    </rPh>
    <rPh sb="2" eb="3">
      <t>カ</t>
    </rPh>
    <phoneticPr fontId="4"/>
  </si>
  <si>
    <t>看護科</t>
    <rPh sb="0" eb="2">
      <t>カンゴ</t>
    </rPh>
    <rPh sb="2" eb="3">
      <t>カ</t>
    </rPh>
    <phoneticPr fontId="4"/>
  </si>
  <si>
    <t>家庭科</t>
    <rPh sb="0" eb="2">
      <t>カテイ</t>
    </rPh>
    <rPh sb="2" eb="3">
      <t>カ</t>
    </rPh>
    <phoneticPr fontId="4"/>
  </si>
  <si>
    <t>工業科</t>
    <rPh sb="0" eb="3">
      <t>コウギョウカ</t>
    </rPh>
    <phoneticPr fontId="4"/>
  </si>
  <si>
    <t>水産科</t>
    <rPh sb="0" eb="3">
      <t>スイサンカ</t>
    </rPh>
    <phoneticPr fontId="4"/>
  </si>
  <si>
    <t>その他</t>
    <rPh sb="2" eb="3">
      <t>タ</t>
    </rPh>
    <phoneticPr fontId="4"/>
  </si>
  <si>
    <t>変更前の図７のデータ（男女別に生徒数の多いものから５学科を入力し、それ以外はその他とする。）</t>
    <rPh sb="0" eb="3">
      <t>ヘンコウマエ</t>
    </rPh>
    <rPh sb="4" eb="5">
      <t>ズ</t>
    </rPh>
    <rPh sb="11" eb="13">
      <t>ダンジョ</t>
    </rPh>
    <rPh sb="13" eb="14">
      <t>ベツ</t>
    </rPh>
    <rPh sb="15" eb="18">
      <t>セイトスウ</t>
    </rPh>
    <rPh sb="19" eb="20">
      <t>オオ</t>
    </rPh>
    <rPh sb="26" eb="28">
      <t>ガッカ</t>
    </rPh>
    <rPh sb="29" eb="31">
      <t>ニュウリョク</t>
    </rPh>
    <rPh sb="35" eb="37">
      <t>イガイ</t>
    </rPh>
    <rPh sb="38" eb="41">
      <t>ソノタ</t>
    </rPh>
    <phoneticPr fontId="4"/>
  </si>
  <si>
    <t>その他</t>
    <rPh sb="2" eb="3">
      <t>ホカ</t>
    </rPh>
    <phoneticPr fontId="4"/>
  </si>
  <si>
    <t>図７のデータ（男女別に生徒数の多いもの（その他を除く）から入力する。（その他は最後）</t>
    <rPh sb="0" eb="1">
      <t>ズ</t>
    </rPh>
    <rPh sb="7" eb="9">
      <t>ダンジョ</t>
    </rPh>
    <rPh sb="9" eb="10">
      <t>ベツ</t>
    </rPh>
    <rPh sb="11" eb="14">
      <t>セイトスウ</t>
    </rPh>
    <rPh sb="15" eb="16">
      <t>オオ</t>
    </rPh>
    <rPh sb="22" eb="23">
      <t>タ</t>
    </rPh>
    <rPh sb="24" eb="25">
      <t>ノゾ</t>
    </rPh>
    <rPh sb="29" eb="31">
      <t>ニュウリョク</t>
    </rPh>
    <rPh sb="37" eb="38">
      <t>タ</t>
    </rPh>
    <rPh sb="39" eb="41">
      <t>サイゴ</t>
    </rPh>
    <phoneticPr fontId="4"/>
  </si>
  <si>
    <t>（本務者）</t>
    <rPh sb="1" eb="3">
      <t>ホンム</t>
    </rPh>
    <rPh sb="3" eb="4">
      <t>シャ</t>
    </rPh>
    <phoneticPr fontId="4"/>
  </si>
  <si>
    <t>…</t>
    <phoneticPr fontId="4"/>
  </si>
  <si>
    <t>（本 務 者）</t>
    <rPh sb="1" eb="2">
      <t>ホン</t>
    </rPh>
    <rPh sb="3" eb="4">
      <t>ツトム</t>
    </rPh>
    <rPh sb="5" eb="6">
      <t>シャ</t>
    </rPh>
    <phoneticPr fontId="4"/>
  </si>
  <si>
    <t>25年度</t>
  </si>
  <si>
    <t>図７　学科別生徒数（平成２６年度）（高等学校・本科）</t>
    <rPh sb="0" eb="1">
      <t>ズ</t>
    </rPh>
    <rPh sb="3" eb="6">
      <t>ガッカベツ</t>
    </rPh>
    <rPh sb="6" eb="9">
      <t>セイトスウ</t>
    </rPh>
    <rPh sb="10" eb="12">
      <t>ヘイセイ</t>
    </rPh>
    <rPh sb="14" eb="16">
      <t>ネンド</t>
    </rPh>
    <rPh sb="18" eb="20">
      <t>コウトウ</t>
    </rPh>
    <rPh sb="20" eb="22">
      <t>ガッコウ</t>
    </rPh>
    <rPh sb="23" eb="25">
      <t>ホンカ</t>
    </rPh>
    <phoneticPr fontId="4"/>
  </si>
  <si>
    <t>平成23年度</t>
    <rPh sb="0" eb="2">
      <t>ヘイセイ</t>
    </rPh>
    <rPh sb="4" eb="6">
      <t>ネンド</t>
    </rPh>
    <phoneticPr fontId="4"/>
  </si>
  <si>
    <t>26年度</t>
  </si>
  <si>
    <t>分園</t>
    <rPh sb="0" eb="2">
      <t>ブンエン</t>
    </rPh>
    <phoneticPr fontId="4"/>
  </si>
  <si>
    <t>（幼保連携型認定こども園）</t>
    <rPh sb="1" eb="2">
      <t>ヨウ</t>
    </rPh>
    <rPh sb="2" eb="3">
      <t>ホ</t>
    </rPh>
    <rPh sb="3" eb="6">
      <t>レンケイガタ</t>
    </rPh>
    <rPh sb="6" eb="8">
      <t>ニンテイ</t>
    </rPh>
    <rPh sb="11" eb="12">
      <t>エン</t>
    </rPh>
    <phoneticPr fontId="4"/>
  </si>
  <si>
    <r>
      <t>　　　本科の生徒数を学科別にみると、普通科</t>
    </r>
    <r>
      <rPr>
        <sz val="11"/>
        <color rgb="FFFF0000"/>
        <rFont val="ＭＳ 明朝"/>
        <family val="1"/>
        <charset val="128"/>
      </rPr>
      <t>１９，９２６人</t>
    </r>
    <r>
      <rPr>
        <sz val="11"/>
        <rFont val="ＭＳ 明朝"/>
        <family val="1"/>
        <charset val="128"/>
      </rPr>
      <t>（全本科生徒数の</t>
    </r>
    <r>
      <rPr>
        <sz val="11"/>
        <color rgb="FFFF0000"/>
        <rFont val="ＭＳ 明朝"/>
        <family val="1"/>
        <charset val="128"/>
      </rPr>
      <t>５７．２</t>
    </r>
    <r>
      <rPr>
        <sz val="11"/>
        <rFont val="ＭＳ 明朝"/>
        <family val="1"/>
        <charset val="128"/>
      </rPr>
      <t>％）、工業科</t>
    </r>
    <rPh sb="3" eb="5">
      <t>ホンカ</t>
    </rPh>
    <rPh sb="6" eb="9">
      <t>セイトスウ</t>
    </rPh>
    <rPh sb="10" eb="13">
      <t>ガッカベツ</t>
    </rPh>
    <rPh sb="18" eb="21">
      <t>フツウカ</t>
    </rPh>
    <rPh sb="27" eb="28">
      <t>ニン</t>
    </rPh>
    <rPh sb="29" eb="30">
      <t>ゼン</t>
    </rPh>
    <rPh sb="30" eb="32">
      <t>ホンカ</t>
    </rPh>
    <rPh sb="32" eb="35">
      <t>セイトスウ</t>
    </rPh>
    <rPh sb="43" eb="46">
      <t>コウギョウカ</t>
    </rPh>
    <phoneticPr fontId="4"/>
  </si>
  <si>
    <r>
      <t>　　科女子生徒数の</t>
    </r>
    <r>
      <rPr>
        <sz val="11"/>
        <color rgb="FFFF0000"/>
        <rFont val="ＭＳ 明朝"/>
        <family val="1"/>
        <charset val="128"/>
      </rPr>
      <t>５９．３％</t>
    </r>
    <r>
      <rPr>
        <sz val="11"/>
        <rFont val="ＭＳ 明朝"/>
        <family val="1"/>
        <charset val="128"/>
      </rPr>
      <t>）、商業科</t>
    </r>
    <r>
      <rPr>
        <sz val="11"/>
        <color rgb="FFFF0000"/>
        <rFont val="ＭＳ 明朝"/>
        <family val="1"/>
        <charset val="128"/>
      </rPr>
      <t>２，５４７人（同１４．７％）</t>
    </r>
    <r>
      <rPr>
        <sz val="11"/>
        <rFont val="ＭＳ 明朝"/>
        <family val="1"/>
        <charset val="128"/>
      </rPr>
      <t>、総合学科</t>
    </r>
    <r>
      <rPr>
        <sz val="11"/>
        <color rgb="FFFF0000"/>
        <rFont val="ＭＳ 明朝"/>
        <family val="1"/>
        <charset val="128"/>
      </rPr>
      <t>１，５３８人（同</t>
    </r>
    <rPh sb="3" eb="5">
      <t>ジョシ</t>
    </rPh>
    <rPh sb="5" eb="8">
      <t>セイトスウ</t>
    </rPh>
    <rPh sb="16" eb="19">
      <t>ショウギョウカ</t>
    </rPh>
    <rPh sb="24" eb="25">
      <t>ニン</t>
    </rPh>
    <rPh sb="26" eb="27">
      <t>ドウ</t>
    </rPh>
    <rPh sb="34" eb="36">
      <t>ソウゴウ</t>
    </rPh>
    <rPh sb="43" eb="44">
      <t>ニン</t>
    </rPh>
    <rPh sb="45" eb="46">
      <t>ドウ</t>
    </rPh>
    <phoneticPr fontId="4"/>
  </si>
  <si>
    <r>
      <t>　　</t>
    </r>
    <r>
      <rPr>
        <sz val="11"/>
        <color rgb="FFFF0000"/>
        <rFont val="ＭＳ 明朝"/>
        <family val="1"/>
        <charset val="128"/>
      </rPr>
      <t>５，０２１人（同１４．４％）</t>
    </r>
    <r>
      <rPr>
        <sz val="11"/>
        <rFont val="ＭＳ 明朝"/>
        <family val="1"/>
        <charset val="128"/>
      </rPr>
      <t>、商業科</t>
    </r>
    <r>
      <rPr>
        <sz val="11"/>
        <color rgb="FFFF0000"/>
        <rFont val="ＭＳ 明朝"/>
        <family val="1"/>
        <charset val="128"/>
      </rPr>
      <t>３，７７１人（同１０．８％）</t>
    </r>
    <r>
      <rPr>
        <sz val="11"/>
        <rFont val="ＭＳ 明朝"/>
        <family val="1"/>
        <charset val="128"/>
      </rPr>
      <t>などとなっている。</t>
    </r>
    <rPh sb="7" eb="8">
      <t>ニン</t>
    </rPh>
    <rPh sb="9" eb="10">
      <t>ドウ</t>
    </rPh>
    <rPh sb="17" eb="20">
      <t>ショウギョウカ</t>
    </rPh>
    <rPh sb="25" eb="26">
      <t>ニン</t>
    </rPh>
    <rPh sb="27" eb="28">
      <t>ドウ</t>
    </rPh>
    <phoneticPr fontId="4"/>
  </si>
  <si>
    <r>
      <t>　　　男女別にみると、男子は普通科</t>
    </r>
    <r>
      <rPr>
        <sz val="11"/>
        <color rgb="FFFF0000"/>
        <rFont val="ＭＳ 明朝"/>
        <family val="1"/>
        <charset val="128"/>
      </rPr>
      <t>９，６２０</t>
    </r>
    <r>
      <rPr>
        <sz val="11"/>
        <rFont val="ＭＳ 明朝"/>
        <family val="1"/>
        <charset val="128"/>
      </rPr>
      <t>人(全本科男子生徒数の</t>
    </r>
    <r>
      <rPr>
        <sz val="11"/>
        <color rgb="FFFF0000"/>
        <rFont val="ＭＳ 明朝"/>
        <family val="1"/>
        <charset val="128"/>
      </rPr>
      <t>５５．１</t>
    </r>
    <r>
      <rPr>
        <sz val="11"/>
        <rFont val="ＭＳ 明朝"/>
        <family val="1"/>
        <charset val="128"/>
      </rPr>
      <t>％)、工業科</t>
    </r>
    <r>
      <rPr>
        <sz val="11"/>
        <color rgb="FFFF0000"/>
        <rFont val="ＭＳ 明朝"/>
        <family val="1"/>
        <charset val="128"/>
      </rPr>
      <t>４，７７６</t>
    </r>
    <rPh sb="3" eb="6">
      <t>ダンジョベツ</t>
    </rPh>
    <rPh sb="11" eb="13">
      <t>ダンシ</t>
    </rPh>
    <rPh sb="14" eb="17">
      <t>フツウカ</t>
    </rPh>
    <rPh sb="22" eb="23">
      <t>ニン</t>
    </rPh>
    <rPh sb="24" eb="25">
      <t>ゼン</t>
    </rPh>
    <rPh sb="25" eb="27">
      <t>ホンカ</t>
    </rPh>
    <rPh sb="27" eb="29">
      <t>ダンシ</t>
    </rPh>
    <rPh sb="29" eb="32">
      <t>セイトスウ</t>
    </rPh>
    <rPh sb="40" eb="43">
      <t>コウギョウカ</t>
    </rPh>
    <phoneticPr fontId="4"/>
  </si>
  <si>
    <r>
      <t>　　人（同</t>
    </r>
    <r>
      <rPr>
        <sz val="11"/>
        <color rgb="FFFF0000"/>
        <rFont val="ＭＳ 明朝"/>
        <family val="1"/>
        <charset val="128"/>
      </rPr>
      <t>２７．４％</t>
    </r>
    <r>
      <rPr>
        <sz val="11"/>
        <rFont val="ＭＳ 明朝"/>
        <family val="1"/>
        <charset val="128"/>
      </rPr>
      <t>）、商業科</t>
    </r>
    <r>
      <rPr>
        <sz val="11"/>
        <color rgb="FFFF0000"/>
        <rFont val="ＭＳ 明朝"/>
        <family val="1"/>
        <charset val="128"/>
      </rPr>
      <t>１，２２４</t>
    </r>
    <r>
      <rPr>
        <sz val="11"/>
        <rFont val="ＭＳ 明朝"/>
        <family val="1"/>
        <charset val="128"/>
      </rPr>
      <t>人（同</t>
    </r>
    <r>
      <rPr>
        <sz val="11"/>
        <color rgb="FFFF0000"/>
        <rFont val="ＭＳ 明朝"/>
        <family val="1"/>
        <charset val="128"/>
      </rPr>
      <t>７．０</t>
    </r>
    <r>
      <rPr>
        <sz val="11"/>
        <rFont val="ＭＳ 明朝"/>
        <family val="1"/>
        <charset val="128"/>
      </rPr>
      <t>％）など、女子は普通科</t>
    </r>
    <r>
      <rPr>
        <sz val="11"/>
        <color rgb="FFFF0000"/>
        <rFont val="ＭＳ 明朝"/>
        <family val="1"/>
        <charset val="128"/>
      </rPr>
      <t>１０，３０６</t>
    </r>
    <r>
      <rPr>
        <sz val="11"/>
        <rFont val="ＭＳ 明朝"/>
        <family val="1"/>
        <charset val="128"/>
      </rPr>
      <t>人（全本</t>
    </r>
    <rPh sb="2" eb="3">
      <t>ニン</t>
    </rPh>
    <rPh sb="4" eb="5">
      <t>ドウ</t>
    </rPh>
    <rPh sb="12" eb="15">
      <t>ショウギョウカ</t>
    </rPh>
    <rPh sb="20" eb="21">
      <t>ニン</t>
    </rPh>
    <rPh sb="22" eb="23">
      <t>ドウ</t>
    </rPh>
    <rPh sb="31" eb="33">
      <t>ジョシ</t>
    </rPh>
    <rPh sb="34" eb="37">
      <t>フツウカ</t>
    </rPh>
    <rPh sb="43" eb="44">
      <t>ニン</t>
    </rPh>
    <rPh sb="45" eb="46">
      <t>ゼン</t>
    </rPh>
    <rPh sb="46" eb="47">
      <t>ホン</t>
    </rPh>
    <phoneticPr fontId="4"/>
  </si>
  <si>
    <r>
      <t>　</t>
    </r>
    <r>
      <rPr>
        <sz val="11"/>
        <color rgb="FFFF0000"/>
        <rFont val="ＭＳ 明朝"/>
        <family val="1"/>
        <charset val="128"/>
      </rPr>
      <t>　８．９％）</t>
    </r>
    <r>
      <rPr>
        <sz val="11"/>
        <rFont val="ＭＳ 明朝"/>
        <family val="1"/>
        <charset val="128"/>
      </rPr>
      <t>などとなっている。　　　　　　　　　　　　　　　　　　　　　</t>
    </r>
    <r>
      <rPr>
        <sz val="11"/>
        <color rgb="FF7030A0"/>
        <rFont val="ＭＳ 明朝"/>
        <family val="1"/>
        <charset val="128"/>
      </rPr>
      <t>　　（表３８、図７）</t>
    </r>
    <rPh sb="40" eb="41">
      <t>ヒョウ</t>
    </rPh>
    <rPh sb="44" eb="45">
      <t>ズ</t>
    </rPh>
    <phoneticPr fontId="4"/>
  </si>
  <si>
    <t>27年度</t>
    <phoneticPr fontId="4"/>
  </si>
  <si>
    <r>
      <t>　　　外国人生徒数は</t>
    </r>
    <r>
      <rPr>
        <sz val="11"/>
        <color rgb="FFFF0000"/>
        <rFont val="ＭＳ 明朝"/>
        <family val="1"/>
        <charset val="128"/>
      </rPr>
      <t>３８人</t>
    </r>
    <r>
      <rPr>
        <sz val="11"/>
        <rFont val="ＭＳ 明朝"/>
        <family val="1"/>
        <charset val="128"/>
      </rPr>
      <t>で、前年度より</t>
    </r>
    <r>
      <rPr>
        <sz val="11"/>
        <color rgb="FFFF0000"/>
        <rFont val="ＭＳ 明朝"/>
        <family val="1"/>
        <charset val="128"/>
      </rPr>
      <t>７人（１３．６％）増加</t>
    </r>
    <r>
      <rPr>
        <sz val="11"/>
        <rFont val="ＭＳ 明朝"/>
        <family val="1"/>
        <charset val="128"/>
      </rPr>
      <t>している。（表３９）</t>
    </r>
    <rPh sb="6" eb="8">
      <t>セイト</t>
    </rPh>
    <rPh sb="29" eb="31">
      <t>ゾウカ</t>
    </rPh>
    <phoneticPr fontId="4"/>
  </si>
  <si>
    <t>（幼稚園）</t>
  </si>
  <si>
    <t>（中学校卒業者）</t>
  </si>
  <si>
    <t>専修学校</t>
  </si>
  <si>
    <t>(高等課程)</t>
  </si>
  <si>
    <t>(一般課程)</t>
  </si>
  <si>
    <t>就職率</t>
  </si>
  <si>
    <t>等入学者</t>
  </si>
  <si>
    <t>Ａの</t>
  </si>
  <si>
    <t>Ｂの</t>
  </si>
  <si>
    <t>Ｃの</t>
  </si>
  <si>
    <t>Ｄの</t>
  </si>
  <si>
    <t>Ａ</t>
  </si>
  <si>
    <t>Ｂ</t>
  </si>
  <si>
    <t>Ｃ</t>
  </si>
  <si>
    <t>（％）</t>
  </si>
  <si>
    <t>Ｅ</t>
  </si>
  <si>
    <t>（高等学校卒業者）</t>
  </si>
  <si>
    <t>就職者</t>
  </si>
  <si>
    <t>－</t>
  </si>
  <si>
    <t>　　　５　高等学校には、通信教育を行う学校、通信教育の生徒及び教員は含まれていない。</t>
    <rPh sb="5" eb="7">
      <t>コウトウ</t>
    </rPh>
    <rPh sb="7" eb="9">
      <t>ガッコウ</t>
    </rPh>
    <rPh sb="12" eb="14">
      <t>ツウシン</t>
    </rPh>
    <rPh sb="14" eb="16">
      <t>キョウイク</t>
    </rPh>
    <rPh sb="17" eb="18">
      <t>オコナ</t>
    </rPh>
    <rPh sb="19" eb="21">
      <t>ガッコウ</t>
    </rPh>
    <rPh sb="22" eb="24">
      <t>ツウシン</t>
    </rPh>
    <rPh sb="24" eb="26">
      <t>キョウイク</t>
    </rPh>
    <rPh sb="27" eb="29">
      <t>セイト</t>
    </rPh>
    <rPh sb="29" eb="30">
      <t>オヨ</t>
    </rPh>
    <rPh sb="31" eb="33">
      <t>キョウイン</t>
    </rPh>
    <rPh sb="34" eb="35">
      <t>フク</t>
    </rPh>
    <phoneticPr fontId="4"/>
  </si>
  <si>
    <t>　　　４　高等学校の「生徒数」は、専攻科を含む。</t>
    <rPh sb="5" eb="7">
      <t>コウトウ</t>
    </rPh>
    <rPh sb="7" eb="9">
      <t>ガッコウ</t>
    </rPh>
    <phoneticPr fontId="4"/>
  </si>
  <si>
    <t>　　　３　小学校及び中学校の「学級数」は、昭和２３～２５年度及び昭和３１～３４年度については国立を含まない。</t>
    <phoneticPr fontId="4"/>
  </si>
  <si>
    <t>　　　２　「学校数」は本校・分校の合計。</t>
    <phoneticPr fontId="4"/>
  </si>
  <si>
    <t xml:space="preserve"> </t>
    <phoneticPr fontId="4"/>
  </si>
  <si>
    <t>（注）１　国立・公立・私立の合計。</t>
    <phoneticPr fontId="4"/>
  </si>
  <si>
    <t>平成元　　　</t>
    <phoneticPr fontId="4"/>
  </si>
  <si>
    <t>…</t>
    <phoneticPr fontId="4"/>
  </si>
  <si>
    <t>昭和23年度</t>
  </si>
  <si>
    <t>教員数</t>
  </si>
  <si>
    <t>本　務</t>
  </si>
  <si>
    <t>生徒数</t>
  </si>
  <si>
    <t>学校数</t>
  </si>
  <si>
    <t>児童数</t>
  </si>
  <si>
    <t>園児数</t>
  </si>
  <si>
    <t>園　数</t>
  </si>
  <si>
    <t>高　等　学　校</t>
    <phoneticPr fontId="4"/>
  </si>
  <si>
    <t>中　　学　　校</t>
  </si>
  <si>
    <t>小　　学　　校</t>
  </si>
  <si>
    <t>幼保連携型認定こども園</t>
    <rPh sb="0" eb="1">
      <t>ヨウ</t>
    </rPh>
    <rPh sb="1" eb="2">
      <t>ホ</t>
    </rPh>
    <rPh sb="2" eb="5">
      <t>レンケイガタ</t>
    </rPh>
    <rPh sb="5" eb="7">
      <t>ニンテイ</t>
    </rPh>
    <rPh sb="10" eb="11">
      <t>エン</t>
    </rPh>
    <phoneticPr fontId="4"/>
  </si>
  <si>
    <t>幼　　稚　　園</t>
  </si>
  <si>
    <t>第 １ 表　　　学校数・学級数・在学者数・本務教員数の推移</t>
    <phoneticPr fontId="4"/>
  </si>
  <si>
    <r>
      <t>Ⅰ</t>
    </r>
    <r>
      <rPr>
        <sz val="16"/>
        <rFont val="ＭＳ ゴシック"/>
        <family val="3"/>
        <charset val="128"/>
      </rPr>
      <t>　　　　　学　　　　校　　　　調　　　　査</t>
    </r>
    <phoneticPr fontId="4"/>
  </si>
  <si>
    <t>総　　括</t>
  </si>
  <si>
    <t>　　　10　高等専門学校は昭和３７年度から設置された。</t>
    <phoneticPr fontId="4"/>
  </si>
  <si>
    <t>　　　９　短期大学の「学生数」は本科学生数。ただし、昭和４２年度以前は専攻科、別科等の学生を含む。</t>
    <rPh sb="16" eb="18">
      <t>ホンカ</t>
    </rPh>
    <rPh sb="18" eb="21">
      <t>ガクセイスウ</t>
    </rPh>
    <rPh sb="26" eb="28">
      <t>ショウワ</t>
    </rPh>
    <rPh sb="30" eb="32">
      <t>ネンド</t>
    </rPh>
    <rPh sb="32" eb="34">
      <t>イゼン</t>
    </rPh>
    <phoneticPr fontId="4"/>
  </si>
  <si>
    <t>　　　８　大学の「学生数」は学部学生数。ただし、昭和３８年度以前は大学院、専攻科、別科等の学生を含む。</t>
    <rPh sb="14" eb="16">
      <t>ガクブ</t>
    </rPh>
    <rPh sb="16" eb="19">
      <t>ガクセイスウ</t>
    </rPh>
    <rPh sb="24" eb="26">
      <t>ショウワ</t>
    </rPh>
    <rPh sb="28" eb="29">
      <t>ネン</t>
    </rPh>
    <rPh sb="29" eb="30">
      <t>ド</t>
    </rPh>
    <rPh sb="30" eb="32">
      <t>イゼン</t>
    </rPh>
    <phoneticPr fontId="4"/>
  </si>
  <si>
    <t>（注）７　専修学校は昭和５１年度から設置された。</t>
    <phoneticPr fontId="4"/>
  </si>
  <si>
    <t>（注）６　平成１９年度から盲・聾・養護学校の学校制度が一本化され、「特別支援学校」となった。</t>
    <rPh sb="5" eb="7">
      <t>ヘイセイ</t>
    </rPh>
    <rPh sb="9" eb="11">
      <t>ネンド</t>
    </rPh>
    <rPh sb="13" eb="14">
      <t>モウ</t>
    </rPh>
    <rPh sb="15" eb="16">
      <t>ロウ</t>
    </rPh>
    <rPh sb="17" eb="19">
      <t>ヨウゴ</t>
    </rPh>
    <rPh sb="19" eb="21">
      <t>ガッコウ</t>
    </rPh>
    <rPh sb="22" eb="24">
      <t>ガッコウ</t>
    </rPh>
    <rPh sb="24" eb="26">
      <t>セイド</t>
    </rPh>
    <rPh sb="27" eb="30">
      <t>イッポンカ</t>
    </rPh>
    <rPh sb="34" eb="36">
      <t>トクベツ</t>
    </rPh>
    <rPh sb="36" eb="38">
      <t>シエン</t>
    </rPh>
    <rPh sb="38" eb="40">
      <t>ガッコウ</t>
    </rPh>
    <phoneticPr fontId="4"/>
  </si>
  <si>
    <t>９</t>
    <phoneticPr fontId="4"/>
  </si>
  <si>
    <t>８</t>
    <phoneticPr fontId="4"/>
  </si>
  <si>
    <t>７</t>
    <phoneticPr fontId="4"/>
  </si>
  <si>
    <t>６</t>
    <phoneticPr fontId="4"/>
  </si>
  <si>
    <t>５</t>
    <phoneticPr fontId="4"/>
  </si>
  <si>
    <t>平成元　　　</t>
    <phoneticPr fontId="4"/>
  </si>
  <si>
    <t>者数</t>
    <rPh sb="0" eb="1">
      <t>シャ</t>
    </rPh>
    <rPh sb="1" eb="2">
      <t>スウ</t>
    </rPh>
    <phoneticPr fontId="4"/>
  </si>
  <si>
    <t>学生数</t>
  </si>
  <si>
    <t>在学</t>
    <rPh sb="0" eb="2">
      <t>ザイガク</t>
    </rPh>
    <phoneticPr fontId="4"/>
  </si>
  <si>
    <t>高等専門学校</t>
  </si>
  <si>
    <t>短　期　大　学</t>
    <phoneticPr fontId="4"/>
  </si>
  <si>
    <t>大　　学</t>
    <phoneticPr fontId="4"/>
  </si>
  <si>
    <t>各　種　学　校</t>
  </si>
  <si>
    <t>専　修　学　校</t>
  </si>
  <si>
    <t>特 別 支 援 学 校</t>
    <rPh sb="0" eb="1">
      <t>トク</t>
    </rPh>
    <rPh sb="2" eb="3">
      <t>ベツ</t>
    </rPh>
    <rPh sb="4" eb="5">
      <t>ササ</t>
    </rPh>
    <rPh sb="6" eb="7">
      <t>エン</t>
    </rPh>
    <rPh sb="8" eb="9">
      <t>ガク</t>
    </rPh>
    <rPh sb="10" eb="11">
      <t>コウ</t>
    </rPh>
    <phoneticPr fontId="4"/>
  </si>
  <si>
    <t>養　護　学　校</t>
    <phoneticPr fontId="4"/>
  </si>
  <si>
    <t>聾　　学　　校</t>
  </si>
  <si>
    <t>盲　　学　　校</t>
  </si>
  <si>
    <t>中等教育学校</t>
    <rPh sb="0" eb="2">
      <t>チュウトウ</t>
    </rPh>
    <rPh sb="2" eb="4">
      <t>キョウイク</t>
    </rPh>
    <rPh sb="4" eb="6">
      <t>ガッコウ</t>
    </rPh>
    <phoneticPr fontId="4"/>
  </si>
  <si>
    <t xml:space="preserve"> 本 務 教 員 数 の 推 移 （つづき）</t>
    <phoneticPr fontId="4"/>
  </si>
  <si>
    <t xml:space="preserve">第 １ 表　　　学 校 数 ・ 学 級 数 ・ 在 学 者 数 ・ </t>
    <phoneticPr fontId="4"/>
  </si>
  <si>
    <t xml:space="preserve"> </t>
  </si>
  <si>
    <t>　　　２　「学級数」には在園者０人の学級を含む。</t>
    <phoneticPr fontId="4"/>
  </si>
  <si>
    <t>（注）１　市町別内訳は国立・公立・私立の合計。</t>
    <rPh sb="5" eb="7">
      <t>シチョウ</t>
    </rPh>
    <rPh sb="7" eb="8">
      <t>ベツ</t>
    </rPh>
    <rPh sb="8" eb="10">
      <t>ウチワケ</t>
    </rPh>
    <rPh sb="11" eb="13">
      <t>コクリツ</t>
    </rPh>
    <rPh sb="14" eb="16">
      <t>コウリツ</t>
    </rPh>
    <rPh sb="17" eb="19">
      <t>シリツ</t>
    </rPh>
    <rPh sb="20" eb="22">
      <t>ゴウケイ</t>
    </rPh>
    <phoneticPr fontId="4"/>
  </si>
  <si>
    <t>阿　　武　　町</t>
  </si>
  <si>
    <t>平　　生　　町</t>
  </si>
  <si>
    <t>田　布　施　町</t>
  </si>
  <si>
    <t>上　　関　　町</t>
  </si>
  <si>
    <t>和　　木　　町</t>
  </si>
  <si>
    <t>周防大島町</t>
    <rPh sb="0" eb="2">
      <t>スオウ</t>
    </rPh>
    <rPh sb="2" eb="4">
      <t>オオシマ</t>
    </rPh>
    <rPh sb="4" eb="5">
      <t>マチ</t>
    </rPh>
    <phoneticPr fontId="4"/>
  </si>
  <si>
    <t>町　　　　　計</t>
  </si>
  <si>
    <t>山陽小野田市</t>
    <rPh sb="0" eb="2">
      <t>サンヨウ</t>
    </rPh>
    <rPh sb="2" eb="6">
      <t>オノダシ</t>
    </rPh>
    <phoneticPr fontId="4"/>
  </si>
  <si>
    <t>周    南　　市</t>
    <rPh sb="0" eb="1">
      <t>シュウ</t>
    </rPh>
    <rPh sb="5" eb="6">
      <t>ミナミ</t>
    </rPh>
    <phoneticPr fontId="4"/>
  </si>
  <si>
    <t>美　　祢　　市</t>
  </si>
  <si>
    <t>柳　　井　　市</t>
  </si>
  <si>
    <t>長　　門　　市</t>
  </si>
  <si>
    <t>光　　　　　市</t>
  </si>
  <si>
    <t>岩　　国　　市</t>
  </si>
  <si>
    <t>下　　松　　市</t>
  </si>
  <si>
    <t>防　　府　　市</t>
  </si>
  <si>
    <t>萩　　　　　市</t>
  </si>
  <si>
    <t>山　　口　　市</t>
  </si>
  <si>
    <t>宇　　部　　市</t>
  </si>
  <si>
    <t>下　　関　　市</t>
  </si>
  <si>
    <t>市　　　　　計</t>
  </si>
  <si>
    <t>私　　　　　立</t>
  </si>
  <si>
    <t>公　　　　　立</t>
  </si>
  <si>
    <t>国　　　　　立</t>
  </si>
  <si>
    <t>27</t>
    <phoneticPr fontId="4"/>
  </si>
  <si>
    <t>26</t>
    <phoneticPr fontId="4"/>
  </si>
  <si>
    <t>平 成　25　年 度</t>
    <phoneticPr fontId="4"/>
  </si>
  <si>
    <t>平 成　25　年 度</t>
    <rPh sb="0" eb="1">
      <t>ヒラ</t>
    </rPh>
    <rPh sb="2" eb="3">
      <t>シゲル</t>
    </rPh>
    <rPh sb="7" eb="8">
      <t>トシ</t>
    </rPh>
    <rPh sb="9" eb="10">
      <t>ド</t>
    </rPh>
    <phoneticPr fontId="4"/>
  </si>
  <si>
    <t>５歳入園</t>
  </si>
  <si>
    <t>４歳入園</t>
  </si>
  <si>
    <t>３歳入園</t>
  </si>
  <si>
    <t>兼務者</t>
  </si>
  <si>
    <t>本務者</t>
  </si>
  <si>
    <t>５　　　　　　　　　　歳</t>
  </si>
  <si>
    <t>４　　　　　歳</t>
  </si>
  <si>
    <t>３　歳</t>
  </si>
  <si>
    <t>教　　員　　数</t>
  </si>
  <si>
    <t>修　了　者　数（前年度間）</t>
    <rPh sb="8" eb="11">
      <t>ゼンネンド</t>
    </rPh>
    <rPh sb="11" eb="12">
      <t>アイダ</t>
    </rPh>
    <phoneticPr fontId="4"/>
  </si>
  <si>
    <t>数</t>
  </si>
  <si>
    <t>児</t>
  </si>
  <si>
    <t>園</t>
  </si>
  <si>
    <t xml:space="preserve"> 園 児 数 ・ 修 了 者 数 ・ 教 員 数</t>
    <phoneticPr fontId="4"/>
  </si>
  <si>
    <t xml:space="preserve">第 ２ 表　　　市 町 別 幼 稚 園 数 ・ 学 級 数 ・ </t>
    <phoneticPr fontId="4"/>
  </si>
  <si>
    <t>幼　稚　園</t>
  </si>
  <si>
    <t>　</t>
    <phoneticPr fontId="4"/>
  </si>
  <si>
    <t>平 成　25  年 度</t>
    <rPh sb="0" eb="1">
      <t>ヒラ</t>
    </rPh>
    <rPh sb="2" eb="3">
      <t>シゲル</t>
    </rPh>
    <rPh sb="8" eb="9">
      <t>トシ</t>
    </rPh>
    <rPh sb="10" eb="11">
      <t>ド</t>
    </rPh>
    <phoneticPr fontId="4"/>
  </si>
  <si>
    <t>５歳</t>
    <rPh sb="1" eb="2">
      <t>サイ</t>
    </rPh>
    <phoneticPr fontId="4"/>
  </si>
  <si>
    <t>４歳</t>
    <rPh sb="1" eb="2">
      <t>サイ</t>
    </rPh>
    <phoneticPr fontId="4"/>
  </si>
  <si>
    <t>３歳</t>
    <rPh sb="1" eb="2">
      <t>サイ</t>
    </rPh>
    <phoneticPr fontId="4"/>
  </si>
  <si>
    <t>２歳</t>
    <rPh sb="1" eb="2">
      <t>サイ</t>
    </rPh>
    <phoneticPr fontId="4"/>
  </si>
  <si>
    <t>１歳</t>
    <rPh sb="1" eb="2">
      <t>サイ</t>
    </rPh>
    <phoneticPr fontId="4"/>
  </si>
  <si>
    <t>０歳</t>
    <rPh sb="1" eb="2">
      <t>サイ</t>
    </rPh>
    <phoneticPr fontId="4"/>
  </si>
  <si>
    <t>教育・保育職員</t>
    <rPh sb="0" eb="2">
      <t>キョウイク</t>
    </rPh>
    <rPh sb="3" eb="5">
      <t>ホイク</t>
    </rPh>
    <rPh sb="5" eb="7">
      <t>ショクイン</t>
    </rPh>
    <phoneticPr fontId="4"/>
  </si>
  <si>
    <t>学級数</t>
    <rPh sb="0" eb="2">
      <t>ガッキュウ</t>
    </rPh>
    <rPh sb="2" eb="3">
      <t>スウ</t>
    </rPh>
    <phoneticPr fontId="4"/>
  </si>
  <si>
    <t>上　　関　　町</t>
    <rPh sb="0" eb="1">
      <t>ジョウ</t>
    </rPh>
    <rPh sb="3" eb="4">
      <t>セキ</t>
    </rPh>
    <phoneticPr fontId="4"/>
  </si>
  <si>
    <t>平 成  25  年 度</t>
    <phoneticPr fontId="4"/>
  </si>
  <si>
    <t>平 成  25  年 度</t>
    <rPh sb="0" eb="3">
      <t>ヘイセイ</t>
    </rPh>
    <rPh sb="9" eb="12">
      <t>ネンド</t>
    </rPh>
    <phoneticPr fontId="4"/>
  </si>
  <si>
    <t>事務職員数</t>
  </si>
  <si>
    <t>学　級</t>
  </si>
  <si>
    <t>うち</t>
    <phoneticPr fontId="4"/>
  </si>
  <si>
    <t>分　校</t>
  </si>
  <si>
    <t>本　校</t>
  </si>
  <si>
    <t>特別支援</t>
    <rPh sb="0" eb="2">
      <t>トクベツ</t>
    </rPh>
    <rPh sb="2" eb="4">
      <t>シエン</t>
    </rPh>
    <phoneticPr fontId="4"/>
  </si>
  <si>
    <t>複　式</t>
  </si>
  <si>
    <t>単　式</t>
  </si>
  <si>
    <t>童</t>
  </si>
  <si>
    <t>職　員　数</t>
    <phoneticPr fontId="4"/>
  </si>
  <si>
    <t>教 員 数 ・ 職 員 数 ・ 児 童 数</t>
    <rPh sb="2" eb="3">
      <t>イン</t>
    </rPh>
    <rPh sb="4" eb="5">
      <t>スウ</t>
    </rPh>
    <rPh sb="12" eb="13">
      <t>スウ</t>
    </rPh>
    <phoneticPr fontId="4"/>
  </si>
  <si>
    <t>小　学　校</t>
    <rPh sb="0" eb="5">
      <t>ショウガッコウ</t>
    </rPh>
    <phoneticPr fontId="4"/>
  </si>
  <si>
    <t>阿　　東　　町</t>
  </si>
  <si>
    <t>秋　　芳　　町</t>
  </si>
  <si>
    <t>美　　東　　町</t>
  </si>
  <si>
    <t>←由宇町、玖珂町、本郷村、周東町、錦町、美川町、美和町、徳地町、秋穂町、小郡町、阿知須町は今回削除した。</t>
    <rPh sb="1" eb="4">
      <t>ユウチョウ</t>
    </rPh>
    <rPh sb="5" eb="8">
      <t>クガチョウ</t>
    </rPh>
    <rPh sb="9" eb="11">
      <t>ホンゴウ</t>
    </rPh>
    <rPh sb="11" eb="12">
      <t>ムラ</t>
    </rPh>
    <rPh sb="13" eb="15">
      <t>シュウトウ</t>
    </rPh>
    <rPh sb="15" eb="16">
      <t>チョウ</t>
    </rPh>
    <rPh sb="17" eb="18">
      <t>ニシキ</t>
    </rPh>
    <rPh sb="18" eb="19">
      <t>チョウ</t>
    </rPh>
    <rPh sb="20" eb="22">
      <t>ミカワ</t>
    </rPh>
    <rPh sb="22" eb="23">
      <t>チョウ</t>
    </rPh>
    <rPh sb="24" eb="27">
      <t>ミワチョウ</t>
    </rPh>
    <rPh sb="28" eb="30">
      <t>トクヂ</t>
    </rPh>
    <rPh sb="30" eb="31">
      <t>チョウ</t>
    </rPh>
    <rPh sb="32" eb="35">
      <t>アイオチョウ</t>
    </rPh>
    <rPh sb="36" eb="39">
      <t>オゴオリチョウ</t>
    </rPh>
    <rPh sb="40" eb="44">
      <t>アジスチョウ</t>
    </rPh>
    <rPh sb="45" eb="47">
      <t>コンカイ</t>
    </rPh>
    <rPh sb="47" eb="49">
      <t>サクジョ</t>
    </rPh>
    <phoneticPr fontId="4"/>
  </si>
  <si>
    <t>周防大島町</t>
    <rPh sb="0" eb="2">
      <t>スオウ</t>
    </rPh>
    <rPh sb="2" eb="5">
      <t>オオシママチ</t>
    </rPh>
    <phoneticPr fontId="4"/>
  </si>
  <si>
    <t>町　　　　　計</t>
    <phoneticPr fontId="4"/>
  </si>
  <si>
    <t>周　　南　　市</t>
    <rPh sb="0" eb="1">
      <t>シュウ</t>
    </rPh>
    <rPh sb="3" eb="4">
      <t>ミナミ</t>
    </rPh>
    <phoneticPr fontId="4"/>
  </si>
  <si>
    <t>←今回より、区分欄の由宇町、玖珂町、本郷村、周東町、錦町、美川町、美和町、徳地町、秋穂町、小郡町、阿知須町を削除した。</t>
    <rPh sb="1" eb="3">
      <t>コンカイ</t>
    </rPh>
    <rPh sb="6" eb="8">
      <t>クブン</t>
    </rPh>
    <rPh sb="8" eb="9">
      <t>ラン</t>
    </rPh>
    <rPh sb="10" eb="13">
      <t>ユウチョウ</t>
    </rPh>
    <rPh sb="14" eb="17">
      <t>クガチョウ</t>
    </rPh>
    <rPh sb="18" eb="20">
      <t>ホンゴウ</t>
    </rPh>
    <rPh sb="20" eb="21">
      <t>ムラ</t>
    </rPh>
    <rPh sb="22" eb="24">
      <t>シュウトウ</t>
    </rPh>
    <rPh sb="24" eb="25">
      <t>チョウ</t>
    </rPh>
    <rPh sb="26" eb="27">
      <t>ニシキ</t>
    </rPh>
    <rPh sb="27" eb="28">
      <t>チョウ</t>
    </rPh>
    <rPh sb="29" eb="31">
      <t>ミカワ</t>
    </rPh>
    <rPh sb="31" eb="32">
      <t>チョウ</t>
    </rPh>
    <rPh sb="33" eb="36">
      <t>ミワチョウ</t>
    </rPh>
    <rPh sb="37" eb="39">
      <t>トクヂ</t>
    </rPh>
    <rPh sb="39" eb="40">
      <t>チョウ</t>
    </rPh>
    <rPh sb="41" eb="44">
      <t>アイオチョウ</t>
    </rPh>
    <rPh sb="45" eb="47">
      <t>オゴオリ</t>
    </rPh>
    <rPh sb="47" eb="48">
      <t>チョウ</t>
    </rPh>
    <rPh sb="49" eb="53">
      <t>アジスチョウ</t>
    </rPh>
    <rPh sb="54" eb="56">
      <t>サクジョ</t>
    </rPh>
    <phoneticPr fontId="4"/>
  </si>
  <si>
    <t>県　　　　　計</t>
  </si>
  <si>
    <t>構成比</t>
    <rPh sb="2" eb="3">
      <t>ヒ</t>
    </rPh>
    <phoneticPr fontId="4"/>
  </si>
  <si>
    <t>平成２７年度</t>
    <phoneticPr fontId="4"/>
  </si>
  <si>
    <t>平成２６年度</t>
    <phoneticPr fontId="4"/>
  </si>
  <si>
    <t>平成２５年度</t>
  </si>
  <si>
    <t>平成２４年度</t>
  </si>
  <si>
    <t>平成２３年度</t>
  </si>
  <si>
    <t>平成２２年度</t>
  </si>
  <si>
    <t>平成２１年度</t>
  </si>
  <si>
    <t>平成２０年度</t>
  </si>
  <si>
    <t>平成１９年度</t>
  </si>
  <si>
    <t>平成１８年度</t>
  </si>
  <si>
    <t>（小学校）</t>
  </si>
  <si>
    <t>　年　　度　　別　　児　　童　　数</t>
    <phoneticPr fontId="4"/>
  </si>
  <si>
    <t>小　学　校</t>
  </si>
  <si>
    <t>本　　務　　者</t>
  </si>
  <si>
    <t>生　　　　　　　　　　徒　　　　　　　　　　数</t>
    <rPh sb="0" eb="1">
      <t>ショウ</t>
    </rPh>
    <rPh sb="11" eb="12">
      <t>ト</t>
    </rPh>
    <rPh sb="22" eb="23">
      <t>スウ</t>
    </rPh>
    <phoneticPr fontId="4"/>
  </si>
  <si>
    <t>教　　　員　　　数</t>
  </si>
  <si>
    <t>学　　　級　　　数</t>
  </si>
  <si>
    <t>学　　　校　　　数</t>
  </si>
  <si>
    <t>（中学校）</t>
  </si>
  <si>
    <t xml:space="preserve"> 教 員 数 ・ 職 員 数 ・ 生 徒 数</t>
    <rPh sb="9" eb="10">
      <t>ショク</t>
    </rPh>
    <rPh sb="11" eb="12">
      <t>イン</t>
    </rPh>
    <rPh sb="13" eb="14">
      <t>カ_x0000_</t>
    </rPh>
    <phoneticPr fontId="4"/>
  </si>
  <si>
    <t>中　学　校</t>
  </si>
  <si>
    <t>平成２６年度</t>
  </si>
  <si>
    <t>　年　　度　　別　　生　　徒　　数</t>
    <phoneticPr fontId="4"/>
  </si>
  <si>
    <t>（注）　「併置」とは、全日制と定時制両方の課程を設置している学校をいう。</t>
    <rPh sb="1" eb="2">
      <t>チュウ</t>
    </rPh>
    <rPh sb="5" eb="7">
      <t>ヘイチ</t>
    </rPh>
    <rPh sb="11" eb="14">
      <t>ゼンニチセイ</t>
    </rPh>
    <rPh sb="15" eb="18">
      <t>テイジセイ</t>
    </rPh>
    <rPh sb="18" eb="20">
      <t>リョウホウ</t>
    </rPh>
    <rPh sb="21" eb="23">
      <t>カテイ</t>
    </rPh>
    <rPh sb="24" eb="26">
      <t>セッチ</t>
    </rPh>
    <rPh sb="30" eb="32">
      <t>ガッコウ</t>
    </rPh>
    <phoneticPr fontId="5"/>
  </si>
  <si>
    <t>←文言を変更した</t>
    <rPh sb="1" eb="3">
      <t>モンゴン</t>
    </rPh>
    <rPh sb="4" eb="6">
      <t>ヘンコウ</t>
    </rPh>
    <phoneticPr fontId="4"/>
  </si>
  <si>
    <t>（注）　市町別内訳は公立・私立の合計。</t>
    <phoneticPr fontId="4"/>
  </si>
  <si>
    <t>私　　　　　立</t>
    <rPh sb="0" eb="1">
      <t>ワタクシ</t>
    </rPh>
    <phoneticPr fontId="4"/>
  </si>
  <si>
    <t>公　　　　　立</t>
    <rPh sb="0" eb="1">
      <t>コウ</t>
    </rPh>
    <phoneticPr fontId="4"/>
  </si>
  <si>
    <t>定時制</t>
  </si>
  <si>
    <t>全日制</t>
  </si>
  <si>
    <t>併　置</t>
  </si>
  <si>
    <t>専攻科</t>
  </si>
  <si>
    <t>分　　　校</t>
  </si>
  <si>
    <t>本　　　校</t>
  </si>
  <si>
    <t>生　　　　　　　　　　　　　　　　　　徒　　　　　　　　　　　　　　　　　　数</t>
    <rPh sb="0" eb="1">
      <t>ショウ</t>
    </rPh>
    <rPh sb="19" eb="20">
      <t>ト</t>
    </rPh>
    <rPh sb="38" eb="39">
      <t>スウ</t>
    </rPh>
    <phoneticPr fontId="4"/>
  </si>
  <si>
    <t>（高等学校）</t>
  </si>
  <si>
    <t xml:space="preserve"> 職 員 数 ・ 生 徒 数</t>
    <phoneticPr fontId="4"/>
  </si>
  <si>
    <t>高 等 学 校</t>
  </si>
  <si>
    <t>　　総　　合</t>
  </si>
  <si>
    <t xml:space="preserve">    そ の 他</t>
    <rPh sb="8" eb="9">
      <t>タ</t>
    </rPh>
    <phoneticPr fontId="4"/>
  </si>
  <si>
    <t>　　福　  祉</t>
  </si>
  <si>
    <t>　　看　　護</t>
  </si>
  <si>
    <t>　　家　　庭</t>
  </si>
  <si>
    <t>　　商　　業</t>
  </si>
  <si>
    <t>　　工　　業</t>
  </si>
  <si>
    <t>　　普　　通</t>
  </si>
  <si>
    <t xml:space="preserve">   全 日 制</t>
    <phoneticPr fontId="4"/>
  </si>
  <si>
    <t xml:space="preserve">  私　　立</t>
    <rPh sb="2" eb="3">
      <t>ワタシ</t>
    </rPh>
    <phoneticPr fontId="4"/>
  </si>
  <si>
    <t>　 定 時 制</t>
    <phoneticPr fontId="4"/>
  </si>
  <si>
    <t>　　水　　産</t>
  </si>
  <si>
    <t>　　農　　業</t>
  </si>
  <si>
    <t xml:space="preserve">  公　　立</t>
    <phoneticPr fontId="4"/>
  </si>
  <si>
    <t xml:space="preserve">  計</t>
    <rPh sb="2" eb="3">
      <t>ケイ</t>
    </rPh>
    <phoneticPr fontId="4"/>
  </si>
  <si>
    <t>構成比</t>
  </si>
  <si>
    <t>　　志願者として計上されるので、入学志願者数は延数である。</t>
    <rPh sb="2" eb="5">
      <t>シガンシャ</t>
    </rPh>
    <rPh sb="8" eb="10">
      <t>ケイジョウ</t>
    </rPh>
    <rPh sb="16" eb="18">
      <t>ニュウガク</t>
    </rPh>
    <rPh sb="18" eb="21">
      <t>シガンシャ</t>
    </rPh>
    <rPh sb="21" eb="22">
      <t>スウ</t>
    </rPh>
    <rPh sb="23" eb="24">
      <t>ノ</t>
    </rPh>
    <rPh sb="24" eb="25">
      <t>カズ</t>
    </rPh>
    <phoneticPr fontId="4"/>
  </si>
  <si>
    <t>（注）高等学校から見た入学志願者数及び入学者数を示したものであり、同一人が２以上の学校に入学志願した場合は、それぞれの学校の入学</t>
    <rPh sb="1" eb="2">
      <t>チュウ</t>
    </rPh>
    <rPh sb="3" eb="5">
      <t>コウトウ</t>
    </rPh>
    <rPh sb="5" eb="7">
      <t>ガッコウ</t>
    </rPh>
    <rPh sb="9" eb="10">
      <t>ミ</t>
    </rPh>
    <rPh sb="11" eb="13">
      <t>ニュウガク</t>
    </rPh>
    <rPh sb="13" eb="16">
      <t>シガンシャ</t>
    </rPh>
    <rPh sb="16" eb="17">
      <t>スウ</t>
    </rPh>
    <rPh sb="17" eb="18">
      <t>オヨ</t>
    </rPh>
    <rPh sb="19" eb="22">
      <t>ニュウガクシャ</t>
    </rPh>
    <rPh sb="22" eb="23">
      <t>スウ</t>
    </rPh>
    <rPh sb="24" eb="25">
      <t>シメ</t>
    </rPh>
    <rPh sb="33" eb="35">
      <t>ドウイツ</t>
    </rPh>
    <rPh sb="35" eb="36">
      <t>ニン</t>
    </rPh>
    <rPh sb="38" eb="40">
      <t>イジョウ</t>
    </rPh>
    <rPh sb="41" eb="43">
      <t>ガッコウ</t>
    </rPh>
    <rPh sb="44" eb="46">
      <t>ニュウガク</t>
    </rPh>
    <rPh sb="46" eb="48">
      <t>シガン</t>
    </rPh>
    <rPh sb="50" eb="52">
      <t>バアイ</t>
    </rPh>
    <rPh sb="59" eb="61">
      <t>ガッコウ</t>
    </rPh>
    <rPh sb="62" eb="64">
      <t>ニュウガク</t>
    </rPh>
    <phoneticPr fontId="4"/>
  </si>
  <si>
    <t>　　福　　祉</t>
    <rPh sb="2" eb="3">
      <t>フク</t>
    </rPh>
    <rPh sb="5" eb="6">
      <t>シ</t>
    </rPh>
    <phoneticPr fontId="4"/>
  </si>
  <si>
    <t>　 全 日 制</t>
    <phoneticPr fontId="4"/>
  </si>
  <si>
    <t>　私　　立</t>
    <rPh sb="1" eb="2">
      <t>ワタシ</t>
    </rPh>
    <phoneticPr fontId="4"/>
  </si>
  <si>
    <t>　 定 時 制</t>
    <rPh sb="2" eb="3">
      <t>テイ</t>
    </rPh>
    <rPh sb="4" eb="5">
      <t>ジ</t>
    </rPh>
    <phoneticPr fontId="4"/>
  </si>
  <si>
    <t>　公　　立</t>
    <phoneticPr fontId="4"/>
  </si>
  <si>
    <t>　計</t>
    <rPh sb="1" eb="2">
      <t>ケイ</t>
    </rPh>
    <phoneticPr fontId="4"/>
  </si>
  <si>
    <t>入　学　者　数</t>
  </si>
  <si>
    <t>入 学 志 願 者 数</t>
  </si>
  <si>
    <t>区　　分</t>
    <phoneticPr fontId="4"/>
  </si>
  <si>
    <t xml:space="preserve"> </t>
    <phoneticPr fontId="4"/>
  </si>
  <si>
    <t>（注）　市町別内訳は国立・公立の合計。</t>
    <rPh sb="4" eb="6">
      <t>シチョウ</t>
    </rPh>
    <rPh sb="6" eb="7">
      <t>ベツ</t>
    </rPh>
    <rPh sb="7" eb="9">
      <t>ウチワケ</t>
    </rPh>
    <rPh sb="10" eb="12">
      <t>コクリツ</t>
    </rPh>
    <rPh sb="13" eb="15">
      <t>コウリツ</t>
    </rPh>
    <rPh sb="16" eb="18">
      <t>ゴウケイ</t>
    </rPh>
    <phoneticPr fontId="4"/>
  </si>
  <si>
    <t>市　　　  　　計</t>
    <phoneticPr fontId="4"/>
  </si>
  <si>
    <t>私　　　 　 　立</t>
    <phoneticPr fontId="4"/>
  </si>
  <si>
    <t>公　　　  　　立</t>
    <phoneticPr fontId="4"/>
  </si>
  <si>
    <t>国　　　  　　立</t>
    <phoneticPr fontId="4"/>
  </si>
  <si>
    <t>平 成  25  年 度</t>
    <phoneticPr fontId="4"/>
  </si>
  <si>
    <t>平 成  25 年 度</t>
    <rPh sb="0" eb="3">
      <t>ヘイセイ</t>
    </rPh>
    <rPh sb="8" eb="11">
      <t>ネンド</t>
    </rPh>
    <phoneticPr fontId="4"/>
  </si>
  <si>
    <t>うち</t>
    <phoneticPr fontId="4"/>
  </si>
  <si>
    <t>（本　　務　　者）</t>
    <phoneticPr fontId="4"/>
  </si>
  <si>
    <t>高　等　部</t>
    <rPh sb="0" eb="1">
      <t>コウ</t>
    </rPh>
    <rPh sb="2" eb="3">
      <t>トウ</t>
    </rPh>
    <rPh sb="4" eb="5">
      <t>ブ</t>
    </rPh>
    <phoneticPr fontId="4"/>
  </si>
  <si>
    <t>中　学　部</t>
    <rPh sb="0" eb="1">
      <t>ナカ</t>
    </rPh>
    <rPh sb="2" eb="3">
      <t>ガク</t>
    </rPh>
    <rPh sb="4" eb="5">
      <t>ブ</t>
    </rPh>
    <phoneticPr fontId="4"/>
  </si>
  <si>
    <t>小　学　部</t>
    <rPh sb="0" eb="1">
      <t>ショウ</t>
    </rPh>
    <rPh sb="2" eb="3">
      <t>ガク</t>
    </rPh>
    <rPh sb="4" eb="5">
      <t>ブ</t>
    </rPh>
    <phoneticPr fontId="4"/>
  </si>
  <si>
    <t>幼　稚　部</t>
    <rPh sb="0" eb="1">
      <t>ヨウ</t>
    </rPh>
    <rPh sb="2" eb="3">
      <t>オサナイ</t>
    </rPh>
    <rPh sb="4" eb="5">
      <t>ブ</t>
    </rPh>
    <phoneticPr fontId="4"/>
  </si>
  <si>
    <t>教　　　員　　　数</t>
    <rPh sb="0" eb="1">
      <t>キョウ</t>
    </rPh>
    <rPh sb="4" eb="5">
      <t>イン</t>
    </rPh>
    <rPh sb="8" eb="9">
      <t>スウ</t>
    </rPh>
    <phoneticPr fontId="4"/>
  </si>
  <si>
    <t>数</t>
    <rPh sb="0" eb="1">
      <t>スウ</t>
    </rPh>
    <phoneticPr fontId="4"/>
  </si>
  <si>
    <t>者</t>
    <rPh sb="0" eb="1">
      <t>シャ</t>
    </rPh>
    <phoneticPr fontId="4"/>
  </si>
  <si>
    <t>　</t>
    <phoneticPr fontId="4"/>
  </si>
  <si>
    <t>学</t>
    <rPh sb="0" eb="1">
      <t>ガク</t>
    </rPh>
    <phoneticPr fontId="4"/>
  </si>
  <si>
    <t>　</t>
    <phoneticPr fontId="4"/>
  </si>
  <si>
    <t>在</t>
    <rPh sb="0" eb="1">
      <t>ザイ</t>
    </rPh>
    <phoneticPr fontId="4"/>
  </si>
  <si>
    <t>学校数</t>
    <rPh sb="0" eb="2">
      <t>ガッコウ</t>
    </rPh>
    <rPh sb="2" eb="3">
      <t>スウ</t>
    </rPh>
    <phoneticPr fontId="4"/>
  </si>
  <si>
    <t xml:space="preserve"> 在 学 者 数 ・ 教 員 数 ・ 職 員 数</t>
    <rPh sb="1" eb="2">
      <t>ザイ</t>
    </rPh>
    <rPh sb="3" eb="4">
      <t>ガク</t>
    </rPh>
    <rPh sb="5" eb="6">
      <t>シャ</t>
    </rPh>
    <rPh sb="11" eb="12">
      <t>キョウ</t>
    </rPh>
    <rPh sb="19" eb="20">
      <t>ショク</t>
    </rPh>
    <rPh sb="21" eb="22">
      <t>イン</t>
    </rPh>
    <rPh sb="23" eb="24">
      <t>スウ</t>
    </rPh>
    <phoneticPr fontId="4"/>
  </si>
  <si>
    <t>特別支援学校</t>
    <rPh sb="0" eb="2">
      <t>トクベツ</t>
    </rPh>
    <rPh sb="2" eb="4">
      <t>シエン</t>
    </rPh>
    <rPh sb="4" eb="6">
      <t>ガッコウ</t>
    </rPh>
    <phoneticPr fontId="4"/>
  </si>
  <si>
    <t>　</t>
    <phoneticPr fontId="4"/>
  </si>
  <si>
    <t>（注）　市町別内訳は公立・私立の合計。</t>
    <phoneticPr fontId="4"/>
  </si>
  <si>
    <t>市　　　　  　計</t>
    <phoneticPr fontId="4"/>
  </si>
  <si>
    <t>私　　　　  　立</t>
    <phoneticPr fontId="4"/>
  </si>
  <si>
    <t>公　　　　　立</t>
    <phoneticPr fontId="4"/>
  </si>
  <si>
    <t>公　　　　  　立</t>
    <phoneticPr fontId="4"/>
  </si>
  <si>
    <t>27</t>
    <phoneticPr fontId="4"/>
  </si>
  <si>
    <t>26</t>
    <phoneticPr fontId="4"/>
  </si>
  <si>
    <t>平 成  25  年 度</t>
    <phoneticPr fontId="4"/>
  </si>
  <si>
    <t>昼　間</t>
    <rPh sb="0" eb="1">
      <t>ヒル</t>
    </rPh>
    <rPh sb="2" eb="3">
      <t>マ</t>
    </rPh>
    <phoneticPr fontId="4"/>
  </si>
  <si>
    <t>職員数</t>
    <rPh sb="0" eb="2">
      <t>ショクイン</t>
    </rPh>
    <rPh sb="2" eb="3">
      <t>スウ</t>
    </rPh>
    <phoneticPr fontId="4"/>
  </si>
  <si>
    <t>教  員  数</t>
    <rPh sb="0" eb="1">
      <t>キョウ</t>
    </rPh>
    <rPh sb="3" eb="4">
      <t>イン</t>
    </rPh>
    <rPh sb="6" eb="7">
      <t>カズ</t>
    </rPh>
    <phoneticPr fontId="4"/>
  </si>
  <si>
    <t>入   学   者   数</t>
    <rPh sb="0" eb="1">
      <t>イリ</t>
    </rPh>
    <rPh sb="4" eb="5">
      <t>ガク</t>
    </rPh>
    <rPh sb="8" eb="9">
      <t>シャ</t>
    </rPh>
    <rPh sb="12" eb="13">
      <t>スウ</t>
    </rPh>
    <phoneticPr fontId="4"/>
  </si>
  <si>
    <t>徒</t>
    <rPh sb="0" eb="1">
      <t>ト</t>
    </rPh>
    <phoneticPr fontId="4"/>
  </si>
  <si>
    <t>生</t>
    <rPh sb="0" eb="1">
      <t>セイ</t>
    </rPh>
    <phoneticPr fontId="4"/>
  </si>
  <si>
    <t>学　　　科　　　数</t>
    <rPh sb="0" eb="1">
      <t>ガク</t>
    </rPh>
    <rPh sb="4" eb="5">
      <t>カ</t>
    </rPh>
    <rPh sb="8" eb="9">
      <t>スウ</t>
    </rPh>
    <phoneticPr fontId="4"/>
  </si>
  <si>
    <t>学 校 数</t>
    <rPh sb="0" eb="1">
      <t>ガク</t>
    </rPh>
    <rPh sb="2" eb="3">
      <t>コウ</t>
    </rPh>
    <phoneticPr fontId="4"/>
  </si>
  <si>
    <t xml:space="preserve">  入 学 者 数 ・ 教 員 数 ・ 職 員 数</t>
    <rPh sb="2" eb="3">
      <t>イリ</t>
    </rPh>
    <rPh sb="4" eb="5">
      <t>ガク</t>
    </rPh>
    <rPh sb="6" eb="7">
      <t>シャ</t>
    </rPh>
    <rPh sb="12" eb="13">
      <t>キョウ</t>
    </rPh>
    <rPh sb="14" eb="15">
      <t>イン</t>
    </rPh>
    <rPh sb="16" eb="17">
      <t>スウ</t>
    </rPh>
    <rPh sb="20" eb="21">
      <t>ショク</t>
    </rPh>
    <rPh sb="22" eb="23">
      <t>イン</t>
    </rPh>
    <rPh sb="24" eb="25">
      <t>スウ</t>
    </rPh>
    <phoneticPr fontId="4"/>
  </si>
  <si>
    <t>専 修 学 校</t>
    <rPh sb="0" eb="1">
      <t>マコト</t>
    </rPh>
    <rPh sb="2" eb="3">
      <t>オサム</t>
    </rPh>
    <rPh sb="4" eb="5">
      <t>ガク</t>
    </rPh>
    <rPh sb="6" eb="7">
      <t>コウ</t>
    </rPh>
    <phoneticPr fontId="4"/>
  </si>
  <si>
    <t>専 修 学 校</t>
  </si>
  <si>
    <t xml:space="preserve"> </t>
    <phoneticPr fontId="4"/>
  </si>
  <si>
    <t>の欄に１校として計上、また、同じ学科を異なる課程でもっている場合もそれぞれ１校として計上されている。</t>
    <rPh sb="8" eb="9">
      <t>ケイ</t>
    </rPh>
    <rPh sb="9" eb="10">
      <t>ウエ</t>
    </rPh>
    <rPh sb="14" eb="15">
      <t>オナ</t>
    </rPh>
    <rPh sb="16" eb="18">
      <t>ガッカ</t>
    </rPh>
    <phoneticPr fontId="4"/>
  </si>
  <si>
    <t>（注） 各学科の「学校数」は、当該学科をもっている学校の数で延数である。例えば「看護」と「准看護」をもっている学校は、それぞれ</t>
    <rPh sb="4" eb="5">
      <t>カク</t>
    </rPh>
    <rPh sb="30" eb="31">
      <t>ノ</t>
    </rPh>
    <rPh sb="31" eb="32">
      <t>スウ</t>
    </rPh>
    <phoneticPr fontId="4"/>
  </si>
  <si>
    <t>そ　　の　　他</t>
  </si>
  <si>
    <t>法律行政</t>
    <rPh sb="0" eb="2">
      <t>ホウリツ</t>
    </rPh>
    <rPh sb="2" eb="4">
      <t>ギョウセイ</t>
    </rPh>
    <phoneticPr fontId="4"/>
  </si>
  <si>
    <t>動物</t>
    <rPh sb="0" eb="2">
      <t>ドウブツ</t>
    </rPh>
    <phoneticPr fontId="4"/>
  </si>
  <si>
    <t>受験・補習</t>
    <rPh sb="0" eb="2">
      <t>ジュケン</t>
    </rPh>
    <rPh sb="3" eb="5">
      <t>ホシュウ</t>
    </rPh>
    <phoneticPr fontId="4"/>
  </si>
  <si>
    <t>受 験 ・ 補 習</t>
    <phoneticPr fontId="4"/>
  </si>
  <si>
    <t>デ　ザ　イ　ン</t>
    <phoneticPr fontId="4"/>
  </si>
  <si>
    <t>音          楽</t>
  </si>
  <si>
    <t>文化・教養関係</t>
    <phoneticPr fontId="4"/>
  </si>
  <si>
    <t>和　　洋　　裁</t>
    <phoneticPr fontId="4"/>
  </si>
  <si>
    <t>服飾・家政関係</t>
    <rPh sb="0" eb="2">
      <t>フクショク</t>
    </rPh>
    <phoneticPr fontId="4"/>
  </si>
  <si>
    <t>ビジネス</t>
    <phoneticPr fontId="4"/>
  </si>
  <si>
    <t>情報</t>
    <rPh sb="0" eb="2">
      <t>ジョウホウ</t>
    </rPh>
    <phoneticPr fontId="4"/>
  </si>
  <si>
    <t>旅行</t>
    <rPh sb="0" eb="2">
      <t>リョコウ</t>
    </rPh>
    <phoneticPr fontId="4"/>
  </si>
  <si>
    <t>経 理 ・ 簿 記</t>
  </si>
  <si>
    <t>経 理 ・ 簿 記</t>
    <phoneticPr fontId="4"/>
  </si>
  <si>
    <t>商          業</t>
  </si>
  <si>
    <t>商業実務関係</t>
    <phoneticPr fontId="4"/>
  </si>
  <si>
    <t>社会福祉</t>
    <rPh sb="0" eb="2">
      <t>シャカイ</t>
    </rPh>
    <rPh sb="2" eb="4">
      <t>フクシ</t>
    </rPh>
    <phoneticPr fontId="4"/>
  </si>
  <si>
    <t>介護福祉</t>
    <rPh sb="0" eb="2">
      <t>カイゴ</t>
    </rPh>
    <rPh sb="2" eb="4">
      <t>フクシ</t>
    </rPh>
    <phoneticPr fontId="4"/>
  </si>
  <si>
    <t>保育士養成</t>
    <rPh sb="0" eb="3">
      <t>ホイクシ</t>
    </rPh>
    <rPh sb="3" eb="5">
      <t>ヨウセイ</t>
    </rPh>
    <phoneticPr fontId="4"/>
  </si>
  <si>
    <t>教育・社会福祉関係</t>
    <phoneticPr fontId="4"/>
  </si>
  <si>
    <t>教育・社会福祉関係</t>
    <phoneticPr fontId="4"/>
  </si>
  <si>
    <t>製菓・製パン</t>
    <rPh sb="0" eb="2">
      <t>セイカ</t>
    </rPh>
    <rPh sb="3" eb="4">
      <t>セイ</t>
    </rPh>
    <phoneticPr fontId="4"/>
  </si>
  <si>
    <t>美          容</t>
  </si>
  <si>
    <t>理          容</t>
  </si>
  <si>
    <t>理          容</t>
    <rPh sb="0" eb="1">
      <t>リ</t>
    </rPh>
    <phoneticPr fontId="4"/>
  </si>
  <si>
    <t>調　　　　　理</t>
  </si>
  <si>
    <t>衛生関係</t>
    <rPh sb="0" eb="2">
      <t>エイセイ</t>
    </rPh>
    <rPh sb="2" eb="4">
      <t>カンケイ</t>
    </rPh>
    <phoneticPr fontId="4"/>
  </si>
  <si>
    <t>理学・作業療法</t>
    <rPh sb="0" eb="2">
      <t>リガク</t>
    </rPh>
    <rPh sb="3" eb="5">
      <t>サギョウ</t>
    </rPh>
    <rPh sb="5" eb="7">
      <t>リョウホウ</t>
    </rPh>
    <phoneticPr fontId="4"/>
  </si>
  <si>
    <t>歯  科  技  工</t>
  </si>
  <si>
    <t>歯  科  衛  生</t>
  </si>
  <si>
    <t>准　　看　　護</t>
  </si>
  <si>
    <t>看          護</t>
  </si>
  <si>
    <t>医療関係</t>
    <rPh sb="0" eb="2">
      <t>イリョウ</t>
    </rPh>
    <rPh sb="2" eb="4">
      <t>カンケイ</t>
    </rPh>
    <phoneticPr fontId="4"/>
  </si>
  <si>
    <t>農業関係</t>
    <rPh sb="0" eb="2">
      <t>ノウギョウ</t>
    </rPh>
    <phoneticPr fontId="4"/>
  </si>
  <si>
    <t>農          業</t>
    <rPh sb="0" eb="1">
      <t>ノウ</t>
    </rPh>
    <rPh sb="11" eb="12">
      <t>ギョウ</t>
    </rPh>
    <phoneticPr fontId="4"/>
  </si>
  <si>
    <t>情  報  処  理</t>
  </si>
  <si>
    <t>工業関係</t>
    <phoneticPr fontId="4"/>
  </si>
  <si>
    <t>私                       立</t>
  </si>
  <si>
    <t>私              立</t>
    <phoneticPr fontId="4"/>
  </si>
  <si>
    <t>公                       立</t>
  </si>
  <si>
    <t>公              立</t>
    <phoneticPr fontId="4"/>
  </si>
  <si>
    <t xml:space="preserve">    年　　　度</t>
  </si>
  <si>
    <t>平　　　成</t>
  </si>
  <si>
    <t>その他</t>
  </si>
  <si>
    <t>昼　間</t>
  </si>
  <si>
    <t>生徒数（再掲）</t>
    <phoneticPr fontId="4"/>
  </si>
  <si>
    <t>（前 年 度 間）</t>
  </si>
  <si>
    <t>昼間の学科の</t>
    <rPh sb="1" eb="2">
      <t>アイダ</t>
    </rPh>
    <rPh sb="3" eb="5">
      <t>ガッカ</t>
    </rPh>
    <phoneticPr fontId="4"/>
  </si>
  <si>
    <t>一般課程</t>
  </si>
  <si>
    <t>専門課程</t>
  </si>
  <si>
    <t>高等課程</t>
  </si>
  <si>
    <t>卒  業  者  数</t>
  </si>
  <si>
    <t>計 の う ち</t>
    <rPh sb="0" eb="1">
      <t>ケイ</t>
    </rPh>
    <phoneticPr fontId="4"/>
  </si>
  <si>
    <t>区　　　　　　　分</t>
  </si>
  <si>
    <t>入  学  者  数</t>
  </si>
  <si>
    <t>徒</t>
  </si>
  <si>
    <t>生</t>
  </si>
  <si>
    <t>学  科  数</t>
  </si>
  <si>
    <t>（専修学校）</t>
  </si>
  <si>
    <t xml:space="preserve"> 生 徒 数 ・ 入 学 者 数 ・ 卒 業 者 数</t>
    <phoneticPr fontId="4"/>
  </si>
  <si>
    <t xml:space="preserve"> </t>
    <phoneticPr fontId="4"/>
  </si>
  <si>
    <t>市　　  　　　計</t>
    <phoneticPr fontId="4"/>
  </si>
  <si>
    <t>私　　  　　　立</t>
    <phoneticPr fontId="4"/>
  </si>
  <si>
    <t>兼　　務　　者</t>
    <rPh sb="0" eb="1">
      <t>カ</t>
    </rPh>
    <rPh sb="3" eb="4">
      <t>ム</t>
    </rPh>
    <rPh sb="6" eb="7">
      <t>シャ</t>
    </rPh>
    <phoneticPr fontId="4"/>
  </si>
  <si>
    <t>本　　務　　者</t>
    <rPh sb="0" eb="1">
      <t>ホン</t>
    </rPh>
    <rPh sb="3" eb="4">
      <t>ム</t>
    </rPh>
    <rPh sb="6" eb="7">
      <t>シャ</t>
    </rPh>
    <phoneticPr fontId="4"/>
  </si>
  <si>
    <t>教　　　　　　　　　　　　員　　　　　　　　　　　　数</t>
    <rPh sb="0" eb="1">
      <t>キョウ</t>
    </rPh>
    <rPh sb="13" eb="14">
      <t>イン</t>
    </rPh>
    <rPh sb="26" eb="27">
      <t>スウ</t>
    </rPh>
    <phoneticPr fontId="4"/>
  </si>
  <si>
    <t xml:space="preserve"> 数 ・教 員 数 </t>
    <phoneticPr fontId="4"/>
  </si>
  <si>
    <t xml:space="preserve">第 １４ 表　　　市 町 別 学 校 数 ・ 生 徒 </t>
    <rPh sb="15" eb="16">
      <t>ガク</t>
    </rPh>
    <rPh sb="17" eb="18">
      <t>コウ</t>
    </rPh>
    <rPh sb="23" eb="24">
      <t>ショウ</t>
    </rPh>
    <rPh sb="25" eb="26">
      <t>ト</t>
    </rPh>
    <phoneticPr fontId="4"/>
  </si>
  <si>
    <t>各 種 学 校</t>
  </si>
  <si>
    <t>学校は、それぞれの欄に１校として計上されている。</t>
    <rPh sb="9" eb="10">
      <t>ラン</t>
    </rPh>
    <rPh sb="12" eb="13">
      <t>コウ</t>
    </rPh>
    <rPh sb="16" eb="18">
      <t>ケイジョウ</t>
    </rPh>
    <phoneticPr fontId="4"/>
  </si>
  <si>
    <t>　　　２　各課程の「学校数」は、当該課程をもっている学校の延数である。例えば「和洋裁」と「編物・手芸」をもっている</t>
    <rPh sb="29" eb="30">
      <t>ノ</t>
    </rPh>
    <phoneticPr fontId="4"/>
  </si>
  <si>
    <t>（注）１　各課程の「学校数」には、休校中の学校は含まれていない。</t>
    <rPh sb="1" eb="2">
      <t>チュウ</t>
    </rPh>
    <rPh sb="17" eb="19">
      <t>キュウコウ</t>
    </rPh>
    <rPh sb="19" eb="20">
      <t>チュウ</t>
    </rPh>
    <rPh sb="21" eb="23">
      <t>ガッコウ</t>
    </rPh>
    <rPh sb="24" eb="25">
      <t>フク</t>
    </rPh>
    <phoneticPr fontId="4"/>
  </si>
  <si>
    <t>外     国     人     学     校</t>
  </si>
  <si>
    <t>外     国     人     学     校</t>
    <phoneticPr fontId="4"/>
  </si>
  <si>
    <t>自     動     車     操     縦</t>
  </si>
  <si>
    <t>自     動     車     操     縦</t>
    <phoneticPr fontId="4"/>
  </si>
  <si>
    <t>予            備            校</t>
  </si>
  <si>
    <t>予            備            校</t>
    <phoneticPr fontId="4"/>
  </si>
  <si>
    <t>文化・教養関係</t>
    <rPh sb="5" eb="7">
      <t>カンケイ</t>
    </rPh>
    <phoneticPr fontId="4"/>
  </si>
  <si>
    <t>和    洋    裁</t>
  </si>
  <si>
    <t>家政関係</t>
    <rPh sb="0" eb="2">
      <t>カセイ</t>
    </rPh>
    <phoneticPr fontId="4"/>
  </si>
  <si>
    <t>医療関係</t>
    <phoneticPr fontId="4"/>
  </si>
  <si>
    <t>准    看    護</t>
  </si>
  <si>
    <t>私                          立</t>
  </si>
  <si>
    <t>私                          立</t>
    <phoneticPr fontId="4"/>
  </si>
  <si>
    <t>の生徒数（再掲）</t>
    <phoneticPr fontId="4"/>
  </si>
  <si>
    <t>格要件とする課程</t>
    <rPh sb="6" eb="8">
      <t>カテイ</t>
    </rPh>
    <phoneticPr fontId="4"/>
  </si>
  <si>
    <t>生徒数（再掲）</t>
  </si>
  <si>
    <t>の　　課　　程</t>
    <phoneticPr fontId="4"/>
  </si>
  <si>
    <t>卒業以上を入学資</t>
    <rPh sb="7" eb="8">
      <t>シ</t>
    </rPh>
    <phoneticPr fontId="4"/>
  </si>
  <si>
    <t>昼 の 課 程 の</t>
  </si>
  <si>
    <t>１　年　以　上</t>
    <rPh sb="2" eb="7">
      <t>ネンイジョウ</t>
    </rPh>
    <phoneticPr fontId="4"/>
  </si>
  <si>
    <t>１　年　未　満</t>
    <rPh sb="2" eb="3">
      <t>ネン</t>
    </rPh>
    <rPh sb="4" eb="7">
      <t>ミマン</t>
    </rPh>
    <phoneticPr fontId="4"/>
  </si>
  <si>
    <t>計のうち高等学校</t>
    <rPh sb="0" eb="1">
      <t>ケイ</t>
    </rPh>
    <rPh sb="6" eb="8">
      <t>ガッコウ</t>
    </rPh>
    <phoneticPr fontId="4"/>
  </si>
  <si>
    <t>計 の う ち　</t>
    <rPh sb="0" eb="1">
      <t>ケイ</t>
    </rPh>
    <phoneticPr fontId="4"/>
  </si>
  <si>
    <t>修　業　年　限</t>
    <rPh sb="0" eb="1">
      <t>シュウ</t>
    </rPh>
    <phoneticPr fontId="4"/>
  </si>
  <si>
    <t>（各種学校）</t>
  </si>
  <si>
    <t>入 学 者 数 ・ 卒 業 者 数</t>
    <phoneticPr fontId="4"/>
  </si>
  <si>
    <t xml:space="preserve"> 昭和25年3月</t>
    <phoneticPr fontId="4"/>
  </si>
  <si>
    <t>学者を除いた進学率</t>
    <rPh sb="0" eb="2">
      <t>シンガクシャ</t>
    </rPh>
    <rPh sb="3" eb="4">
      <t>ノゾ</t>
    </rPh>
    <rPh sb="6" eb="9">
      <t>シンガクリツ</t>
    </rPh>
    <phoneticPr fontId="4"/>
  </si>
  <si>
    <t>課程（本科）への進</t>
    <rPh sb="0" eb="2">
      <t>カテイ</t>
    </rPh>
    <rPh sb="3" eb="5">
      <t>ホンカ</t>
    </rPh>
    <rPh sb="8" eb="9">
      <t>シンガク</t>
    </rPh>
    <phoneticPr fontId="4"/>
  </si>
  <si>
    <t>高等学校の通信制　</t>
    <rPh sb="0" eb="2">
      <t>コウトウ</t>
    </rPh>
    <rPh sb="2" eb="4">
      <t>ガッコウ</t>
    </rPh>
    <rPh sb="5" eb="8">
      <t>ツウシンセイ</t>
    </rPh>
    <phoneticPr fontId="4"/>
  </si>
  <si>
    <t>就　職　率</t>
    <rPh sb="0" eb="5">
      <t>シュウショクリツ</t>
    </rPh>
    <phoneticPr fontId="4"/>
  </si>
  <si>
    <t>高等学校等
進　学　率</t>
    <rPh sb="0" eb="2">
      <t>コウトウ</t>
    </rPh>
    <rPh sb="2" eb="4">
      <t>ガッコウ</t>
    </rPh>
    <rPh sb="4" eb="5">
      <t>トウ</t>
    </rPh>
    <rPh sb="6" eb="7">
      <t>ススム</t>
    </rPh>
    <rPh sb="8" eb="9">
      <t>ガク</t>
    </rPh>
    <rPh sb="10" eb="11">
      <t>リツ</t>
    </rPh>
    <phoneticPr fontId="4"/>
  </si>
  <si>
    <t>全　　　　　　　　　　　国</t>
    <rPh sb="0" eb="13">
      <t>ゼンコク</t>
    </rPh>
    <phoneticPr fontId="4"/>
  </si>
  <si>
    <t>山　　　　　口　　　　　県</t>
    <rPh sb="0" eb="13">
      <t>ヤマグチケン</t>
    </rPh>
    <phoneticPr fontId="4"/>
  </si>
  <si>
    <t>（％）</t>
    <phoneticPr fontId="4"/>
  </si>
  <si>
    <r>
      <t>Ⅱ</t>
    </r>
    <r>
      <rPr>
        <sz val="16"/>
        <rFont val="ＭＳ ゴシック"/>
        <family val="3"/>
        <charset val="128"/>
      </rPr>
      <t>　　　卒　　業　　後　　の　　状　　況　　調　　査</t>
    </r>
    <rPh sb="4" eb="11">
      <t>ソツギョウゴ</t>
    </rPh>
    <rPh sb="16" eb="20">
      <t>ジョウキョウ</t>
    </rPh>
    <rPh sb="22" eb="26">
      <t>チョウサ</t>
    </rPh>
    <phoneticPr fontId="4"/>
  </si>
  <si>
    <t>中学校卒業後</t>
    <rPh sb="0" eb="3">
      <t>チュウガッコウ</t>
    </rPh>
    <rPh sb="3" eb="5">
      <t>ソツギョウ</t>
    </rPh>
    <rPh sb="5" eb="6">
      <t>ゴ</t>
    </rPh>
    <phoneticPr fontId="4"/>
  </si>
  <si>
    <t xml:space="preserve"> 昭和25年3月</t>
  </si>
  <si>
    <t>学者を除いた進学率</t>
  </si>
  <si>
    <t>通信教育部への進　</t>
  </si>
  <si>
    <t>大学・短期大学の　</t>
  </si>
  <si>
    <t>就　職　率</t>
  </si>
  <si>
    <t>大　学　等
進　学　率</t>
    <rPh sb="0" eb="1">
      <t>ダイ</t>
    </rPh>
    <rPh sb="2" eb="3">
      <t>ガク</t>
    </rPh>
    <rPh sb="4" eb="5">
      <t>トウ</t>
    </rPh>
    <phoneticPr fontId="4"/>
  </si>
  <si>
    <t>全　　　　　　　　　　　国</t>
  </si>
  <si>
    <t>山　　　　　口　　　　　県</t>
  </si>
  <si>
    <t>高等学校卒業後</t>
  </si>
  <si>
    <t>（注）　「高等学校等進学者Ａ」～「不詳・死亡の者Ｇ」及び「就職率」の説明については、３２ページを参照のこと。</t>
    <rPh sb="5" eb="9">
      <t>コウトウガッコウ</t>
    </rPh>
    <rPh sb="9" eb="10">
      <t>トウ</t>
    </rPh>
    <rPh sb="10" eb="13">
      <t>シンガクシャ</t>
    </rPh>
    <rPh sb="17" eb="19">
      <t>フショウ</t>
    </rPh>
    <rPh sb="20" eb="22">
      <t>シボウ</t>
    </rPh>
    <rPh sb="23" eb="24">
      <t>シャ</t>
    </rPh>
    <rPh sb="26" eb="27">
      <t>オヨ</t>
    </rPh>
    <rPh sb="29" eb="32">
      <t>シュウショクリツ</t>
    </rPh>
    <rPh sb="34" eb="36">
      <t>セツメイ</t>
    </rPh>
    <rPh sb="48" eb="50">
      <t>サンショウ</t>
    </rPh>
    <phoneticPr fontId="4"/>
  </si>
  <si>
    <t>25</t>
    <phoneticPr fontId="4"/>
  </si>
  <si>
    <t>24</t>
    <phoneticPr fontId="4"/>
  </si>
  <si>
    <t>平  成  23  年3月</t>
    <rPh sb="12" eb="13">
      <t>ガツ</t>
    </rPh>
    <phoneticPr fontId="4"/>
  </si>
  <si>
    <t>者(再掲)</t>
  </si>
  <si>
    <t>Ｇ</t>
    <phoneticPr fontId="4"/>
  </si>
  <si>
    <t>Ｆ</t>
    <phoneticPr fontId="4"/>
  </si>
  <si>
    <t>Ｅ</t>
    <phoneticPr fontId="4"/>
  </si>
  <si>
    <t>Ｄ</t>
  </si>
  <si>
    <t>進学率</t>
    <phoneticPr fontId="4"/>
  </si>
  <si>
    <t>への進学</t>
  </si>
  <si>
    <t>の　者</t>
    <rPh sb="2" eb="3">
      <t>モノ</t>
    </rPh>
    <phoneticPr fontId="4"/>
  </si>
  <si>
    <t>の　者</t>
    <phoneticPr fontId="4"/>
  </si>
  <si>
    <t>等入学者　</t>
    <phoneticPr fontId="4"/>
  </si>
  <si>
    <t>進 学 者</t>
  </si>
  <si>
    <t>等進学者</t>
    <rPh sb="0" eb="1">
      <t>トウ</t>
    </rPh>
    <phoneticPr fontId="4"/>
  </si>
  <si>
    <t>学校等</t>
    <rPh sb="0" eb="2">
      <t>ガッコウ</t>
    </rPh>
    <rPh sb="2" eb="3">
      <t>トウ</t>
    </rPh>
    <phoneticPr fontId="4"/>
  </si>
  <si>
    <t>就職している者（再掲）　</t>
  </si>
  <si>
    <t>うち他県</t>
  </si>
  <si>
    <t>死　亡</t>
    <rPh sb="0" eb="1">
      <t>シ</t>
    </rPh>
    <rPh sb="2" eb="3">
      <t>ボウ</t>
    </rPh>
    <phoneticPr fontId="4"/>
  </si>
  <si>
    <t>以　外</t>
    <rPh sb="0" eb="3">
      <t>イガイ</t>
    </rPh>
    <phoneticPr fontId="4"/>
  </si>
  <si>
    <t>力開発施設</t>
  </si>
  <si>
    <t>　　</t>
    <phoneticPr fontId="4"/>
  </si>
  <si>
    <t>高　等</t>
    <phoneticPr fontId="4"/>
  </si>
  <si>
    <t>左記Ａ、Ｂ、Ｃ、Ｄのうち</t>
  </si>
  <si>
    <t>左記Ａの</t>
  </si>
  <si>
    <t>不詳・</t>
    <rPh sb="0" eb="2">
      <t>フショウ</t>
    </rPh>
    <phoneticPr fontId="4"/>
  </si>
  <si>
    <t>左　記</t>
    <phoneticPr fontId="4"/>
  </si>
  <si>
    <t>公共職業能</t>
  </si>
  <si>
    <t>高等学校</t>
    <phoneticPr fontId="4"/>
  </si>
  <si>
    <t>中学校卒業後</t>
  </si>
  <si>
    <t>（注）　「大学等進学者Ａ」～「不詳・死亡の者Ｈ」の説明については、３７ページを参照のこと。</t>
    <rPh sb="5" eb="8">
      <t>ダイガクトウ</t>
    </rPh>
    <rPh sb="8" eb="11">
      <t>シンガクシャ</t>
    </rPh>
    <rPh sb="15" eb="17">
      <t>フショウ</t>
    </rPh>
    <rPh sb="18" eb="20">
      <t>シボウ</t>
    </rPh>
    <rPh sb="21" eb="22">
      <t>シャ</t>
    </rPh>
    <rPh sb="25" eb="27">
      <t>セツメイ</t>
    </rPh>
    <rPh sb="39" eb="41">
      <t>サンショウ</t>
    </rPh>
    <phoneticPr fontId="4"/>
  </si>
  <si>
    <t>短期大学（本科）</t>
    <phoneticPr fontId="4"/>
  </si>
  <si>
    <t>大学（学部）</t>
    <phoneticPr fontId="4"/>
  </si>
  <si>
    <t>入学志願者数</t>
  </si>
  <si>
    <t>正規の職員等でない者</t>
    <rPh sb="0" eb="2">
      <t>セイキ</t>
    </rPh>
    <rPh sb="3" eb="5">
      <t>ショクイン</t>
    </rPh>
    <rPh sb="5" eb="6">
      <t>トウ</t>
    </rPh>
    <rPh sb="9" eb="10">
      <t>モノ</t>
    </rPh>
    <phoneticPr fontId="4"/>
  </si>
  <si>
    <t>就職している者(再掲)</t>
  </si>
  <si>
    <t>正規の職員等</t>
    <rPh sb="0" eb="2">
      <t>セイキ</t>
    </rPh>
    <rPh sb="3" eb="5">
      <t>ショクイン</t>
    </rPh>
    <rPh sb="5" eb="6">
      <t>トウ</t>
    </rPh>
    <phoneticPr fontId="4"/>
  </si>
  <si>
    <t>上記Ａ,Ｂ,Ｃ,Ｄのうち</t>
  </si>
  <si>
    <t>不詳・死亡の者</t>
    <rPh sb="0" eb="1">
      <t>フ</t>
    </rPh>
    <rPh sb="1" eb="2">
      <t>ショウ</t>
    </rPh>
    <rPh sb="3" eb="4">
      <t>シ</t>
    </rPh>
    <rPh sb="4" eb="5">
      <t>ボウ</t>
    </rPh>
    <phoneticPr fontId="4"/>
  </si>
  <si>
    <t>Ｈ</t>
    <phoneticPr fontId="4"/>
  </si>
  <si>
    <t>上記以外の者</t>
    <phoneticPr fontId="4"/>
  </si>
  <si>
    <t>一時的な仕事に就いた者</t>
    <rPh sb="0" eb="1">
      <t>イチ</t>
    </rPh>
    <rPh sb="1" eb="2">
      <t>ジ</t>
    </rPh>
    <rPh sb="2" eb="3">
      <t>マト</t>
    </rPh>
    <rPh sb="4" eb="5">
      <t>ツコウ</t>
    </rPh>
    <rPh sb="5" eb="6">
      <t>コト</t>
    </rPh>
    <rPh sb="7" eb="8">
      <t>ツ</t>
    </rPh>
    <phoneticPr fontId="4"/>
  </si>
  <si>
    <t>正規の職員でないもの</t>
    <rPh sb="0" eb="2">
      <t>セイキ</t>
    </rPh>
    <rPh sb="3" eb="5">
      <t>ショクイン</t>
    </rPh>
    <phoneticPr fontId="4"/>
  </si>
  <si>
    <t>就職者</t>
    <phoneticPr fontId="4"/>
  </si>
  <si>
    <t>公共職業能力開発施設等入学者</t>
    <phoneticPr fontId="4"/>
  </si>
  <si>
    <t>Ｄ</t>
    <phoneticPr fontId="4"/>
  </si>
  <si>
    <t>専修学校（一般課程）等入学者</t>
    <phoneticPr fontId="4"/>
  </si>
  <si>
    <t>Ｃ</t>
    <phoneticPr fontId="4"/>
  </si>
  <si>
    <t>専修学校（専門課程）進学者</t>
    <phoneticPr fontId="4"/>
  </si>
  <si>
    <t>Ｂ</t>
    <phoneticPr fontId="4"/>
  </si>
  <si>
    <t>特別支援学校高等部（専攻科）</t>
    <rPh sb="0" eb="2">
      <t>トクベツ</t>
    </rPh>
    <rPh sb="2" eb="4">
      <t>シエン</t>
    </rPh>
    <phoneticPr fontId="4"/>
  </si>
  <si>
    <t>高等学校（専攻科）</t>
    <phoneticPr fontId="4"/>
  </si>
  <si>
    <t>大学・短期大学（別科）</t>
    <phoneticPr fontId="4"/>
  </si>
  <si>
    <t>大学・短期大学の通信教育部及び放送大学</t>
    <rPh sb="10" eb="12">
      <t>キョウイク</t>
    </rPh>
    <rPh sb="12" eb="13">
      <t>ブ</t>
    </rPh>
    <rPh sb="13" eb="14">
      <t>オヨ</t>
    </rPh>
    <rPh sb="15" eb="17">
      <t>ホウソウ</t>
    </rPh>
    <rPh sb="17" eb="19">
      <t>ダイガク</t>
    </rPh>
    <phoneticPr fontId="4"/>
  </si>
  <si>
    <t>計</t>
    <phoneticPr fontId="4"/>
  </si>
  <si>
    <t>Ａ大学等進学者</t>
    <rPh sb="1" eb="4">
      <t>ダイガクトウ</t>
    </rPh>
    <rPh sb="4" eb="7">
      <t>シンガクシャ</t>
    </rPh>
    <phoneticPr fontId="4"/>
  </si>
  <si>
    <t>卒      業      者      数</t>
    <phoneticPr fontId="4"/>
  </si>
  <si>
    <t>私　　　立</t>
  </si>
  <si>
    <t>公　　　立</t>
    <phoneticPr fontId="4"/>
  </si>
  <si>
    <t>区　　　　　　　　　　分</t>
  </si>
  <si>
    <t>（注）　「高等学校等進学者Ａ」～「不詳・死亡の者Ｇ」の説明については、３２ページを参照のこと。</t>
    <rPh sb="5" eb="9">
      <t>コウトウガッコウ</t>
    </rPh>
    <rPh sb="9" eb="10">
      <t>トウ</t>
    </rPh>
    <rPh sb="10" eb="13">
      <t>シンガクシャ</t>
    </rPh>
    <rPh sb="17" eb="19">
      <t>フショウ</t>
    </rPh>
    <rPh sb="20" eb="22">
      <t>シボウ</t>
    </rPh>
    <rPh sb="23" eb="24">
      <t>シャ</t>
    </rPh>
    <rPh sb="27" eb="29">
      <t>セツメイ</t>
    </rPh>
    <rPh sb="41" eb="43">
      <t>サンショウ</t>
    </rPh>
    <phoneticPr fontId="4"/>
  </si>
  <si>
    <t>上記Ａのうち他県への進学者 （再　掲）</t>
    <phoneticPr fontId="4"/>
  </si>
  <si>
    <t>特別支援学校高等部（本科）</t>
    <rPh sb="0" eb="2">
      <t>トクベツ</t>
    </rPh>
    <rPh sb="2" eb="4">
      <t>シエン</t>
    </rPh>
    <phoneticPr fontId="4"/>
  </si>
  <si>
    <t>高等専門学校</t>
    <phoneticPr fontId="4"/>
  </si>
  <si>
    <t>中等教育学校後期課程（本科）</t>
    <rPh sb="0" eb="2">
      <t>チュウトウ</t>
    </rPh>
    <rPh sb="2" eb="4">
      <t>キョウイク</t>
    </rPh>
    <rPh sb="4" eb="6">
      <t>ガッコウ</t>
    </rPh>
    <rPh sb="6" eb="8">
      <t>コウキ</t>
    </rPh>
    <rPh sb="8" eb="10">
      <t>カテイ</t>
    </rPh>
    <phoneticPr fontId="4"/>
  </si>
  <si>
    <t>高等学校（本科）</t>
    <phoneticPr fontId="4"/>
  </si>
  <si>
    <t>入学志願者数</t>
    <rPh sb="0" eb="2">
      <t>ニュウガク</t>
    </rPh>
    <rPh sb="2" eb="5">
      <t>シガンシャ</t>
    </rPh>
    <rPh sb="5" eb="6">
      <t>スウ</t>
    </rPh>
    <phoneticPr fontId="4"/>
  </si>
  <si>
    <t>計</t>
    <phoneticPr fontId="4"/>
  </si>
  <si>
    <t>Ｄ の う ち</t>
  </si>
  <si>
    <t>Ｃ の う ち</t>
  </si>
  <si>
    <t>Ｂ の う ち</t>
  </si>
  <si>
    <t>Ａ の う ち</t>
  </si>
  <si>
    <t>Ｇ</t>
    <phoneticPr fontId="4"/>
  </si>
  <si>
    <t>上記以外の者</t>
    <phoneticPr fontId="4"/>
  </si>
  <si>
    <t>Ｆ</t>
    <phoneticPr fontId="4"/>
  </si>
  <si>
    <t>就職者</t>
    <rPh sb="0" eb="3">
      <t>シュウショクシャ</t>
    </rPh>
    <phoneticPr fontId="4"/>
  </si>
  <si>
    <t>Ｅ</t>
    <phoneticPr fontId="4"/>
  </si>
  <si>
    <t>公共職業能力開発施設等入学者</t>
    <phoneticPr fontId="4"/>
  </si>
  <si>
    <t>Ｄ</t>
    <phoneticPr fontId="4"/>
  </si>
  <si>
    <t>専修学校（一般課程）等入学者</t>
    <phoneticPr fontId="4"/>
  </si>
  <si>
    <t>Ｃ</t>
    <phoneticPr fontId="4"/>
  </si>
  <si>
    <t>専修学校（高等課程）進学者</t>
    <phoneticPr fontId="4"/>
  </si>
  <si>
    <t>Ｂ</t>
    <phoneticPr fontId="4"/>
  </si>
  <si>
    <t>特別支援学校高等部（別科）</t>
    <rPh sb="0" eb="2">
      <t>トクベツ</t>
    </rPh>
    <rPh sb="2" eb="4">
      <t>シエン</t>
    </rPh>
    <phoneticPr fontId="4"/>
  </si>
  <si>
    <t>中等教育学校後期課程（別科）</t>
    <rPh sb="0" eb="2">
      <t>チュウトウ</t>
    </rPh>
    <rPh sb="2" eb="4">
      <t>キョウイク</t>
    </rPh>
    <rPh sb="4" eb="6">
      <t>ガッコウ</t>
    </rPh>
    <rPh sb="6" eb="8">
      <t>コウキ</t>
    </rPh>
    <rPh sb="8" eb="10">
      <t>カテイ</t>
    </rPh>
    <rPh sb="11" eb="12">
      <t>ベツ</t>
    </rPh>
    <phoneticPr fontId="4"/>
  </si>
  <si>
    <t>高等学校（別科）</t>
    <phoneticPr fontId="4"/>
  </si>
  <si>
    <t>通信制</t>
    <rPh sb="0" eb="3">
      <t>ツウシンセイ</t>
    </rPh>
    <phoneticPr fontId="4"/>
  </si>
  <si>
    <t>Ａ高等学校等進学者</t>
    <rPh sb="6" eb="9">
      <t>シンガクシャ</t>
    </rPh>
    <phoneticPr fontId="4"/>
  </si>
  <si>
    <t>卒      業      者      数</t>
    <phoneticPr fontId="4"/>
  </si>
  <si>
    <t>私　　立</t>
  </si>
  <si>
    <t>公　　立</t>
  </si>
  <si>
    <t>国　　立</t>
  </si>
  <si>
    <t>中学校卒業後・高等学校卒業後</t>
    <rPh sb="1" eb="3">
      <t>ガッコウ</t>
    </rPh>
    <rPh sb="3" eb="6">
      <t>ソツギョウゴ</t>
    </rPh>
    <phoneticPr fontId="4"/>
  </si>
  <si>
    <t>正規の職員等でない者</t>
    <rPh sb="0" eb="2">
      <t>セイキ</t>
    </rPh>
    <rPh sb="3" eb="4">
      <t>ショク</t>
    </rPh>
    <rPh sb="4" eb="5">
      <t>イン</t>
    </rPh>
    <rPh sb="5" eb="6">
      <t>トウ</t>
    </rPh>
    <rPh sb="9" eb="10">
      <t>モノ</t>
    </rPh>
    <phoneticPr fontId="4"/>
  </si>
  <si>
    <t>正規の職員等</t>
    <rPh sb="0" eb="2">
      <t>セイキ</t>
    </rPh>
    <rPh sb="3" eb="4">
      <t>ショク</t>
    </rPh>
    <rPh sb="4" eb="5">
      <t>イン</t>
    </rPh>
    <rPh sb="5" eb="6">
      <t>トウ</t>
    </rPh>
    <phoneticPr fontId="4"/>
  </si>
  <si>
    <t>Ｈ</t>
  </si>
  <si>
    <t>Ｇ</t>
  </si>
  <si>
    <t>上記以外の者</t>
  </si>
  <si>
    <t>Ｆ</t>
  </si>
  <si>
    <t>公共職業能力開発施設等入学者</t>
  </si>
  <si>
    <t>専修学校（一般課程）等入学者</t>
  </si>
  <si>
    <t>専修学校（専門課程）進学者</t>
  </si>
  <si>
    <t>高等学校（専攻科）</t>
  </si>
  <si>
    <t>大学・短期大学（別科）</t>
  </si>
  <si>
    <t>短期大学（本科）</t>
  </si>
  <si>
    <t>大学（学部）</t>
  </si>
  <si>
    <t>計</t>
    <phoneticPr fontId="4"/>
  </si>
  <si>
    <t>定　　　　　時　　　　　制</t>
    <rPh sb="0" eb="1">
      <t>サダム</t>
    </rPh>
    <rPh sb="6" eb="7">
      <t>ジ</t>
    </rPh>
    <rPh sb="12" eb="13">
      <t>セイ</t>
    </rPh>
    <phoneticPr fontId="4"/>
  </si>
  <si>
    <t>卒      業      者      数</t>
    <rPh sb="21" eb="22">
      <t>カズ</t>
    </rPh>
    <phoneticPr fontId="4"/>
  </si>
  <si>
    <t>卒      業      者      数</t>
    <phoneticPr fontId="4"/>
  </si>
  <si>
    <t>全　　　　　日　　　　　制</t>
    <rPh sb="0" eb="1">
      <t>ゼン</t>
    </rPh>
    <rPh sb="6" eb="7">
      <t>ヒ</t>
    </rPh>
    <rPh sb="12" eb="13">
      <t>セイ</t>
    </rPh>
    <phoneticPr fontId="4"/>
  </si>
  <si>
    <t>合</t>
    <rPh sb="0" eb="1">
      <t>ゴウ</t>
    </rPh>
    <phoneticPr fontId="4"/>
  </si>
  <si>
    <t>総</t>
    <phoneticPr fontId="4"/>
  </si>
  <si>
    <t>祉</t>
    <rPh sb="0" eb="1">
      <t>シ</t>
    </rPh>
    <phoneticPr fontId="4"/>
  </si>
  <si>
    <t>福</t>
    <rPh sb="0" eb="1">
      <t>フク</t>
    </rPh>
    <phoneticPr fontId="4"/>
  </si>
  <si>
    <t>護</t>
    <rPh sb="0" eb="1">
      <t>ホゴ</t>
    </rPh>
    <phoneticPr fontId="4"/>
  </si>
  <si>
    <t>看</t>
    <phoneticPr fontId="4"/>
  </si>
  <si>
    <t>庭</t>
    <rPh sb="0" eb="1">
      <t>ニワ</t>
    </rPh>
    <phoneticPr fontId="4"/>
  </si>
  <si>
    <t>家</t>
    <phoneticPr fontId="4"/>
  </si>
  <si>
    <t>産</t>
    <rPh sb="0" eb="1">
      <t>サン</t>
    </rPh>
    <phoneticPr fontId="4"/>
  </si>
  <si>
    <t>水</t>
    <rPh sb="0" eb="1">
      <t>スイ</t>
    </rPh>
    <phoneticPr fontId="4"/>
  </si>
  <si>
    <t>業</t>
    <rPh sb="0" eb="1">
      <t>ギョウ</t>
    </rPh>
    <phoneticPr fontId="4"/>
  </si>
  <si>
    <t>商</t>
    <rPh sb="0" eb="1">
      <t>ショウ</t>
    </rPh>
    <phoneticPr fontId="4"/>
  </si>
  <si>
    <t>工</t>
    <rPh sb="0" eb="1">
      <t>コウ</t>
    </rPh>
    <phoneticPr fontId="4"/>
  </si>
  <si>
    <t>農</t>
    <rPh sb="0" eb="1">
      <t>ノウ</t>
    </rPh>
    <phoneticPr fontId="4"/>
  </si>
  <si>
    <t>通</t>
    <rPh sb="0" eb="1">
      <t>ツウ</t>
    </rPh>
    <phoneticPr fontId="4"/>
  </si>
  <si>
    <t>普</t>
    <phoneticPr fontId="4"/>
  </si>
  <si>
    <t>別 卒 業 者 数</t>
  </si>
  <si>
    <t xml:space="preserve">学 科 別 状 況 </t>
    <rPh sb="6" eb="7">
      <t>ジョウ</t>
    </rPh>
    <rPh sb="8" eb="9">
      <t>キョウ</t>
    </rPh>
    <phoneticPr fontId="4"/>
  </si>
  <si>
    <t>第 ２１ 表</t>
    <rPh sb="0" eb="1">
      <t>ダイ</t>
    </rPh>
    <rPh sb="5" eb="6">
      <t>ヒョウ</t>
    </rPh>
    <phoneticPr fontId="4"/>
  </si>
  <si>
    <t>（注）　分類は、「日本標準職業分類」による。</t>
    <rPh sb="4" eb="6">
      <t>ブンルイ</t>
    </rPh>
    <rPh sb="9" eb="11">
      <t>ニホン</t>
    </rPh>
    <rPh sb="11" eb="13">
      <t>ヒョウジュン</t>
    </rPh>
    <rPh sb="13" eb="15">
      <t>ショクギョウ</t>
    </rPh>
    <rPh sb="15" eb="17">
      <t>ブンルイ</t>
    </rPh>
    <phoneticPr fontId="4"/>
  </si>
  <si>
    <t>自家・自営業
に就いた者</t>
    <rPh sb="0" eb="2">
      <t>ジカ</t>
    </rPh>
    <rPh sb="3" eb="6">
      <t>ジエイギョウ</t>
    </rPh>
    <phoneticPr fontId="4"/>
  </si>
  <si>
    <t>（再掲）</t>
    <rPh sb="1" eb="3">
      <t>サイケイ</t>
    </rPh>
    <phoneticPr fontId="4"/>
  </si>
  <si>
    <t>職業安定所又は
学校を通じて
就職した者</t>
    <rPh sb="0" eb="2">
      <t>ショクギョウ</t>
    </rPh>
    <rPh sb="2" eb="5">
      <t>アンテイショ</t>
    </rPh>
    <rPh sb="5" eb="6">
      <t>マタ</t>
    </rPh>
    <rPh sb="8" eb="10">
      <t>ガッコウ</t>
    </rPh>
    <phoneticPr fontId="4"/>
  </si>
  <si>
    <t>上記以外のもの</t>
    <rPh sb="0" eb="2">
      <t>ジョウキ</t>
    </rPh>
    <rPh sb="2" eb="4">
      <t>イガイ</t>
    </rPh>
    <phoneticPr fontId="4"/>
  </si>
  <si>
    <t>運搬・清掃等
従事者</t>
    <rPh sb="0" eb="2">
      <t>ウンパン</t>
    </rPh>
    <rPh sb="3" eb="5">
      <t>セイソウ</t>
    </rPh>
    <rPh sb="5" eb="6">
      <t>トウ</t>
    </rPh>
    <rPh sb="7" eb="10">
      <t>ジュウジシャ</t>
    </rPh>
    <phoneticPr fontId="4"/>
  </si>
  <si>
    <t>建設・採掘
従事者</t>
    <rPh sb="0" eb="2">
      <t>ケンセツ</t>
    </rPh>
    <rPh sb="3" eb="5">
      <t>サイクツ</t>
    </rPh>
    <rPh sb="6" eb="9">
      <t>ジュウジシャ</t>
    </rPh>
    <phoneticPr fontId="4"/>
  </si>
  <si>
    <t>輸送・機械
運転従事者</t>
    <rPh sb="0" eb="2">
      <t>ユソウ</t>
    </rPh>
    <rPh sb="3" eb="5">
      <t>キカイ</t>
    </rPh>
    <rPh sb="6" eb="8">
      <t>ウンテン</t>
    </rPh>
    <rPh sb="8" eb="11">
      <t>ジュウジシャ</t>
    </rPh>
    <phoneticPr fontId="4"/>
  </si>
  <si>
    <t>検査従事者</t>
    <rPh sb="0" eb="2">
      <t>ケンサ</t>
    </rPh>
    <rPh sb="2" eb="5">
      <t>ジュウジシャ</t>
    </rPh>
    <phoneticPr fontId="4"/>
  </si>
  <si>
    <t>整備修理
従事者</t>
    <rPh sb="0" eb="2">
      <t>セイビ</t>
    </rPh>
    <rPh sb="2" eb="4">
      <t>シュウリ</t>
    </rPh>
    <rPh sb="5" eb="8">
      <t>ジュウジシャ</t>
    </rPh>
    <phoneticPr fontId="4"/>
  </si>
  <si>
    <t>機械組立
従事者</t>
    <rPh sb="0" eb="2">
      <t>キカイ</t>
    </rPh>
    <rPh sb="2" eb="4">
      <t>クミタテ</t>
    </rPh>
    <rPh sb="5" eb="8">
      <t>ジュウジシャ</t>
    </rPh>
    <phoneticPr fontId="4"/>
  </si>
  <si>
    <t>製造・加工
従事者</t>
    <rPh sb="0" eb="2">
      <t>セイゾウ</t>
    </rPh>
    <rPh sb="3" eb="5">
      <t>カコウ</t>
    </rPh>
    <rPh sb="6" eb="9">
      <t>ジュウジシャ</t>
    </rPh>
    <phoneticPr fontId="4"/>
  </si>
  <si>
    <t>生産工程従事者</t>
    <rPh sb="0" eb="2">
      <t>セイサン</t>
    </rPh>
    <rPh sb="2" eb="4">
      <t>コウテイ</t>
    </rPh>
    <rPh sb="4" eb="7">
      <t>ジュウジシャ</t>
    </rPh>
    <phoneticPr fontId="4"/>
  </si>
  <si>
    <t>漁業従事者</t>
    <rPh sb="0" eb="2">
      <t>ギョギョウ</t>
    </rPh>
    <rPh sb="2" eb="5">
      <t>ジュウジシャ</t>
    </rPh>
    <phoneticPr fontId="4"/>
  </si>
  <si>
    <t>農林業従事者</t>
    <rPh sb="3" eb="6">
      <t>ジュウジシャ</t>
    </rPh>
    <phoneticPr fontId="4"/>
  </si>
  <si>
    <t>保安職業従事者</t>
  </si>
  <si>
    <t>サービス職業従事者</t>
  </si>
  <si>
    <t>販売従事者</t>
    <phoneticPr fontId="4"/>
  </si>
  <si>
    <t>事務従事者</t>
    <phoneticPr fontId="4"/>
  </si>
  <si>
    <t>専門的・技術的
職業従事者</t>
    <phoneticPr fontId="4"/>
  </si>
  <si>
    <t>区　　　分</t>
    <phoneticPr fontId="4"/>
  </si>
  <si>
    <t>そ　の　他</t>
    <rPh sb="4" eb="5">
      <t>タ</t>
    </rPh>
    <phoneticPr fontId="4"/>
  </si>
  <si>
    <t>護</t>
    <rPh sb="0" eb="1">
      <t>ゴ</t>
    </rPh>
    <phoneticPr fontId="4"/>
  </si>
  <si>
    <t>看</t>
    <rPh sb="0" eb="1">
      <t>カン</t>
    </rPh>
    <phoneticPr fontId="4"/>
  </si>
  <si>
    <t>庭</t>
    <phoneticPr fontId="4"/>
  </si>
  <si>
    <t>家</t>
    <rPh sb="0" eb="1">
      <t>イエ</t>
    </rPh>
    <phoneticPr fontId="4"/>
  </si>
  <si>
    <t>水</t>
    <phoneticPr fontId="4"/>
  </si>
  <si>
    <t>商</t>
    <phoneticPr fontId="4"/>
  </si>
  <si>
    <t>工</t>
    <phoneticPr fontId="4"/>
  </si>
  <si>
    <t>農</t>
    <phoneticPr fontId="4"/>
  </si>
  <si>
    <t>区　　　分</t>
    <phoneticPr fontId="4"/>
  </si>
  <si>
    <t>　就　　職　　者　　数</t>
    <phoneticPr fontId="4"/>
  </si>
  <si>
    <t>上 記 以 外 の も の</t>
    <rPh sb="0" eb="1">
      <t>ジョウ</t>
    </rPh>
    <rPh sb="2" eb="3">
      <t>キ</t>
    </rPh>
    <rPh sb="4" eb="5">
      <t>イ</t>
    </rPh>
    <rPh sb="6" eb="7">
      <t>ソト</t>
    </rPh>
    <phoneticPr fontId="4"/>
  </si>
  <si>
    <r>
      <rPr>
        <sz val="11"/>
        <rFont val="ＭＳ ゴシック"/>
        <family val="3"/>
        <charset val="128"/>
      </rPr>
      <t>公務</t>
    </r>
    <r>
      <rPr>
        <sz val="9"/>
        <rFont val="ＭＳ ゴシック"/>
        <family val="3"/>
        <charset val="128"/>
      </rPr>
      <t xml:space="preserve">
</t>
    </r>
    <r>
      <rPr>
        <sz val="6"/>
        <rFont val="ＭＳ ゴシック"/>
        <family val="3"/>
        <charset val="128"/>
      </rPr>
      <t>（他に分類されるもの除く）</t>
    </r>
    <rPh sb="4" eb="5">
      <t>タ</t>
    </rPh>
    <rPh sb="6" eb="8">
      <t>ブンルイ</t>
    </rPh>
    <rPh sb="13" eb="14">
      <t>ノゾ</t>
    </rPh>
    <phoneticPr fontId="4"/>
  </si>
  <si>
    <r>
      <rPr>
        <sz val="11"/>
        <rFont val="ＭＳ ゴシック"/>
        <family val="3"/>
        <charset val="128"/>
      </rPr>
      <t>サ ー ビ ス 業</t>
    </r>
    <r>
      <rPr>
        <sz val="9"/>
        <rFont val="ＭＳ ゴシック"/>
        <family val="3"/>
        <charset val="128"/>
      </rPr>
      <t xml:space="preserve">
</t>
    </r>
    <r>
      <rPr>
        <sz val="6"/>
        <rFont val="ＭＳ ゴシック"/>
        <family val="3"/>
        <charset val="128"/>
      </rPr>
      <t>（他に分類されないもの）</t>
    </r>
    <rPh sb="11" eb="12">
      <t>タ</t>
    </rPh>
    <rPh sb="13" eb="15">
      <t>ブンルイ</t>
    </rPh>
    <phoneticPr fontId="4"/>
  </si>
  <si>
    <t>複合サービス事業</t>
    <rPh sb="0" eb="2">
      <t>フクゴウ</t>
    </rPh>
    <rPh sb="6" eb="7">
      <t>ジ</t>
    </rPh>
    <phoneticPr fontId="4"/>
  </si>
  <si>
    <t>医療、福祉</t>
    <rPh sb="0" eb="2">
      <t>イリョウ</t>
    </rPh>
    <rPh sb="3" eb="5">
      <t>フクシ</t>
    </rPh>
    <phoneticPr fontId="4"/>
  </si>
  <si>
    <t>教育、学習支援業</t>
    <rPh sb="0" eb="2">
      <t>キョウイク</t>
    </rPh>
    <rPh sb="3" eb="5">
      <t>ガクシュウ</t>
    </rPh>
    <rPh sb="5" eb="7">
      <t>シエン</t>
    </rPh>
    <phoneticPr fontId="4"/>
  </si>
  <si>
    <t>生活関連サービス業、
娯楽業</t>
    <rPh sb="0" eb="2">
      <t>セイカツ</t>
    </rPh>
    <rPh sb="2" eb="4">
      <t>カンレン</t>
    </rPh>
    <rPh sb="8" eb="9">
      <t>ギョウ</t>
    </rPh>
    <rPh sb="11" eb="14">
      <t>ゴラクギョウ</t>
    </rPh>
    <phoneticPr fontId="4"/>
  </si>
  <si>
    <t>宿泊業、
飲食サービス業</t>
    <rPh sb="0" eb="3">
      <t>シュクハクギョウ</t>
    </rPh>
    <rPh sb="5" eb="7">
      <t>インショク</t>
    </rPh>
    <rPh sb="11" eb="12">
      <t>ギョウ</t>
    </rPh>
    <phoneticPr fontId="4"/>
  </si>
  <si>
    <r>
      <rPr>
        <sz val="9"/>
        <rFont val="ＭＳ ゴシック"/>
        <family val="3"/>
        <charset val="128"/>
      </rPr>
      <t>学術研究、専門・技術</t>
    </r>
    <r>
      <rPr>
        <sz val="11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サービス業</t>
    </r>
    <rPh sb="0" eb="2">
      <t>ガクジュツ</t>
    </rPh>
    <rPh sb="2" eb="4">
      <t>ケンキュウ</t>
    </rPh>
    <rPh sb="15" eb="16">
      <t>ギョウ</t>
    </rPh>
    <phoneticPr fontId="4"/>
  </si>
  <si>
    <t>不動産業、物品賃貸業</t>
    <rPh sb="5" eb="7">
      <t>ブッピン</t>
    </rPh>
    <rPh sb="7" eb="10">
      <t>チンタイギョウ</t>
    </rPh>
    <phoneticPr fontId="4"/>
  </si>
  <si>
    <t>金融業、保険業</t>
    <rPh sb="2" eb="3">
      <t>ギョウ</t>
    </rPh>
    <phoneticPr fontId="4"/>
  </si>
  <si>
    <t>卸売業、小売業</t>
    <rPh sb="0" eb="2">
      <t>オロシウ</t>
    </rPh>
    <rPh sb="2" eb="3">
      <t>ギョウ</t>
    </rPh>
    <rPh sb="4" eb="7">
      <t>コウリギョウ</t>
    </rPh>
    <phoneticPr fontId="4"/>
  </si>
  <si>
    <t>運輸業、郵便業</t>
    <rPh sb="4" eb="6">
      <t>ユウビン</t>
    </rPh>
    <rPh sb="6" eb="7">
      <t>ギョウ</t>
    </rPh>
    <phoneticPr fontId="4"/>
  </si>
  <si>
    <t>情報通信業</t>
    <rPh sb="0" eb="2">
      <t>ジョウホウ</t>
    </rPh>
    <phoneticPr fontId="4"/>
  </si>
  <si>
    <t>電気･ガス･熱供給
･水道業</t>
    <rPh sb="0" eb="2">
      <t>デンキ</t>
    </rPh>
    <rPh sb="6" eb="7">
      <t>ネツ</t>
    </rPh>
    <rPh sb="7" eb="9">
      <t>キョウキュウ</t>
    </rPh>
    <rPh sb="11" eb="14">
      <t>スイドウギョウ</t>
    </rPh>
    <phoneticPr fontId="4"/>
  </si>
  <si>
    <t>第　３　次　産　業</t>
  </si>
  <si>
    <t>製造業</t>
    <phoneticPr fontId="4"/>
  </si>
  <si>
    <t>建設業</t>
    <phoneticPr fontId="4"/>
  </si>
  <si>
    <t>鉱業、採石業
砂利採取業</t>
    <rPh sb="0" eb="2">
      <t>コウギョウ</t>
    </rPh>
    <rPh sb="3" eb="5">
      <t>サイセキ</t>
    </rPh>
    <rPh sb="5" eb="6">
      <t>ギョウ</t>
    </rPh>
    <rPh sb="7" eb="9">
      <t>ジャリ</t>
    </rPh>
    <rPh sb="9" eb="11">
      <t>サイシュ</t>
    </rPh>
    <rPh sb="11" eb="12">
      <t>ギョウ</t>
    </rPh>
    <phoneticPr fontId="4"/>
  </si>
  <si>
    <t>第　２　次　産　業</t>
  </si>
  <si>
    <t>漁　　　　　　業</t>
    <phoneticPr fontId="4"/>
  </si>
  <si>
    <t>農  業 、 林  業</t>
    <rPh sb="7" eb="8">
      <t>ハヤシ</t>
    </rPh>
    <rPh sb="10" eb="11">
      <t>ギョウ</t>
    </rPh>
    <phoneticPr fontId="4"/>
  </si>
  <si>
    <t>第　１　次　産　業</t>
  </si>
  <si>
    <t>定　時　制</t>
    <rPh sb="0" eb="1">
      <t>サダム</t>
    </rPh>
    <rPh sb="2" eb="3">
      <t>ジ</t>
    </rPh>
    <rPh sb="4" eb="5">
      <t>セイ</t>
    </rPh>
    <phoneticPr fontId="4"/>
  </si>
  <si>
    <t>全　日　制</t>
    <rPh sb="0" eb="1">
      <t>ゼン</t>
    </rPh>
    <rPh sb="2" eb="3">
      <t>ヒ</t>
    </rPh>
    <rPh sb="4" eb="5">
      <t>セイ</t>
    </rPh>
    <phoneticPr fontId="4"/>
  </si>
  <si>
    <t>２６</t>
    <phoneticPr fontId="4"/>
  </si>
  <si>
    <t>２５</t>
    <phoneticPr fontId="4"/>
  </si>
  <si>
    <t>２４</t>
    <phoneticPr fontId="4"/>
  </si>
  <si>
    <t>２３</t>
    <phoneticPr fontId="4"/>
  </si>
  <si>
    <t>　平   成   ２２  年　度　間</t>
    <phoneticPr fontId="4"/>
  </si>
  <si>
    <t>　平   成   ２２  年　度　間</t>
    <rPh sb="17" eb="18">
      <t>カン</t>
    </rPh>
    <phoneticPr fontId="4"/>
  </si>
  <si>
    <t>１４歳</t>
    <phoneticPr fontId="4"/>
  </si>
  <si>
    <t>１３歳</t>
    <phoneticPr fontId="4"/>
  </si>
  <si>
    <t>１２歳</t>
    <phoneticPr fontId="4"/>
  </si>
  <si>
    <t>１１歳</t>
    <phoneticPr fontId="4"/>
  </si>
  <si>
    <t>１０歳</t>
    <phoneticPr fontId="4"/>
  </si>
  <si>
    <t>９　歳</t>
    <phoneticPr fontId="4"/>
  </si>
  <si>
    <t>８　歳</t>
    <phoneticPr fontId="4"/>
  </si>
  <si>
    <t>７　歳</t>
    <phoneticPr fontId="4"/>
  </si>
  <si>
    <t>６　歳</t>
    <phoneticPr fontId="4"/>
  </si>
  <si>
    <t>区            分</t>
    <phoneticPr fontId="4"/>
  </si>
  <si>
    <t>学　　　齢　　　生　　　徒</t>
    <rPh sb="0" eb="1">
      <t>ガク</t>
    </rPh>
    <rPh sb="4" eb="5">
      <t>ヨワイ</t>
    </rPh>
    <rPh sb="8" eb="9">
      <t>ショウ</t>
    </rPh>
    <rPh sb="12" eb="13">
      <t>ト</t>
    </rPh>
    <phoneticPr fontId="4"/>
  </si>
  <si>
    <t>童</t>
    <rPh sb="0" eb="1">
      <t>ワラベ</t>
    </rPh>
    <phoneticPr fontId="4"/>
  </si>
  <si>
    <t>児</t>
    <rPh sb="0" eb="1">
      <t>ジ</t>
    </rPh>
    <phoneticPr fontId="4"/>
  </si>
  <si>
    <t>齢</t>
    <rPh sb="0" eb="1">
      <t>ヨワイ</t>
    </rPh>
    <phoneticPr fontId="4"/>
  </si>
  <si>
    <t>　死　　亡　　者　　数</t>
    <phoneticPr fontId="4"/>
  </si>
  <si>
    <t>２７</t>
    <phoneticPr fontId="4"/>
  </si>
  <si>
    <t>２６</t>
    <phoneticPr fontId="4"/>
  </si>
  <si>
    <t>２５</t>
    <phoneticPr fontId="4"/>
  </si>
  <si>
    <t>２４</t>
    <phoneticPr fontId="4"/>
  </si>
  <si>
    <t>平   成     ２３    年    度</t>
    <phoneticPr fontId="4"/>
  </si>
  <si>
    <t>１４歳</t>
    <phoneticPr fontId="4"/>
  </si>
  <si>
    <t>１３歳</t>
    <phoneticPr fontId="4"/>
  </si>
  <si>
    <t>１２歳</t>
    <phoneticPr fontId="4"/>
  </si>
  <si>
    <t>　不　　明　　者　　数</t>
    <phoneticPr fontId="4"/>
  </si>
  <si>
    <t>重国籍のため</t>
    <rPh sb="0" eb="1">
      <t>ジュウ</t>
    </rPh>
    <rPh sb="1" eb="3">
      <t>コクセキ</t>
    </rPh>
    <phoneticPr fontId="5"/>
  </si>
  <si>
    <t>児童自立支援施設
又は少年院にいるため</t>
    <rPh sb="0" eb="1">
      <t>ジ</t>
    </rPh>
    <rPh sb="1" eb="2">
      <t>ドウ</t>
    </rPh>
    <rPh sb="2" eb="3">
      <t>ジ</t>
    </rPh>
    <rPh sb="3" eb="4">
      <t>リツ</t>
    </rPh>
    <rPh sb="4" eb="5">
      <t>シ</t>
    </rPh>
    <rPh sb="5" eb="6">
      <t>エン</t>
    </rPh>
    <rPh sb="6" eb="7">
      <t>シ</t>
    </rPh>
    <rPh sb="7" eb="8">
      <t>セツ</t>
    </rPh>
    <rPh sb="9" eb="10">
      <t>マタ</t>
    </rPh>
    <phoneticPr fontId="5"/>
  </si>
  <si>
    <t>病弱・発育不完全</t>
    <rPh sb="3" eb="5">
      <t>ハツイク</t>
    </rPh>
    <rPh sb="5" eb="8">
      <t>フカンゼン</t>
    </rPh>
    <phoneticPr fontId="4"/>
  </si>
  <si>
    <t>　就　　学　　猶　　予　　者</t>
    <rPh sb="1" eb="2">
      <t>シュウ</t>
    </rPh>
    <rPh sb="4" eb="5">
      <t>ガク</t>
    </rPh>
    <rPh sb="7" eb="8">
      <t>ナオ</t>
    </rPh>
    <rPh sb="10" eb="11">
      <t>ヨ</t>
    </rPh>
    <rPh sb="13" eb="14">
      <t>シャ</t>
    </rPh>
    <phoneticPr fontId="4"/>
  </si>
  <si>
    <t>　就　　学　　免　　除　　者</t>
    <rPh sb="1" eb="2">
      <t>シュウ</t>
    </rPh>
    <rPh sb="4" eb="5">
      <t>ガク</t>
    </rPh>
    <rPh sb="7" eb="8">
      <t>メン</t>
    </rPh>
    <rPh sb="10" eb="11">
      <t>ジョ</t>
    </rPh>
    <rPh sb="13" eb="14">
      <t>シャ</t>
    </rPh>
    <phoneticPr fontId="4"/>
  </si>
  <si>
    <t>　猶　　予　　者　　数</t>
    <phoneticPr fontId="4"/>
  </si>
  <si>
    <t>　 生　　徒　　調　　査</t>
    <phoneticPr fontId="4"/>
  </si>
  <si>
    <t>不　就　学</t>
  </si>
  <si>
    <t>各種学校</t>
  </si>
  <si>
    <t>幼保連携型
認定こども園</t>
    <rPh sb="0" eb="1">
      <t>ヨウ</t>
    </rPh>
    <rPh sb="1" eb="2">
      <t>ホ</t>
    </rPh>
    <rPh sb="2" eb="5">
      <t>レンケイガタ</t>
    </rPh>
    <rPh sb="6" eb="8">
      <t>ニンテイ</t>
    </rPh>
    <rPh sb="11" eb="12">
      <t>エン</t>
    </rPh>
    <phoneticPr fontId="4"/>
  </si>
  <si>
    <t>幼 稚 園</t>
  </si>
  <si>
    <t>高等学校</t>
  </si>
  <si>
    <t>中 学 校</t>
  </si>
  <si>
    <t>小 学 校</t>
  </si>
  <si>
    <t>・その他</t>
    <phoneticPr fontId="4"/>
  </si>
  <si>
    <t>実 習 地</t>
    <phoneticPr fontId="4"/>
  </si>
  <si>
    <t>運 動 場</t>
    <phoneticPr fontId="4"/>
  </si>
  <si>
    <t>建物敷地</t>
    <rPh sb="0" eb="2">
      <t>タテモノ</t>
    </rPh>
    <rPh sb="2" eb="4">
      <t>シキチ</t>
    </rPh>
    <phoneticPr fontId="4"/>
  </si>
  <si>
    <t>実　　験</t>
    <phoneticPr fontId="4"/>
  </si>
  <si>
    <t>屋　　外</t>
    <phoneticPr fontId="4"/>
  </si>
  <si>
    <t>実　　験</t>
    <phoneticPr fontId="4"/>
  </si>
  <si>
    <t>屋　　外</t>
    <phoneticPr fontId="4"/>
  </si>
  <si>
    <t>借　　　　　　　用</t>
  </si>
  <si>
    <t>設　　置　　者　　所　　有</t>
    <phoneticPr fontId="4"/>
  </si>
  <si>
    <t>区　　　　分</t>
  </si>
  <si>
    <t>（㎡）</t>
  </si>
  <si>
    <t xml:space="preserve">    </t>
  </si>
  <si>
    <t>　　  ２　建物面積には、増築等のため他の学校を一時借受けているもの、仮設校舎は含まない。</t>
    <rPh sb="6" eb="8">
      <t>タテモノ</t>
    </rPh>
    <rPh sb="8" eb="10">
      <t>メンセキ</t>
    </rPh>
    <phoneticPr fontId="4"/>
  </si>
  <si>
    <t>（注）１　２校以上で共同使用している施設は、主として使用している学校で記入した。（第２７表も同じ）</t>
    <phoneticPr fontId="4"/>
  </si>
  <si>
    <t>…</t>
    <phoneticPr fontId="4"/>
  </si>
  <si>
    <t>.</t>
    <phoneticPr fontId="4"/>
  </si>
  <si>
    <t>そ  の  他</t>
    <rPh sb="6" eb="7">
      <t>タ</t>
    </rPh>
    <phoneticPr fontId="4"/>
  </si>
  <si>
    <t>ｺﾝｸﾘｰﾄ造</t>
    <rPh sb="6" eb="7">
      <t>ゾウサ</t>
    </rPh>
    <phoneticPr fontId="4"/>
  </si>
  <si>
    <t>(講堂を含む)</t>
    <rPh sb="4" eb="5">
      <t>フク</t>
    </rPh>
    <phoneticPr fontId="4"/>
  </si>
  <si>
    <t>鉄 骨 造・</t>
    <phoneticPr fontId="4"/>
  </si>
  <si>
    <t>鉄　　筋</t>
    <phoneticPr fontId="4"/>
  </si>
  <si>
    <t>木　　造</t>
    <phoneticPr fontId="4"/>
  </si>
  <si>
    <t>寄 宿 舎</t>
    <phoneticPr fontId="4"/>
  </si>
  <si>
    <t>屋内運動場</t>
    <rPh sb="0" eb="2">
      <t>オクナイ</t>
    </rPh>
    <rPh sb="2" eb="5">
      <t>ウンドウジョウ</t>
    </rPh>
    <phoneticPr fontId="4"/>
  </si>
  <si>
    <t>校　舎</t>
    <phoneticPr fontId="4"/>
  </si>
  <si>
    <t>設置者所有の構造別（再掲）</t>
    <rPh sb="10" eb="12">
      <t>サイケイ</t>
    </rPh>
    <phoneticPr fontId="4"/>
  </si>
  <si>
    <t>借　用</t>
    <rPh sb="0" eb="1">
      <t>シャク</t>
    </rPh>
    <rPh sb="2" eb="3">
      <t>ヨウ</t>
    </rPh>
    <phoneticPr fontId="4"/>
  </si>
  <si>
    <t>設　　置　　者　　所　　有</t>
    <phoneticPr fontId="4"/>
  </si>
  <si>
    <t>学 校 施 設</t>
  </si>
  <si>
    <t>第 ５ 表　　　市　　町　　村　　別　</t>
    <phoneticPr fontId="4"/>
  </si>
  <si>
    <t>第 ７ 表　　　市　　町　　村　　別　</t>
    <phoneticPr fontId="4"/>
  </si>
  <si>
    <t>第 ８ 表　　　市 町 別 学 校 数 ・教 員 数 ・</t>
    <rPh sb="21" eb="22">
      <t>キョウ</t>
    </rPh>
    <rPh sb="23" eb="24">
      <t>イン</t>
    </rPh>
    <rPh sb="25" eb="26">
      <t>スウ</t>
    </rPh>
    <phoneticPr fontId="4"/>
  </si>
  <si>
    <t>第 ９ 表　　　学　科　別　本　科　の　生　徒　数</t>
    <phoneticPr fontId="4"/>
  </si>
  <si>
    <t>第 １０ 表　　　学　科　別　本　科　の　入  学  状  況</t>
    <rPh sb="21" eb="22">
      <t>イリ</t>
    </rPh>
    <rPh sb="24" eb="25">
      <t>ガク</t>
    </rPh>
    <rPh sb="27" eb="28">
      <t>ジョウ</t>
    </rPh>
    <rPh sb="30" eb="31">
      <t>キョウ</t>
    </rPh>
    <phoneticPr fontId="4"/>
  </si>
  <si>
    <t xml:space="preserve">第 １１ 表　　　市 町 別 学 校 数 ・ 学 級 数 ・ </t>
    <rPh sb="15" eb="16">
      <t>ガク</t>
    </rPh>
    <rPh sb="17" eb="18">
      <t>コウ</t>
    </rPh>
    <phoneticPr fontId="4"/>
  </si>
  <si>
    <t xml:space="preserve">第 １２ 表　　　市 町 別 学 校 数 ・ 学 科 数 ・生 徒 数 ・ </t>
    <phoneticPr fontId="4"/>
  </si>
  <si>
    <t xml:space="preserve">第 １３ 表　　　学 科 別 学 校 数 ・ 学 科 数 ・ </t>
    <phoneticPr fontId="4"/>
  </si>
  <si>
    <t xml:space="preserve">第 １５ 表　　　課 程 別 学 校 数 ・  生 徒 数 ・ </t>
    <phoneticPr fontId="4"/>
  </si>
  <si>
    <t>第 １６ 表　　　中学校卒業者の進学率・就職率の推移</t>
    <rPh sb="0" eb="1">
      <t>ダイ</t>
    </rPh>
    <rPh sb="5" eb="6">
      <t>ヒョウ</t>
    </rPh>
    <rPh sb="9" eb="12">
      <t>チュウガッコウ</t>
    </rPh>
    <rPh sb="12" eb="15">
      <t>ソツギョウシャ</t>
    </rPh>
    <rPh sb="16" eb="19">
      <t>シンガクリツ</t>
    </rPh>
    <rPh sb="20" eb="22">
      <t>シュウショク</t>
    </rPh>
    <rPh sb="22" eb="23">
      <t>リツ</t>
    </rPh>
    <rPh sb="24" eb="26">
      <t>スイイ</t>
    </rPh>
    <phoneticPr fontId="4"/>
  </si>
  <si>
    <t>第 １７ 表　　　高等学校卒業者の進学率・就職率の推移</t>
    <phoneticPr fontId="4"/>
  </si>
  <si>
    <t>第 １８ 表　　　市 町 別 状 況 別 卒 業 者 数</t>
    <rPh sb="15" eb="16">
      <t>ジョウ</t>
    </rPh>
    <rPh sb="17" eb="18">
      <t>キョウ</t>
    </rPh>
    <phoneticPr fontId="4"/>
  </si>
  <si>
    <t>第 ２２ 表　　　職　　業　　別　</t>
    <phoneticPr fontId="4"/>
  </si>
  <si>
    <t>第 ２３ 表　　　産　　業　　別　</t>
    <phoneticPr fontId="4"/>
  </si>
  <si>
    <r>
      <t>Ⅲ</t>
    </r>
    <r>
      <rPr>
        <sz val="16"/>
        <rFont val="ＭＳ ゴシック"/>
        <family val="3"/>
        <charset val="128"/>
      </rPr>
      <t>　　　不　　就　　学　　学　　齢　　児　　童　</t>
    </r>
    <phoneticPr fontId="4"/>
  </si>
  <si>
    <t>第 ２４ 表　　　就　　学　　免　　除　・　</t>
    <phoneticPr fontId="4"/>
  </si>
  <si>
    <t>第 ２５ 表　　　１　　年　　以　　上　　居　　所　</t>
    <phoneticPr fontId="4"/>
  </si>
  <si>
    <t>第 ２６ 表　　　学　　齢　　児　　童　　生　　徒　</t>
    <phoneticPr fontId="4"/>
  </si>
  <si>
    <r>
      <t>Ⅳ</t>
    </r>
    <r>
      <rPr>
        <sz val="16"/>
        <rFont val="ＭＳ ゴシック"/>
        <family val="3"/>
        <charset val="128"/>
      </rPr>
      <t>　　　学　　校　　施　　設　　調　　査</t>
    </r>
    <phoneticPr fontId="4"/>
  </si>
  <si>
    <t>第 ２７  表　　　学　校　建　物　面　積</t>
    <phoneticPr fontId="4"/>
  </si>
  <si>
    <t>第 ２８ 表　　　学　校　土　地　面　積</t>
    <phoneticPr fontId="4"/>
  </si>
  <si>
    <t xml:space="preserve"> 園 児 数 ・ 修 了 者 数 ・ 教 員 数</t>
    <rPh sb="19" eb="20">
      <t>キョウ</t>
    </rPh>
    <rPh sb="21" eb="22">
      <t>イン</t>
    </rPh>
    <rPh sb="23" eb="24">
      <t>スウ</t>
    </rPh>
    <phoneticPr fontId="4"/>
  </si>
  <si>
    <t xml:space="preserve">第 ４ 表　　　市 町 別 学 校 数 ・ 学 級 数 ・ </t>
    <rPh sb="0" eb="1">
      <t>ダイ</t>
    </rPh>
    <rPh sb="4" eb="5">
      <t>ヒョウ</t>
    </rPh>
    <phoneticPr fontId="4"/>
  </si>
  <si>
    <t>第 １９ 表　　　国・公・私立別状況別卒業者数・入学志願者数</t>
    <rPh sb="16" eb="18">
      <t>ジョウキョウ</t>
    </rPh>
    <rPh sb="18" eb="19">
      <t>ベツ</t>
    </rPh>
    <phoneticPr fontId="4"/>
  </si>
  <si>
    <t>第 ２０ 表　　　公・私立別状況別卒業者数・入学志願者数</t>
    <rPh sb="14" eb="16">
      <t>ジョウキョウ</t>
    </rPh>
    <rPh sb="16" eb="17">
      <t>ベツ</t>
    </rPh>
    <phoneticPr fontId="4"/>
  </si>
  <si>
    <t xml:space="preserve">第 ３ 表　　　市 町 別 幼 保 連 携 型 認 定 こ ど も 園 数 ・ 学 級 数 ・ </t>
    <rPh sb="16" eb="17">
      <t>ホ</t>
    </rPh>
    <rPh sb="18" eb="19">
      <t>レン</t>
    </rPh>
    <rPh sb="20" eb="21">
      <t>ケイ</t>
    </rPh>
    <rPh sb="22" eb="23">
      <t>カタ</t>
    </rPh>
    <rPh sb="24" eb="25">
      <t>シノブ</t>
    </rPh>
    <rPh sb="26" eb="27">
      <t>サダム</t>
    </rPh>
    <rPh sb="34" eb="35">
      <t>エン</t>
    </rPh>
    <phoneticPr fontId="4"/>
  </si>
  <si>
    <t>　学　校　調　査</t>
    <phoneticPr fontId="4"/>
  </si>
  <si>
    <t>　（総　括　表）</t>
  </si>
  <si>
    <t>　（幼　稚　園）</t>
  </si>
  <si>
    <t>　　　第２表　市町別幼稚園数・学級数・園児数・修了者数・教員数</t>
    <phoneticPr fontId="3"/>
  </si>
  <si>
    <t>　（幼保連携型認定こども園）</t>
    <rPh sb="2" eb="3">
      <t>ヨウ</t>
    </rPh>
    <rPh sb="3" eb="4">
      <t>ホ</t>
    </rPh>
    <rPh sb="4" eb="7">
      <t>レンケイガタ</t>
    </rPh>
    <rPh sb="7" eb="9">
      <t>ニンテイ</t>
    </rPh>
    <rPh sb="12" eb="13">
      <t>エン</t>
    </rPh>
    <phoneticPr fontId="4"/>
  </si>
  <si>
    <t>　　　第３表　市町別幼保連携型認定こども園数・学級数・園児数・修了者数・教員数</t>
    <rPh sb="10" eb="11">
      <t>ヨウ</t>
    </rPh>
    <rPh sb="11" eb="12">
      <t>ホ</t>
    </rPh>
    <rPh sb="12" eb="15">
      <t>レンケイガタ</t>
    </rPh>
    <rPh sb="15" eb="17">
      <t>ニンテイ</t>
    </rPh>
    <rPh sb="20" eb="21">
      <t>エン</t>
    </rPh>
    <phoneticPr fontId="4"/>
  </si>
  <si>
    <t>　（小　学　校）</t>
  </si>
  <si>
    <t>　　　第４表　市町別学校数・学級数・教員数・職員数・児童数</t>
    <rPh sb="18" eb="21">
      <t>キョウインスウ</t>
    </rPh>
    <rPh sb="22" eb="24">
      <t>ショクイン</t>
    </rPh>
    <rPh sb="24" eb="25">
      <t>スウ</t>
    </rPh>
    <phoneticPr fontId="3"/>
  </si>
  <si>
    <t>　（中　学　校）</t>
  </si>
  <si>
    <t>　　　第６表　市町別学校数・学級数・教員数・職員数・生徒数</t>
    <rPh sb="18" eb="21">
      <t>キョウインスウ</t>
    </rPh>
    <rPh sb="22" eb="25">
      <t>ショクインスウ</t>
    </rPh>
    <phoneticPr fontId="3"/>
  </si>
  <si>
    <t>　（高 等 学 校）</t>
  </si>
  <si>
    <t>　　　第８表　市町別学校数・教員数・職員数・生徒数</t>
    <rPh sb="14" eb="17">
      <t>キョウインスウ</t>
    </rPh>
    <rPh sb="18" eb="21">
      <t>ショクインスウ</t>
    </rPh>
    <phoneticPr fontId="3"/>
  </si>
  <si>
    <t>　　　第９表　学科別本科の生徒数　</t>
    <phoneticPr fontId="3"/>
  </si>
  <si>
    <t>　　　第１０表　学科別本科の入学状況　</t>
    <phoneticPr fontId="3"/>
  </si>
  <si>
    <t>　（特別支援学校）</t>
    <rPh sb="2" eb="4">
      <t>トクベツ</t>
    </rPh>
    <rPh sb="4" eb="6">
      <t>シエン</t>
    </rPh>
    <rPh sb="6" eb="8">
      <t>ガッコウ</t>
    </rPh>
    <phoneticPr fontId="3"/>
  </si>
  <si>
    <t>　　　第１１表　市町別学校数・学級数・在学者数・教員数・職員数　</t>
    <rPh sb="15" eb="18">
      <t>ガッキュウスウ</t>
    </rPh>
    <rPh sb="19" eb="22">
      <t>ザイガクシャ</t>
    </rPh>
    <rPh sb="28" eb="31">
      <t>ショクインスウ</t>
    </rPh>
    <phoneticPr fontId="3"/>
  </si>
  <si>
    <t>　（専 修 学 校）</t>
  </si>
  <si>
    <t>　　　第１２表　市町別学校数・学科数・生徒数・入学者数・教員数・職員数　</t>
    <rPh sb="11" eb="13">
      <t>ガッコウ</t>
    </rPh>
    <rPh sb="15" eb="17">
      <t>ガッカ</t>
    </rPh>
    <rPh sb="19" eb="21">
      <t>セイト</t>
    </rPh>
    <rPh sb="23" eb="25">
      <t>ニュウガク</t>
    </rPh>
    <rPh sb="28" eb="30">
      <t>キョウイン</t>
    </rPh>
    <rPh sb="30" eb="31">
      <t>スウ</t>
    </rPh>
    <rPh sb="32" eb="35">
      <t>ショクインスウ</t>
    </rPh>
    <phoneticPr fontId="3"/>
  </si>
  <si>
    <t>　　　第１３表　学科別学校数・学科数・生徒数・入学者数・卒業者数　</t>
    <phoneticPr fontId="3"/>
  </si>
  <si>
    <t>　（各 種 学 校）</t>
  </si>
  <si>
    <t>　　　第１４表　市町別学校数・生徒数・教員数　</t>
    <rPh sb="11" eb="13">
      <t>ガッコウ</t>
    </rPh>
    <rPh sb="15" eb="17">
      <t>セイト</t>
    </rPh>
    <rPh sb="19" eb="21">
      <t>キョウイン</t>
    </rPh>
    <rPh sb="21" eb="22">
      <t>スウ</t>
    </rPh>
    <phoneticPr fontId="3"/>
  </si>
  <si>
    <t>　　　第１５表　課程別学校数・生徒数・入学者数・卒業者数　</t>
    <phoneticPr fontId="3"/>
  </si>
  <si>
    <t>　卒業後の状況調査</t>
    <phoneticPr fontId="4"/>
  </si>
  <si>
    <t>　（中学校卒業者）</t>
  </si>
  <si>
    <t>　　　第１８表　市町別状況別卒業者数　</t>
    <rPh sb="11" eb="13">
      <t>ジョウキョウ</t>
    </rPh>
    <phoneticPr fontId="3"/>
  </si>
  <si>
    <t>　　　第１９表　国・公・私立別状況別卒業者数・入学志願者数　</t>
    <rPh sb="15" eb="17">
      <t>ジョウキョウ</t>
    </rPh>
    <phoneticPr fontId="3"/>
  </si>
  <si>
    <t>　（高等学校卒業者）</t>
  </si>
  <si>
    <t>　　　第２０表　公・私立別状況別卒業者数・入学志願者数　</t>
    <rPh sb="13" eb="15">
      <t>ジョウキョウ</t>
    </rPh>
    <phoneticPr fontId="3"/>
  </si>
  <si>
    <t>　　　第２１表　学科別状況別卒業者数　</t>
    <rPh sb="11" eb="13">
      <t>ジョウキョウ</t>
    </rPh>
    <phoneticPr fontId="3"/>
  </si>
  <si>
    <t>　　　第２２表　職業別就職者数　</t>
    <phoneticPr fontId="3"/>
  </si>
  <si>
    <t>　　　第２３表　産業別就職者数　</t>
    <phoneticPr fontId="3"/>
  </si>
  <si>
    <t>　不就学学齢児童生徒調査</t>
    <phoneticPr fontId="4"/>
  </si>
  <si>
    <t>　　　第２４表　就学免除・猶予者数　</t>
    <phoneticPr fontId="3"/>
  </si>
  <si>
    <t>　　　第２５表　１年以上居所不明者数　</t>
    <phoneticPr fontId="3"/>
  </si>
  <si>
    <t>　　　第２６表　学齢児童生徒死亡者数　</t>
    <phoneticPr fontId="3"/>
  </si>
  <si>
    <t>　学校施設調査</t>
    <phoneticPr fontId="4"/>
  </si>
  <si>
    <t>　　　第２７表　学校建物面積　</t>
    <phoneticPr fontId="3"/>
  </si>
  <si>
    <t>　　　第２８表　学校土地面積　</t>
    <phoneticPr fontId="3"/>
  </si>
  <si>
    <t>　　　第５表　市町村別年度別児童数（平成１８年度～平成２７年度）　</t>
    <rPh sb="9" eb="10">
      <t>ムラ</t>
    </rPh>
    <phoneticPr fontId="3"/>
  </si>
  <si>
    <t>　　　第１表　学校数・学級数・在学者数・本務教員数の推移（昭和２３年度～平成２７年度）</t>
    <phoneticPr fontId="3"/>
  </si>
  <si>
    <t>　　　第７表　市町村別年度別生徒数（平成１８年度～平成２７年度）</t>
    <phoneticPr fontId="3"/>
  </si>
  <si>
    <t>　　　第１６表　中学校卒業者の進学率・就職率の推移（昭和２５年～平成２７年）</t>
    <phoneticPr fontId="3"/>
  </si>
  <si>
    <t>　　　第１７表　高等学校卒業者の進学率・就職率の推移（昭和２５年～平成２７年）　</t>
    <phoneticPr fontId="3"/>
  </si>
  <si>
    <t>平成元　　　</t>
    <phoneticPr fontId="4"/>
  </si>
  <si>
    <t>２７</t>
  </si>
  <si>
    <t>２７</t>
    <phoneticPr fontId="4"/>
  </si>
  <si>
    <t>平   成     ２３    年    度</t>
  </si>
  <si>
    <t>２４</t>
  </si>
  <si>
    <t>２５</t>
  </si>
  <si>
    <t>２６</t>
  </si>
  <si>
    <t>学　　　校　　　数</t>
    <phoneticPr fontId="4"/>
  </si>
  <si>
    <t>学　　　　級　　　　数</t>
    <phoneticPr fontId="4"/>
  </si>
  <si>
    <t>教　　　員　　　数</t>
    <phoneticPr fontId="4"/>
  </si>
  <si>
    <t>職　員　数</t>
    <phoneticPr fontId="4"/>
  </si>
  <si>
    <t>本　　務　　者</t>
    <phoneticPr fontId="4"/>
  </si>
  <si>
    <t>うち</t>
    <phoneticPr fontId="4"/>
  </si>
  <si>
    <t>平 成  25  年 度</t>
    <phoneticPr fontId="4"/>
  </si>
  <si>
    <t>26</t>
    <phoneticPr fontId="4"/>
  </si>
  <si>
    <t>27</t>
    <phoneticPr fontId="4"/>
  </si>
  <si>
    <t xml:space="preserve"> </t>
    <phoneticPr fontId="4"/>
  </si>
  <si>
    <t>（注）　市町別内訳は国立・公立・私立の合計。</t>
    <phoneticPr fontId="4"/>
  </si>
  <si>
    <t xml:space="preserve">第 ６ 表　　　市 町 別 学 校 数 ・ 学 級 数 ・ 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</si>
</sst>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"/>
    <numFmt numFmtId="177" formatCode="#,##0;\-#,##0;&quot;－&quot;"/>
    <numFmt numFmtId="178" formatCode="0_);[Red]\(0\)"/>
    <numFmt numFmtId="179" formatCode="#,##0.0;\-#,##0.0;&quot;－&quot;"/>
    <numFmt numFmtId="180" formatCode="_(* #,##0_);_(* \(#,##0\);_(* &quot;-&quot;_);_(@_)"/>
    <numFmt numFmtId="181" formatCode="_(* #,##0.00_);_(* \(#,##0.00\);_(* &quot;-&quot;??_);_(@_)"/>
    <numFmt numFmtId="182" formatCode="#,##0;\-#,##0;&quot;-&quot;"/>
    <numFmt numFmtId="183" formatCode="[$-411]g/&quot;標&quot;&quot;準&quot;"/>
    <numFmt numFmtId="184" formatCode="&quot;｣&quot;#,##0;[Red]\-&quot;｣&quot;#,##0"/>
    <numFmt numFmtId="185" formatCode="_ &quot;SFr.&quot;* #,##0.00_ ;_ &quot;SFr.&quot;* \-#,##0.00_ ;_ &quot;SFr.&quot;* &quot;-&quot;??_ ;_ @_ "/>
    <numFmt numFmtId="186" formatCode="#,##0.0"/>
  </numFmts>
  <fonts count="4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ＤＦ平成ゴシック体W5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7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FF0000"/>
      <name val="ＭＳ 明朝"/>
      <family val="1"/>
      <charset val="128"/>
    </font>
    <font>
      <b/>
      <sz val="11"/>
      <name val="ＭＳ ゴシック"/>
      <family val="3"/>
      <charset val="128"/>
    </font>
    <font>
      <b/>
      <sz val="11"/>
      <name val="ＭＳ 明朝"/>
      <family val="1"/>
      <charset val="128"/>
    </font>
    <font>
      <sz val="11"/>
      <color rgb="FFFF0000"/>
      <name val="ＭＳ Ｐゴシック"/>
      <family val="3"/>
      <charset val="128"/>
    </font>
    <font>
      <u/>
      <sz val="11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b/>
      <sz val="11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z val="11"/>
      <color rgb="FF7030A0"/>
      <name val="ＭＳ 明朝"/>
      <family val="1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sz val="10"/>
      <color rgb="FFFF0000"/>
      <name val="ＭＳ Ｐゴシック"/>
      <family val="3"/>
      <charset val="128"/>
    </font>
    <font>
      <sz val="16"/>
      <name val="ＭＳ ゴシック"/>
      <family val="3"/>
      <charset val="128"/>
    </font>
    <font>
      <sz val="16"/>
      <name val="ＭＳ Ｐゴシック"/>
      <family val="3"/>
      <charset val="128"/>
    </font>
    <font>
      <b/>
      <sz val="11"/>
      <color rgb="FF0066FF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5"/>
      <name val="ＭＳ ゴシック"/>
      <family val="3"/>
      <charset val="128"/>
    </font>
    <font>
      <sz val="11"/>
      <color indexed="48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38" fontId="2" fillId="0" borderId="0" applyFont="0" applyFill="0" applyBorder="0" applyAlignment="0" applyProtection="0"/>
    <xf numFmtId="0" fontId="24" fillId="0" borderId="0"/>
    <xf numFmtId="0" fontId="1" fillId="0" borderId="0">
      <alignment vertical="center"/>
    </xf>
    <xf numFmtId="0" fontId="2" fillId="0" borderId="0">
      <alignment vertical="center"/>
    </xf>
    <xf numFmtId="182" fontId="28" fillId="0" borderId="0" applyFill="0" applyBorder="0" applyAlignment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30" fillId="0" borderId="0">
      <alignment horizontal="left"/>
    </xf>
    <xf numFmtId="38" fontId="31" fillId="3" borderId="0" applyNumberFormat="0" applyBorder="0" applyAlignment="0" applyProtection="0"/>
    <xf numFmtId="0" fontId="32" fillId="0" borderId="21" applyNumberFormat="0" applyAlignment="0" applyProtection="0">
      <alignment horizontal="left" vertical="center"/>
    </xf>
    <xf numFmtId="0" fontId="32" fillId="0" borderId="5">
      <alignment horizontal="left" vertical="center"/>
    </xf>
    <xf numFmtId="10" fontId="31" fillId="4" borderId="19" applyNumberFormat="0" applyBorder="0" applyAlignment="0" applyProtection="0"/>
    <xf numFmtId="185" fontId="23" fillId="0" borderId="0"/>
    <xf numFmtId="0" fontId="29" fillId="0" borderId="0"/>
    <xf numFmtId="10" fontId="29" fillId="0" borderId="0" applyFont="0" applyFill="0" applyBorder="0" applyAlignment="0" applyProtection="0"/>
    <xf numFmtId="4" fontId="30" fillId="0" borderId="0">
      <alignment horizontal="right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0" fontId="36" fillId="0" borderId="0">
      <alignment horizontal="center"/>
    </xf>
    <xf numFmtId="0" fontId="37" fillId="0" borderId="0">
      <alignment vertical="center"/>
    </xf>
  </cellStyleXfs>
  <cellXfs count="524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5" fillId="0" borderId="0" xfId="0" applyFont="1" applyAlignment="1">
      <alignment horizontal="centerContinuous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11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7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7" fontId="12" fillId="0" borderId="1" xfId="0" applyNumberFormat="1" applyFont="1" applyBorder="1" applyAlignment="1">
      <alignment vertical="center"/>
    </xf>
    <xf numFmtId="177" fontId="12" fillId="0" borderId="0" xfId="0" applyNumberFormat="1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177" fontId="13" fillId="0" borderId="2" xfId="0" applyNumberFormat="1" applyFont="1" applyBorder="1" applyAlignment="1">
      <alignment vertical="center"/>
    </xf>
    <xf numFmtId="177" fontId="13" fillId="0" borderId="3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 shrinkToFit="1"/>
    </xf>
    <xf numFmtId="177" fontId="12" fillId="0" borderId="0" xfId="0" applyNumberFormat="1" applyFont="1" applyBorder="1" applyAlignment="1">
      <alignment horizontal="right" vertical="center"/>
    </xf>
    <xf numFmtId="178" fontId="5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16" xfId="0" applyFont="1" applyBorder="1" applyAlignment="1">
      <alignment horizontal="centerContinuous" vertical="center"/>
    </xf>
    <xf numFmtId="176" fontId="0" fillId="0" borderId="0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0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Continuous" vertical="center"/>
    </xf>
    <xf numFmtId="177" fontId="0" fillId="0" borderId="0" xfId="1" applyNumberFormat="1" applyFont="1" applyFill="1" applyBorder="1" applyAlignment="1">
      <alignment vertical="center"/>
    </xf>
    <xf numFmtId="177" fontId="0" fillId="0" borderId="0" xfId="1" applyNumberFormat="1" applyFont="1" applyFill="1" applyBorder="1" applyAlignment="1">
      <alignment horizontal="right" vertical="center"/>
    </xf>
    <xf numFmtId="177" fontId="5" fillId="0" borderId="5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177" fontId="21" fillId="2" borderId="3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177" fontId="38" fillId="0" borderId="1" xfId="0" applyNumberFormat="1" applyFont="1" applyBorder="1" applyAlignment="1">
      <alignment vertical="center"/>
    </xf>
    <xf numFmtId="177" fontId="38" fillId="2" borderId="0" xfId="0" applyNumberFormat="1" applyFont="1" applyFill="1" applyBorder="1" applyAlignment="1">
      <alignment vertical="center"/>
    </xf>
    <xf numFmtId="177" fontId="38" fillId="0" borderId="2" xfId="0" applyNumberFormat="1" applyFont="1" applyBorder="1" applyAlignment="1">
      <alignment vertical="center"/>
    </xf>
    <xf numFmtId="177" fontId="38" fillId="2" borderId="3" xfId="0" applyNumberFormat="1" applyFont="1" applyFill="1" applyBorder="1" applyAlignment="1">
      <alignment vertical="center"/>
    </xf>
    <xf numFmtId="177" fontId="38" fillId="0" borderId="0" xfId="0" applyNumberFormat="1" applyFont="1" applyBorder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7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177" fontId="0" fillId="0" borderId="2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3" fontId="5" fillId="0" borderId="0" xfId="1" applyNumberFormat="1" applyFont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5" fillId="0" borderId="0" xfId="0" applyFont="1" applyBorder="1" applyAlignment="1">
      <alignment horizontal="distributed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1" xfId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Continuous" vertical="center"/>
    </xf>
    <xf numFmtId="177" fontId="0" fillId="0" borderId="0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distributed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7" fontId="0" fillId="0" borderId="7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177" fontId="0" fillId="0" borderId="2" xfId="1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Continuous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Continuous" vertical="center"/>
    </xf>
    <xf numFmtId="0" fontId="5" fillId="0" borderId="1" xfId="0" applyFont="1" applyFill="1" applyBorder="1" applyAlignment="1">
      <alignment horizontal="centerContinuous" vertical="center"/>
    </xf>
    <xf numFmtId="0" fontId="5" fillId="0" borderId="17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5" fillId="0" borderId="18" xfId="0" applyFont="1" applyFill="1" applyBorder="1" applyAlignment="1">
      <alignment horizontal="centerContinuous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Continuous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Continuous" vertical="center" shrinkToFit="1"/>
    </xf>
    <xf numFmtId="0" fontId="5" fillId="0" borderId="0" xfId="0" applyFont="1" applyFill="1" applyBorder="1" applyAlignment="1">
      <alignment horizontal="distributed" vertical="center"/>
    </xf>
    <xf numFmtId="0" fontId="5" fillId="0" borderId="17" xfId="0" applyFont="1" applyFill="1" applyBorder="1" applyAlignment="1">
      <alignment horizontal="distributed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Continuous" vertical="center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0" fillId="0" borderId="0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vertical="center"/>
    </xf>
    <xf numFmtId="3" fontId="12" fillId="0" borderId="0" xfId="0" applyNumberFormat="1" applyFont="1" applyFill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3" fontId="12" fillId="0" borderId="0" xfId="1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horizontal="center" vertical="center"/>
    </xf>
    <xf numFmtId="3" fontId="12" fillId="0" borderId="0" xfId="1" applyNumberFormat="1" applyFont="1" applyFill="1" applyAlignment="1">
      <alignment vertical="center"/>
    </xf>
    <xf numFmtId="3" fontId="2" fillId="0" borderId="0" xfId="1" applyNumberFormat="1" applyFont="1" applyFill="1" applyAlignment="1">
      <alignment horizontal="center" vertical="center"/>
    </xf>
    <xf numFmtId="3" fontId="2" fillId="0" borderId="0" xfId="1" quotePrefix="1" applyNumberFormat="1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Continuous" vertical="center"/>
    </xf>
    <xf numFmtId="0" fontId="17" fillId="0" borderId="0" xfId="0" applyFont="1" applyFill="1" applyAlignment="1">
      <alignment vertical="center"/>
    </xf>
    <xf numFmtId="0" fontId="40" fillId="0" borderId="0" xfId="0" applyFont="1" applyFill="1" applyAlignment="1">
      <alignment horizontal="centerContinuous" vertical="center"/>
    </xf>
    <xf numFmtId="0" fontId="8" fillId="0" borderId="0" xfId="0" applyFont="1" applyFill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Alignment="1">
      <alignment horizontal="right" vertical="center"/>
    </xf>
    <xf numFmtId="3" fontId="2" fillId="0" borderId="1" xfId="1" applyNumberFormat="1" applyFont="1" applyFill="1" applyBorder="1" applyAlignment="1">
      <alignment horizontal="center" vertical="center"/>
    </xf>
    <xf numFmtId="3" fontId="2" fillId="0" borderId="1" xfId="1" quotePrefix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12" fillId="0" borderId="0" xfId="1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3" fontId="12" fillId="0" borderId="6" xfId="0" applyNumberFormat="1" applyFont="1" applyFill="1" applyBorder="1" applyAlignment="1">
      <alignment vertical="center"/>
    </xf>
    <xf numFmtId="3" fontId="12" fillId="0" borderId="6" xfId="1" applyNumberFormat="1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distributed" vertical="center"/>
    </xf>
    <xf numFmtId="177" fontId="2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horizontal="distributed" vertical="center"/>
    </xf>
    <xf numFmtId="177" fontId="2" fillId="0" borderId="1" xfId="1" applyNumberFormat="1" applyFont="1" applyFill="1" applyBorder="1" applyAlignment="1">
      <alignment vertical="center"/>
    </xf>
    <xf numFmtId="177" fontId="2" fillId="0" borderId="0" xfId="1" applyNumberFormat="1" applyFont="1" applyFill="1" applyBorder="1" applyAlignment="1">
      <alignment vertical="center"/>
    </xf>
    <xf numFmtId="49" fontId="42" fillId="0" borderId="1" xfId="0" applyNumberFormat="1" applyFont="1" applyFill="1" applyBorder="1" applyAlignment="1">
      <alignment horizontal="center" vertical="center"/>
    </xf>
    <xf numFmtId="177" fontId="42" fillId="0" borderId="0" xfId="1" applyNumberFormat="1" applyFont="1" applyFill="1" applyBorder="1" applyAlignment="1">
      <alignment vertical="center"/>
    </xf>
    <xf numFmtId="177" fontId="42" fillId="0" borderId="1" xfId="1" applyNumberFormat="1" applyFont="1" applyFill="1" applyBorder="1" applyAlignment="1">
      <alignment vertical="center"/>
    </xf>
    <xf numFmtId="49" fontId="4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5" fillId="0" borderId="1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3" fillId="0" borderId="0" xfId="0" applyFont="1" applyFill="1" applyAlignment="1">
      <alignment vertical="center"/>
    </xf>
    <xf numFmtId="177" fontId="0" fillId="0" borderId="1" xfId="1" applyNumberFormat="1" applyFont="1" applyFill="1" applyBorder="1" applyAlignment="1">
      <alignment horizontal="right" vertical="center"/>
    </xf>
    <xf numFmtId="177" fontId="0" fillId="0" borderId="17" xfId="1" applyNumberFormat="1" applyFont="1" applyFill="1" applyBorder="1" applyAlignment="1">
      <alignment horizontal="right" vertical="center"/>
    </xf>
    <xf numFmtId="177" fontId="2" fillId="0" borderId="3" xfId="1" applyNumberFormat="1" applyFont="1" applyFill="1" applyBorder="1" applyAlignment="1">
      <alignment vertical="center"/>
    </xf>
    <xf numFmtId="177" fontId="2" fillId="0" borderId="2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distributed" vertical="center"/>
    </xf>
    <xf numFmtId="0" fontId="5" fillId="0" borderId="1" xfId="0" applyFont="1" applyBorder="1" applyAlignment="1">
      <alignment horizontal="distributed" vertical="center"/>
    </xf>
    <xf numFmtId="0" fontId="5" fillId="0" borderId="0" xfId="0" applyFont="1" applyAlignment="1">
      <alignment horizontal="distributed" vertical="center"/>
    </xf>
    <xf numFmtId="0" fontId="42" fillId="0" borderId="1" xfId="0" applyNumberFormat="1" applyFont="1" applyBorder="1" applyAlignment="1">
      <alignment horizontal="center" vertical="center"/>
    </xf>
    <xf numFmtId="177" fontId="42" fillId="0" borderId="0" xfId="1" applyNumberFormat="1" applyFont="1" applyFill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3" fontId="2" fillId="0" borderId="0" xfId="1" applyNumberFormat="1" applyFont="1" applyBorder="1" applyAlignment="1">
      <alignment vertical="center"/>
    </xf>
    <xf numFmtId="3" fontId="2" fillId="0" borderId="3" xfId="1" applyNumberFormat="1" applyFont="1" applyBorder="1" applyAlignment="1">
      <alignment horizontal="right" vertical="center"/>
    </xf>
    <xf numFmtId="3" fontId="2" fillId="0" borderId="2" xfId="1" applyNumberFormat="1" applyFont="1" applyBorder="1" applyAlignment="1">
      <alignment horizontal="right" vertical="center"/>
    </xf>
    <xf numFmtId="3" fontId="2" fillId="0" borderId="0" xfId="1" applyNumberFormat="1" applyFont="1" applyAlignment="1">
      <alignment vertical="center"/>
    </xf>
    <xf numFmtId="3" fontId="21" fillId="0" borderId="0" xfId="1" applyNumberFormat="1" applyFont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4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3" fontId="2" fillId="0" borderId="0" xfId="1" applyNumberFormat="1" applyFont="1" applyFill="1" applyAlignment="1">
      <alignment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6" fillId="0" borderId="0" xfId="0" applyFont="1" applyAlignment="1">
      <alignment vertical="center"/>
    </xf>
    <xf numFmtId="177" fontId="2" fillId="0" borderId="0" xfId="1" applyNumberFormat="1" applyFont="1" applyBorder="1" applyAlignment="1">
      <alignment vertical="center"/>
    </xf>
    <xf numFmtId="49" fontId="42" fillId="0" borderId="17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vertical="center" shrinkToFit="1"/>
    </xf>
    <xf numFmtId="0" fontId="22" fillId="0" borderId="18" xfId="0" applyFont="1" applyBorder="1" applyAlignment="1">
      <alignment horizontal="centerContinuous" vertical="center" shrinkToFit="1"/>
    </xf>
    <xf numFmtId="3" fontId="5" fillId="0" borderId="0" xfId="0" applyNumberFormat="1" applyFont="1" applyAlignment="1">
      <alignment vertical="center"/>
    </xf>
    <xf numFmtId="3" fontId="2" fillId="0" borderId="6" xfId="1" applyNumberFormat="1" applyFont="1" applyBorder="1" applyAlignment="1">
      <alignment vertical="center"/>
    </xf>
    <xf numFmtId="176" fontId="2" fillId="0" borderId="3" xfId="1" applyNumberFormat="1" applyFont="1" applyBorder="1" applyAlignment="1">
      <alignment vertical="center"/>
    </xf>
    <xf numFmtId="3" fontId="2" fillId="2" borderId="3" xfId="1" applyNumberFormat="1" applyFont="1" applyFill="1" applyBorder="1" applyAlignment="1">
      <alignment vertical="center"/>
    </xf>
    <xf numFmtId="176" fontId="2" fillId="0" borderId="3" xfId="1" applyNumberFormat="1" applyFont="1" applyBorder="1" applyAlignment="1">
      <alignment horizontal="right" vertical="center"/>
    </xf>
    <xf numFmtId="0" fontId="8" fillId="0" borderId="0" xfId="0" applyFont="1" applyAlignment="1">
      <alignment horizontal="centerContinuous" vertical="center"/>
    </xf>
    <xf numFmtId="0" fontId="5" fillId="0" borderId="0" xfId="0" applyFont="1"/>
    <xf numFmtId="177" fontId="2" fillId="0" borderId="3" xfId="0" applyNumberFormat="1" applyFont="1" applyFill="1" applyBorder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 shrinkToFit="1"/>
    </xf>
    <xf numFmtId="0" fontId="42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8" xfId="0" applyFont="1" applyBorder="1" applyAlignment="1">
      <alignment vertical="center"/>
    </xf>
    <xf numFmtId="177" fontId="2" fillId="0" borderId="17" xfId="0" applyNumberFormat="1" applyFont="1" applyFill="1" applyBorder="1" applyAlignment="1">
      <alignment vertical="center"/>
    </xf>
    <xf numFmtId="177" fontId="42" fillId="0" borderId="0" xfId="0" applyNumberFormat="1" applyFont="1" applyFill="1" applyAlignment="1">
      <alignment vertical="center"/>
    </xf>
    <xf numFmtId="0" fontId="19" fillId="0" borderId="17" xfId="0" applyFont="1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6" fillId="0" borderId="7" xfId="0" applyFont="1" applyBorder="1" applyAlignment="1">
      <alignment horizontal="centerContinuous" vertical="center"/>
    </xf>
    <xf numFmtId="0" fontId="0" fillId="0" borderId="0" xfId="0" applyFont="1" applyBorder="1" applyAlignment="1">
      <alignment horizontal="center" vertical="center"/>
    </xf>
    <xf numFmtId="179" fontId="0" fillId="0" borderId="0" xfId="1" applyNumberFormat="1" applyFont="1" applyFill="1" applyAlignment="1">
      <alignment vertical="center"/>
    </xf>
    <xf numFmtId="179" fontId="42" fillId="0" borderId="0" xfId="1" applyNumberFormat="1" applyFont="1" applyFill="1" applyAlignment="1">
      <alignment vertical="center"/>
    </xf>
    <xf numFmtId="38" fontId="5" fillId="0" borderId="0" xfId="1" applyFont="1" applyFill="1" applyAlignment="1">
      <alignment vertical="center"/>
    </xf>
    <xf numFmtId="0" fontId="5" fillId="0" borderId="1" xfId="0" applyFont="1" applyBorder="1" applyAlignment="1">
      <alignment horizontal="distributed" vertical="center" wrapText="1" shrinkToFit="1"/>
    </xf>
    <xf numFmtId="3" fontId="12" fillId="0" borderId="3" xfId="0" applyNumberFormat="1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3" fontId="12" fillId="0" borderId="3" xfId="0" applyNumberFormat="1" applyFont="1" applyFill="1" applyBorder="1" applyAlignment="1">
      <alignment horizontal="right" vertical="center"/>
    </xf>
    <xf numFmtId="0" fontId="12" fillId="0" borderId="18" xfId="0" applyFont="1" applyFill="1" applyBorder="1" applyAlignment="1">
      <alignment vertical="center"/>
    </xf>
    <xf numFmtId="177" fontId="0" fillId="0" borderId="0" xfId="1" applyNumberFormat="1" applyFont="1" applyFill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177" fontId="0" fillId="0" borderId="6" xfId="1" applyNumberFormat="1" applyFont="1" applyFill="1" applyBorder="1" applyAlignment="1">
      <alignment horizontal="right" vertical="center"/>
    </xf>
    <xf numFmtId="177" fontId="0" fillId="0" borderId="6" xfId="1" applyNumberFormat="1" applyFont="1" applyFill="1" applyBorder="1" applyAlignment="1">
      <alignment vertical="center"/>
    </xf>
    <xf numFmtId="0" fontId="22" fillId="0" borderId="3" xfId="0" applyFont="1" applyFill="1" applyBorder="1" applyAlignment="1">
      <alignment horizontal="centerContinuous" vertical="center" shrinkToFit="1"/>
    </xf>
    <xf numFmtId="0" fontId="5" fillId="0" borderId="1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 shrinkToFit="1"/>
    </xf>
    <xf numFmtId="49" fontId="0" fillId="0" borderId="0" xfId="0" quotePrefix="1" applyNumberForma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distributed" vertical="center"/>
    </xf>
    <xf numFmtId="3" fontId="0" fillId="0" borderId="0" xfId="1" applyNumberFormat="1" applyFont="1" applyFill="1" applyAlignment="1">
      <alignment vertical="center"/>
    </xf>
    <xf numFmtId="3" fontId="0" fillId="0" borderId="7" xfId="1" applyNumberFormat="1" applyFont="1" applyFill="1" applyBorder="1" applyAlignment="1">
      <alignment horizontal="right" vertical="center"/>
    </xf>
    <xf numFmtId="186" fontId="0" fillId="0" borderId="0" xfId="1" applyNumberFormat="1" applyFont="1" applyFill="1" applyAlignment="1">
      <alignment horizontal="right" vertical="center"/>
    </xf>
    <xf numFmtId="3" fontId="0" fillId="0" borderId="0" xfId="1" applyNumberFormat="1" applyFont="1" applyFill="1" applyAlignment="1">
      <alignment horizontal="right" vertical="center"/>
    </xf>
    <xf numFmtId="186" fontId="0" fillId="0" borderId="0" xfId="1" applyNumberFormat="1" applyFont="1" applyFill="1" applyAlignment="1">
      <alignment vertical="center"/>
    </xf>
    <xf numFmtId="3" fontId="0" fillId="0" borderId="1" xfId="1" applyNumberFormat="1" applyFont="1" applyFill="1" applyBorder="1" applyAlignment="1">
      <alignment horizontal="right" vertical="center"/>
    </xf>
    <xf numFmtId="177" fontId="0" fillId="0" borderId="0" xfId="1" applyNumberFormat="1" applyFont="1" applyFill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3" fontId="0" fillId="0" borderId="0" xfId="0" applyNumberFormat="1" applyFont="1" applyFill="1" applyAlignment="1">
      <alignment horizontal="right" vertical="center"/>
    </xf>
    <xf numFmtId="3" fontId="0" fillId="0" borderId="2" xfId="1" applyNumberFormat="1" applyFont="1" applyFill="1" applyBorder="1" applyAlignment="1">
      <alignment horizontal="right" vertical="center"/>
    </xf>
    <xf numFmtId="186" fontId="0" fillId="0" borderId="3" xfId="1" applyNumberFormat="1" applyFont="1" applyFill="1" applyBorder="1" applyAlignment="1">
      <alignment horizontal="right" vertical="center"/>
    </xf>
    <xf numFmtId="3" fontId="0" fillId="0" borderId="3" xfId="1" applyNumberFormat="1" applyFont="1" applyFill="1" applyBorder="1" applyAlignment="1">
      <alignment horizontal="right" vertical="center"/>
    </xf>
    <xf numFmtId="49" fontId="0" fillId="0" borderId="20" xfId="0" quotePrefix="1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0" fontId="5" fillId="0" borderId="18" xfId="0" applyFont="1" applyFill="1" applyBorder="1" applyAlignment="1">
      <alignment horizontal="distributed" vertical="center"/>
    </xf>
    <xf numFmtId="186" fontId="0" fillId="0" borderId="18" xfId="1" applyNumberFormat="1" applyFont="1" applyFill="1" applyBorder="1" applyAlignment="1">
      <alignment horizontal="right" vertical="center"/>
    </xf>
    <xf numFmtId="0" fontId="6" fillId="0" borderId="7" xfId="0" applyFont="1" applyFill="1" applyBorder="1" applyAlignment="1">
      <alignment vertical="center" shrinkToFit="1"/>
    </xf>
    <xf numFmtId="0" fontId="6" fillId="0" borderId="2" xfId="0" applyFont="1" applyFill="1" applyBorder="1" applyAlignment="1">
      <alignment vertical="center"/>
    </xf>
    <xf numFmtId="49" fontId="0" fillId="0" borderId="0" xfId="0" quotePrefix="1" applyNumberFormat="1" applyFont="1" applyFill="1" applyAlignment="1">
      <alignment horizontal="center" vertical="center"/>
    </xf>
    <xf numFmtId="3" fontId="0" fillId="0" borderId="0" xfId="1" applyNumberFormat="1" applyFont="1" applyFill="1" applyBorder="1" applyAlignment="1">
      <alignment vertical="center"/>
    </xf>
    <xf numFmtId="176" fontId="0" fillId="0" borderId="0" xfId="1" applyNumberFormat="1" applyFont="1" applyFill="1" applyAlignment="1">
      <alignment horizontal="right" vertical="center"/>
    </xf>
    <xf numFmtId="176" fontId="0" fillId="0" borderId="0" xfId="1" applyNumberFormat="1" applyFont="1" applyFill="1" applyAlignment="1">
      <alignment vertical="center"/>
    </xf>
    <xf numFmtId="49" fontId="0" fillId="0" borderId="1" xfId="1" applyNumberFormat="1" applyFont="1" applyFill="1" applyBorder="1" applyAlignment="1">
      <alignment horizontal="right" vertical="center"/>
    </xf>
    <xf numFmtId="49" fontId="0" fillId="0" borderId="0" xfId="1" applyNumberFormat="1" applyFont="1" applyFill="1" applyAlignment="1">
      <alignment horizontal="right" vertical="center"/>
    </xf>
    <xf numFmtId="176" fontId="0" fillId="0" borderId="0" xfId="1" applyNumberFormat="1" applyFont="1" applyFill="1" applyBorder="1" applyAlignment="1">
      <alignment horizontal="right" vertical="center"/>
    </xf>
    <xf numFmtId="177" fontId="0" fillId="0" borderId="7" xfId="1" applyNumberFormat="1" applyFont="1" applyFill="1" applyBorder="1" applyAlignment="1">
      <alignment vertical="center"/>
    </xf>
    <xf numFmtId="0" fontId="5" fillId="0" borderId="0" xfId="0" applyFont="1" applyFill="1"/>
    <xf numFmtId="0" fontId="8" fillId="0" borderId="0" xfId="0" applyFont="1" applyFill="1" applyAlignment="1">
      <alignment horizontal="right"/>
    </xf>
    <xf numFmtId="0" fontId="5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right"/>
    </xf>
    <xf numFmtId="0" fontId="22" fillId="0" borderId="18" xfId="0" applyFont="1" applyFill="1" applyBorder="1" applyAlignment="1">
      <alignment horizontal="centerContinuous" vertical="center" shrinkToFit="1"/>
    </xf>
    <xf numFmtId="0" fontId="7" fillId="0" borderId="9" xfId="0" applyFont="1" applyFill="1" applyBorder="1" applyAlignment="1">
      <alignment vertical="center" shrinkToFit="1"/>
    </xf>
    <xf numFmtId="38" fontId="5" fillId="0" borderId="0" xfId="1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42" fillId="0" borderId="1" xfId="0" quotePrefix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Continuous" vertical="center"/>
    </xf>
    <xf numFmtId="0" fontId="0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177" fontId="42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17" xfId="0" applyNumberFormat="1" applyFont="1" applyFill="1" applyBorder="1" applyAlignment="1">
      <alignment vertical="center"/>
    </xf>
    <xf numFmtId="49" fontId="0" fillId="0" borderId="7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 applyAlignment="1">
      <alignment vertical="center"/>
    </xf>
    <xf numFmtId="176" fontId="0" fillId="0" borderId="1" xfId="0" applyNumberFormat="1" applyFont="1" applyBorder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6" fillId="0" borderId="7" xfId="0" applyFont="1" applyFill="1" applyBorder="1" applyAlignment="1">
      <alignment horizontal="centerContinuous" vertical="center"/>
    </xf>
    <xf numFmtId="0" fontId="6" fillId="0" borderId="1" xfId="0" applyFont="1" applyFill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Continuous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vertical="center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 shrinkToFit="1"/>
    </xf>
    <xf numFmtId="0" fontId="5" fillId="0" borderId="24" xfId="0" applyFont="1" applyFill="1" applyBorder="1" applyAlignment="1">
      <alignment horizontal="center" vertical="center" shrinkToFit="1"/>
    </xf>
    <xf numFmtId="179" fontId="0" fillId="0" borderId="0" xfId="1" applyNumberFormat="1" applyFont="1" applyFill="1" applyAlignment="1">
      <alignment horizontal="right" vertical="center"/>
    </xf>
    <xf numFmtId="179" fontId="0" fillId="0" borderId="3" xfId="1" applyNumberFormat="1" applyFont="1" applyFill="1" applyBorder="1" applyAlignment="1">
      <alignment vertical="center"/>
    </xf>
    <xf numFmtId="179" fontId="0" fillId="0" borderId="3" xfId="1" applyNumberFormat="1" applyFont="1" applyFill="1" applyBorder="1" applyAlignment="1">
      <alignment horizontal="right" vertical="center"/>
    </xf>
    <xf numFmtId="0" fontId="5" fillId="0" borderId="17" xfId="0" applyFont="1" applyFill="1" applyBorder="1" applyAlignment="1">
      <alignment vertical="center" wrapText="1" shrinkToFit="1"/>
    </xf>
    <xf numFmtId="177" fontId="2" fillId="0" borderId="2" xfId="0" applyNumberFormat="1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 shrinkToFit="1"/>
    </xf>
    <xf numFmtId="0" fontId="9" fillId="0" borderId="1" xfId="0" applyFont="1" applyFill="1" applyBorder="1" applyAlignment="1">
      <alignment vertical="center" shrinkToFit="1"/>
    </xf>
    <xf numFmtId="177" fontId="0" fillId="0" borderId="17" xfId="1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horizontal="distributed" vertical="center" wrapText="1" shrinkToFit="1"/>
    </xf>
    <xf numFmtId="177" fontId="0" fillId="0" borderId="2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distributed" vertical="center" wrapText="1" indent="1"/>
    </xf>
    <xf numFmtId="0" fontId="7" fillId="0" borderId="17" xfId="0" applyFont="1" applyFill="1" applyBorder="1" applyAlignment="1">
      <alignment horizontal="distributed" vertical="center" wrapText="1" indent="1"/>
    </xf>
    <xf numFmtId="0" fontId="7" fillId="0" borderId="1" xfId="0" applyFont="1" applyFill="1" applyBorder="1" applyAlignment="1">
      <alignment horizontal="distributed" vertical="center" wrapText="1" indent="1"/>
    </xf>
    <xf numFmtId="0" fontId="8" fillId="0" borderId="0" xfId="0" applyNumberFormat="1" applyFont="1" applyFill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distributed" vertical="center" indent="2"/>
    </xf>
    <xf numFmtId="0" fontId="5" fillId="0" borderId="1" xfId="0" applyFont="1" applyFill="1" applyBorder="1" applyAlignment="1">
      <alignment horizontal="distributed" vertical="center" indent="2"/>
    </xf>
    <xf numFmtId="0" fontId="10" fillId="0" borderId="0" xfId="0" applyFont="1" applyFill="1" applyAlignment="1">
      <alignment horizontal="distributed" vertical="center" wrapText="1" indent="2" shrinkToFit="1"/>
    </xf>
    <xf numFmtId="0" fontId="10" fillId="0" borderId="1" xfId="0" applyFont="1" applyFill="1" applyBorder="1" applyAlignment="1">
      <alignment horizontal="distributed" vertical="center" indent="2"/>
    </xf>
    <xf numFmtId="0" fontId="5" fillId="0" borderId="0" xfId="0" applyFont="1" applyFill="1" applyBorder="1" applyAlignment="1">
      <alignment horizontal="distributed" vertical="center" indent="2"/>
    </xf>
    <xf numFmtId="0" fontId="8" fillId="0" borderId="0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0" xfId="0" quotePrefix="1" applyNumberFormat="1" applyFont="1" applyFill="1" applyAlignment="1">
      <alignment horizontal="center" vertical="center"/>
    </xf>
    <xf numFmtId="177" fontId="0" fillId="0" borderId="18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justify" wrapText="1"/>
    </xf>
    <xf numFmtId="0" fontId="16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distributed" vertical="center"/>
    </xf>
    <xf numFmtId="176" fontId="0" fillId="0" borderId="0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14" fillId="5" borderId="0" xfId="0" applyFont="1" applyFill="1" applyAlignment="1">
      <alignment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right" vertical="center"/>
    </xf>
    <xf numFmtId="176" fontId="2" fillId="0" borderId="0" xfId="1" applyNumberFormat="1" applyFont="1" applyFill="1" applyAlignment="1">
      <alignment horizontal="right" vertical="center"/>
    </xf>
    <xf numFmtId="3" fontId="2" fillId="0" borderId="0" xfId="1" applyNumberFormat="1" applyFont="1" applyFill="1" applyAlignment="1">
      <alignment horizontal="right" vertical="center"/>
    </xf>
    <xf numFmtId="176" fontId="2" fillId="0" borderId="0" xfId="1" applyNumberFormat="1" applyFont="1" applyFill="1" applyAlignment="1">
      <alignment vertical="center"/>
    </xf>
    <xf numFmtId="49" fontId="2" fillId="0" borderId="1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distributed" vertical="center"/>
    </xf>
    <xf numFmtId="0" fontId="5" fillId="0" borderId="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distributed" vertical="center" justifyLastLine="1"/>
    </xf>
    <xf numFmtId="0" fontId="5" fillId="0" borderId="17" xfId="0" applyFont="1" applyFill="1" applyBorder="1" applyAlignment="1">
      <alignment horizontal="distributed" vertical="center" justifyLastLine="1"/>
    </xf>
    <xf numFmtId="0" fontId="5" fillId="0" borderId="0" xfId="0" applyFont="1" applyFill="1" applyBorder="1" applyAlignment="1">
      <alignment horizontal="center" vertical="center" textRotation="255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distributed" vertical="center"/>
    </xf>
    <xf numFmtId="0" fontId="5" fillId="0" borderId="17" xfId="0" applyFont="1" applyFill="1" applyBorder="1" applyAlignment="1">
      <alignment horizontal="distributed" vertical="center"/>
    </xf>
    <xf numFmtId="0" fontId="7" fillId="0" borderId="0" xfId="0" applyFont="1" applyFill="1" applyBorder="1" applyAlignment="1">
      <alignment horizontal="distributed" vertical="center"/>
    </xf>
    <xf numFmtId="0" fontId="7" fillId="0" borderId="17" xfId="0" applyFont="1" applyFill="1" applyBorder="1" applyAlignment="1">
      <alignment horizontal="distributed" vertical="center"/>
    </xf>
    <xf numFmtId="0" fontId="5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distributed" vertical="center" wrapText="1" shrinkToFit="1"/>
    </xf>
    <xf numFmtId="0" fontId="7" fillId="0" borderId="17" xfId="0" applyFont="1" applyFill="1" applyBorder="1" applyAlignment="1">
      <alignment horizontal="distributed" vertical="center" wrapText="1" shrinkToFit="1"/>
    </xf>
    <xf numFmtId="0" fontId="5" fillId="0" borderId="1" xfId="0" applyFont="1" applyFill="1" applyBorder="1" applyAlignment="1">
      <alignment horizontal="distributed" vertical="center"/>
    </xf>
    <xf numFmtId="0" fontId="7" fillId="0" borderId="1" xfId="0" applyFont="1" applyFill="1" applyBorder="1" applyAlignment="1">
      <alignment horizontal="distributed" vertical="center"/>
    </xf>
    <xf numFmtId="0" fontId="5" fillId="0" borderId="17" xfId="0" applyFont="1" applyFill="1" applyBorder="1" applyAlignment="1">
      <alignment horizontal="center" vertical="center" textRotation="255"/>
    </xf>
    <xf numFmtId="0" fontId="5" fillId="0" borderId="1" xfId="0" applyFont="1" applyFill="1" applyBorder="1" applyAlignment="1">
      <alignment horizontal="center" vertical="center" textRotation="255"/>
    </xf>
    <xf numFmtId="0" fontId="5" fillId="0" borderId="0" xfId="0" applyFont="1" applyFill="1" applyBorder="1" applyAlignment="1">
      <alignment horizontal="distributed" vertical="center" wrapText="1"/>
    </xf>
    <xf numFmtId="0" fontId="5" fillId="0" borderId="1" xfId="0" applyFont="1" applyBorder="1" applyAlignment="1">
      <alignment horizontal="distributed" vertical="center" wrapText="1"/>
    </xf>
    <xf numFmtId="0" fontId="5" fillId="0" borderId="0" xfId="0" applyFont="1" applyBorder="1" applyAlignment="1">
      <alignment horizontal="distributed" vertical="center"/>
    </xf>
    <xf numFmtId="0" fontId="5" fillId="0" borderId="1" xfId="0" applyFont="1" applyBorder="1" applyAlignment="1">
      <alignment horizontal="distributed" vertical="center"/>
    </xf>
    <xf numFmtId="0" fontId="5" fillId="0" borderId="1" xfId="0" applyFont="1" applyBorder="1" applyAlignment="1">
      <alignment horizontal="center" vertical="center" textRotation="255"/>
    </xf>
    <xf numFmtId="0" fontId="5" fillId="0" borderId="0" xfId="0" applyFont="1" applyBorder="1" applyAlignment="1">
      <alignment horizontal="center" vertical="center" textRotation="255"/>
    </xf>
    <xf numFmtId="0" fontId="6" fillId="0" borderId="1" xfId="0" applyFont="1" applyBorder="1" applyAlignment="1">
      <alignment horizontal="distributed" vertical="center" wrapText="1"/>
    </xf>
    <xf numFmtId="0" fontId="6" fillId="0" borderId="0" xfId="0" applyFont="1" applyBorder="1" applyAlignment="1">
      <alignment horizontal="distributed" vertical="center"/>
    </xf>
    <xf numFmtId="0" fontId="6" fillId="0" borderId="0" xfId="0" applyFont="1" applyFill="1" applyBorder="1" applyAlignment="1">
      <alignment horizontal="distributed" vertical="center" wrapText="1"/>
    </xf>
    <xf numFmtId="0" fontId="6" fillId="0" borderId="0" xfId="0" applyFont="1" applyFill="1" applyBorder="1" applyAlignment="1">
      <alignment horizontal="distributed" vertical="center"/>
    </xf>
    <xf numFmtId="0" fontId="6" fillId="0" borderId="17" xfId="0" applyFont="1" applyFill="1" applyBorder="1" applyAlignment="1">
      <alignment horizontal="distributed" vertical="center"/>
    </xf>
    <xf numFmtId="0" fontId="7" fillId="0" borderId="1" xfId="0" applyFont="1" applyFill="1" applyBorder="1" applyAlignment="1">
      <alignment horizontal="distributed" vertical="center" wrapText="1" indent="1"/>
    </xf>
    <xf numFmtId="0" fontId="7" fillId="0" borderId="0" xfId="0" applyFont="1" applyFill="1" applyBorder="1" applyAlignment="1">
      <alignment horizontal="distributed" vertical="center" wrapText="1" indent="1"/>
    </xf>
    <xf numFmtId="0" fontId="5" fillId="0" borderId="1" xfId="0" applyFont="1" applyFill="1" applyBorder="1" applyAlignment="1">
      <alignment horizontal="distributed" vertical="center" indent="1"/>
    </xf>
    <xf numFmtId="0" fontId="5" fillId="0" borderId="0" xfId="0" applyFont="1" applyFill="1" applyBorder="1" applyAlignment="1">
      <alignment horizontal="distributed" vertical="center" indent="1"/>
    </xf>
    <xf numFmtId="0" fontId="7" fillId="0" borderId="1" xfId="0" applyFont="1" applyFill="1" applyBorder="1" applyAlignment="1">
      <alignment horizontal="distributed" vertical="center" indent="1"/>
    </xf>
    <xf numFmtId="0" fontId="7" fillId="0" borderId="0" xfId="0" applyFont="1" applyFill="1" applyBorder="1" applyAlignment="1">
      <alignment horizontal="distributed" vertical="center" indent="1"/>
    </xf>
    <xf numFmtId="0" fontId="5" fillId="0" borderId="1" xfId="0" applyFont="1" applyFill="1" applyBorder="1" applyAlignment="1">
      <alignment horizontal="distributed" vertical="center" wrapText="1" indent="1"/>
    </xf>
    <xf numFmtId="0" fontId="5" fillId="0" borderId="0" xfId="0" applyFont="1" applyFill="1" applyBorder="1" applyAlignment="1">
      <alignment horizontal="distributed" vertical="center" wrapText="1" indent="1"/>
    </xf>
    <xf numFmtId="0" fontId="5" fillId="0" borderId="17" xfId="0" applyFont="1" applyFill="1" applyBorder="1" applyAlignment="1">
      <alignment horizontal="distributed" vertical="center" indent="1"/>
    </xf>
    <xf numFmtId="0" fontId="7" fillId="0" borderId="17" xfId="0" applyFont="1" applyFill="1" applyBorder="1" applyAlignment="1">
      <alignment horizontal="distributed" vertical="center" wrapText="1" indent="1"/>
    </xf>
    <xf numFmtId="0" fontId="7" fillId="0" borderId="17" xfId="0" applyFont="1" applyFill="1" applyBorder="1" applyAlignment="1">
      <alignment horizontal="distributed" vertical="center" indent="1"/>
    </xf>
    <xf numFmtId="0" fontId="6" fillId="0" borderId="1" xfId="0" applyFont="1" applyFill="1" applyBorder="1" applyAlignment="1">
      <alignment horizontal="distributed" vertical="center" wrapText="1" indent="1"/>
    </xf>
    <xf numFmtId="0" fontId="6" fillId="0" borderId="0" xfId="0" applyFont="1" applyFill="1" applyBorder="1" applyAlignment="1">
      <alignment horizontal="distributed" vertical="center" indent="1"/>
    </xf>
    <xf numFmtId="0" fontId="5" fillId="0" borderId="1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distributed" vertical="center" wrapText="1" indent="1"/>
    </xf>
    <xf numFmtId="0" fontId="6" fillId="0" borderId="0" xfId="0" applyFont="1" applyFill="1" applyBorder="1" applyAlignment="1">
      <alignment horizontal="distributed" vertical="center" wrapText="1" indent="1"/>
    </xf>
    <xf numFmtId="0" fontId="6" fillId="0" borderId="17" xfId="0" applyFont="1" applyFill="1" applyBorder="1" applyAlignment="1">
      <alignment horizontal="distributed" vertical="center" inden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</cellXfs>
  <cellStyles count="24">
    <cellStyle name="Calc Currency (0)" xfId="5"/>
    <cellStyle name="Comma [0]_Full Year FY96" xfId="6"/>
    <cellStyle name="Comma_Full Year FY96" xfId="7"/>
    <cellStyle name="Currency [0]_CCOCPX" xfId="8"/>
    <cellStyle name="Currency_CCOCPX" xfId="9"/>
    <cellStyle name="entry" xfId="10"/>
    <cellStyle name="Grey" xfId="11"/>
    <cellStyle name="Header1" xfId="12"/>
    <cellStyle name="Header2" xfId="13"/>
    <cellStyle name="Input [yellow]" xfId="14"/>
    <cellStyle name="Normal - Style1" xfId="15"/>
    <cellStyle name="Normal_#18-Internet" xfId="16"/>
    <cellStyle name="Percent [2]" xfId="17"/>
    <cellStyle name="price" xfId="18"/>
    <cellStyle name="revised" xfId="19"/>
    <cellStyle name="section" xfId="20"/>
    <cellStyle name="subhead" xfId="21"/>
    <cellStyle name="title" xfId="22"/>
    <cellStyle name="センター" xfId="23"/>
    <cellStyle name="桁区切り" xfId="1" builtinId="6"/>
    <cellStyle name="標準" xfId="0" builtinId="0"/>
    <cellStyle name="標準 2" xfId="2"/>
    <cellStyle name="標準 2 2" xfId="4"/>
    <cellStyle name="標準 3" xfId="3"/>
  </cellStyles>
  <dxfs count="0"/>
  <tableStyles count="0" defaultTableStyle="TableStyleMedium9" defaultPivotStyle="PivotStyleLight16"/>
  <colors>
    <mruColors>
      <color rgb="FFFF0000"/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47058823529421"/>
          <c:y val="0.16571428571428945"/>
          <c:w val="0.69251336898393323"/>
          <c:h val="0.74000000000000365"/>
        </c:manualLayout>
      </c:layout>
      <c:pieChart>
        <c:varyColors val="1"/>
        <c:ser>
          <c:idx val="0"/>
          <c:order val="0"/>
          <c:spPr>
            <a:effectLst/>
          </c:spPr>
          <c:dLbls>
            <c:dLbl>
              <c:idx val="0"/>
              <c:layout>
                <c:manualLayout>
                  <c:x val="-0.18449197860962571"/>
                  <c:y val="-8.075770528684174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baseline="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752073771527223"/>
                  <c:y val="-0.11236685414323209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baseline="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9028534534787528"/>
                  <c:y val="4.3454668166479145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6.9786517327046202E-2"/>
                  <c:y val="8.30860142482189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3987199461029939"/>
                  <c:y val="5.87275590551181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7463780931126924"/>
                  <c:y val="2.11893513310836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1202593793422881"/>
                  <c:y val="-4.44865391826025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6625963198450346E-2"/>
                  <c:y val="-4.91623547056618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5.1421112467893257E-2"/>
                  <c:y val="-4.5964754405699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14205706906957485"/>
                  <c:y val="-3.21490813648294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'23'!$X$25:$X$34</c:f>
              <c:strCache>
                <c:ptCount val="10"/>
                <c:pt idx="0">
                  <c:v>普通科</c:v>
                </c:pt>
                <c:pt idx="1">
                  <c:v>商業科</c:v>
                </c:pt>
                <c:pt idx="2">
                  <c:v>総合学科</c:v>
                </c:pt>
                <c:pt idx="3">
                  <c:v>家庭科</c:v>
                </c:pt>
                <c:pt idx="4">
                  <c:v>看護科</c:v>
                </c:pt>
                <c:pt idx="5">
                  <c:v>農業科</c:v>
                </c:pt>
                <c:pt idx="6">
                  <c:v>工業科</c:v>
                </c:pt>
                <c:pt idx="7">
                  <c:v>福祉科</c:v>
                </c:pt>
                <c:pt idx="8">
                  <c:v>水産科</c:v>
                </c:pt>
                <c:pt idx="9">
                  <c:v>その他</c:v>
                </c:pt>
              </c:strCache>
            </c:strRef>
          </c:cat>
          <c:val>
            <c:numRef>
              <c:f>'23'!$Y$25:$Y$34</c:f>
              <c:numCache>
                <c:formatCode>0_);[Red]\(0\)</c:formatCode>
                <c:ptCount val="10"/>
                <c:pt idx="0">
                  <c:v>10306</c:v>
                </c:pt>
                <c:pt idx="1">
                  <c:v>2547</c:v>
                </c:pt>
                <c:pt idx="2">
                  <c:v>1538</c:v>
                </c:pt>
                <c:pt idx="3">
                  <c:v>910</c:v>
                </c:pt>
                <c:pt idx="4">
                  <c:v>573</c:v>
                </c:pt>
                <c:pt idx="5">
                  <c:v>569</c:v>
                </c:pt>
                <c:pt idx="6">
                  <c:v>245</c:v>
                </c:pt>
                <c:pt idx="7">
                  <c:v>220</c:v>
                </c:pt>
                <c:pt idx="8">
                  <c:v>12</c:v>
                </c:pt>
                <c:pt idx="9">
                  <c:v>449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0895499662694"/>
          <c:y val="0.16923119298676503"/>
          <c:w val="0.6989265659824424"/>
          <c:h val="0.66666833600847986"/>
        </c:manualLayout>
      </c:layout>
      <c:pieChart>
        <c:varyColors val="1"/>
        <c:ser>
          <c:idx val="0"/>
          <c:order val="0"/>
          <c:tx>
            <c:v>人数</c:v>
          </c:tx>
          <c:spPr>
            <a:effectLst/>
          </c:spPr>
          <c:dLbls>
            <c:dLbl>
              <c:idx val="0"/>
              <c:layout>
                <c:manualLayout>
                  <c:x val="-0.20462196257725848"/>
                  <c:y val="-8.2420082105121497E-3"/>
                </c:manualLayout>
              </c:layout>
              <c:numFmt formatCode="0.0%" sourceLinked="0"/>
              <c:spPr>
                <a:effectLst/>
              </c:spPr>
              <c:txPr>
                <a:bodyPr/>
                <a:lstStyle/>
                <a:p>
                  <a:pPr>
                    <a:defRPr baseline="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640307058391895"/>
                  <c:y val="-9.3656100679724727E-2"/>
                </c:manualLayout>
              </c:layout>
              <c:numFmt formatCode="0.0%" sourceLinked="0"/>
              <c:spPr>
                <a:effectLst/>
              </c:spPr>
              <c:txPr>
                <a:bodyPr/>
                <a:lstStyle/>
                <a:p>
                  <a:pPr>
                    <a:defRPr baseline="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3861315722631445"/>
                  <c:y val="0.10300962379702537"/>
                </c:manualLayout>
              </c:layout>
              <c:tx>
                <c:rich>
                  <a:bodyPr/>
                  <a:lstStyle/>
                  <a:p>
                    <a:r>
                      <a:rPr lang="ja-JP" altLang="en-US">
                        <a:solidFill>
                          <a:schemeClr val="bg1"/>
                        </a:solidFill>
                      </a:rPr>
                      <a:t>商業科
</a:t>
                    </a:r>
                    <a:r>
                      <a:rPr lang="en-US" altLang="ja-JP">
                        <a:solidFill>
                          <a:schemeClr val="bg1"/>
                        </a:solidFill>
                      </a:rPr>
                      <a:t>7.2%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9.9696892727120207E-2"/>
                  <c:y val="0.100283195369809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5807693393164571"/>
                  <c:y val="3.31209368059761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8045974091948191"/>
                  <c:y val="-4.39143953159701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7.4928456523579712E-2"/>
                  <c:y val="-4.55656504475404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3.2204442186662428E-2"/>
                  <c:y val="-5.08892926845682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5773177546355088"/>
                  <c:y val="-4.78524799784643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22171422120622114"/>
                  <c:y val="1.55127532135406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pPr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'23'!$S$25:$S$34</c:f>
              <c:strCache>
                <c:ptCount val="10"/>
                <c:pt idx="0">
                  <c:v>普通科</c:v>
                </c:pt>
                <c:pt idx="1">
                  <c:v>工業科</c:v>
                </c:pt>
                <c:pt idx="2">
                  <c:v>商業科</c:v>
                </c:pt>
                <c:pt idx="3">
                  <c:v>農業科</c:v>
                </c:pt>
                <c:pt idx="4">
                  <c:v>総合学科</c:v>
                </c:pt>
                <c:pt idx="5">
                  <c:v>水産科</c:v>
                </c:pt>
                <c:pt idx="6">
                  <c:v>家庭科</c:v>
                </c:pt>
                <c:pt idx="7">
                  <c:v>福祉科</c:v>
                </c:pt>
                <c:pt idx="8">
                  <c:v>看護科</c:v>
                </c:pt>
                <c:pt idx="9">
                  <c:v>その他</c:v>
                </c:pt>
              </c:strCache>
            </c:strRef>
          </c:cat>
          <c:val>
            <c:numRef>
              <c:f>'23'!$T$25:$T$34</c:f>
              <c:numCache>
                <c:formatCode>0_);[Red]\(0\)</c:formatCode>
                <c:ptCount val="10"/>
                <c:pt idx="0">
                  <c:v>9620</c:v>
                </c:pt>
                <c:pt idx="1">
                  <c:v>4776</c:v>
                </c:pt>
                <c:pt idx="2">
                  <c:v>1224</c:v>
                </c:pt>
                <c:pt idx="3">
                  <c:v>517</c:v>
                </c:pt>
                <c:pt idx="4">
                  <c:v>516</c:v>
                </c:pt>
                <c:pt idx="5">
                  <c:v>142</c:v>
                </c:pt>
                <c:pt idx="6">
                  <c:v>101</c:v>
                </c:pt>
                <c:pt idx="7">
                  <c:v>79</c:v>
                </c:pt>
                <c:pt idx="8">
                  <c:v>32</c:v>
                </c:pt>
                <c:pt idx="9">
                  <c:v>452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printSettings>
    <c:headerFooter alignWithMargins="0"/>
    <c:pageMargins b="0.98399999999999999" l="0.78700000000000003" r="0.78700000000000003" t="0.98399999999999999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23</xdr:row>
      <xdr:rowOff>0</xdr:rowOff>
    </xdr:from>
    <xdr:to>
      <xdr:col>14</xdr:col>
      <xdr:colOff>323850</xdr:colOff>
      <xdr:row>36</xdr:row>
      <xdr:rowOff>114300</xdr:rowOff>
    </xdr:to>
    <xdr:graphicFrame macro="">
      <xdr:nvGraphicFramePr>
        <xdr:cNvPr id="117034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9525</xdr:colOff>
      <xdr:row>22</xdr:row>
      <xdr:rowOff>161925</xdr:rowOff>
    </xdr:from>
    <xdr:to>
      <xdr:col>7</xdr:col>
      <xdr:colOff>123825</xdr:colOff>
      <xdr:row>37</xdr:row>
      <xdr:rowOff>161925</xdr:rowOff>
    </xdr:to>
    <xdr:graphicFrame macro="">
      <xdr:nvGraphicFramePr>
        <xdr:cNvPr id="117034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29</xdr:row>
      <xdr:rowOff>142875</xdr:rowOff>
    </xdr:from>
    <xdr:to>
      <xdr:col>4</xdr:col>
      <xdr:colOff>180975</xdr:colOff>
      <xdr:row>30</xdr:row>
      <xdr:rowOff>85725</xdr:rowOff>
    </xdr:to>
    <xdr:sp macro="" textlink="">
      <xdr:nvSpPr>
        <xdr:cNvPr id="8" name="Text Box 4"/>
        <xdr:cNvSpPr txBox="1">
          <a:spLocks noChangeArrowheads="1"/>
        </xdr:cNvSpPr>
      </xdr:nvSpPr>
      <xdr:spPr bwMode="auto">
        <a:xfrm>
          <a:off x="1524000" y="7248525"/>
          <a:ext cx="828675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17,511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</a:t>
          </a:r>
        </a:p>
      </xdr:txBody>
    </xdr:sp>
    <xdr:clientData/>
  </xdr:twoCellAnchor>
  <xdr:twoCellAnchor>
    <xdr:from>
      <xdr:col>10</xdr:col>
      <xdr:colOff>200024</xdr:colOff>
      <xdr:row>29</xdr:row>
      <xdr:rowOff>190501</xdr:rowOff>
    </xdr:from>
    <xdr:to>
      <xdr:col>12</xdr:col>
      <xdr:colOff>56474</xdr:colOff>
      <xdr:row>30</xdr:row>
      <xdr:rowOff>133651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5286374" y="7296151"/>
          <a:ext cx="828000" cy="190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17,547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9525</xdr:rowOff>
    </xdr:from>
    <xdr:to>
      <xdr:col>2</xdr:col>
      <xdr:colOff>171450</xdr:colOff>
      <xdr:row>21</xdr:row>
      <xdr:rowOff>180975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1409700" y="1552575"/>
          <a:ext cx="133350" cy="2219325"/>
        </a:xfrm>
        <a:prstGeom prst="leftBrace">
          <a:avLst>
            <a:gd name="adj1" fmla="val 1031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333375</xdr:colOff>
      <xdr:row>29</xdr:row>
      <xdr:rowOff>9525</xdr:rowOff>
    </xdr:from>
    <xdr:to>
      <xdr:col>6</xdr:col>
      <xdr:colOff>180975</xdr:colOff>
      <xdr:row>33</xdr:row>
      <xdr:rowOff>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3762375" y="4981575"/>
          <a:ext cx="533400" cy="676275"/>
        </a:xfrm>
        <a:prstGeom prst="leftBrace">
          <a:avLst>
            <a:gd name="adj1" fmla="val 313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57</xdr:row>
      <xdr:rowOff>9525</xdr:rowOff>
    </xdr:from>
    <xdr:to>
      <xdr:col>3</xdr:col>
      <xdr:colOff>0</xdr:colOff>
      <xdr:row>64</xdr:row>
      <xdr:rowOff>0</xdr:rowOff>
    </xdr:to>
    <xdr:sp macro="" textlink="">
      <xdr:nvSpPr>
        <xdr:cNvPr id="4" name="AutoShape 3"/>
        <xdr:cNvSpPr>
          <a:spLocks/>
        </xdr:cNvSpPr>
      </xdr:nvSpPr>
      <xdr:spPr bwMode="auto">
        <a:xfrm>
          <a:off x="1371600" y="9782175"/>
          <a:ext cx="685800" cy="1190625"/>
        </a:xfrm>
        <a:prstGeom prst="leftBrace">
          <a:avLst>
            <a:gd name="adj1" fmla="val 5515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600075</xdr:colOff>
      <xdr:row>77</xdr:row>
      <xdr:rowOff>0</xdr:rowOff>
    </xdr:from>
    <xdr:to>
      <xdr:col>3</xdr:col>
      <xdr:colOff>800100</xdr:colOff>
      <xdr:row>79</xdr:row>
      <xdr:rowOff>0</xdr:rowOff>
    </xdr:to>
    <xdr:sp macro="" textlink="">
      <xdr:nvSpPr>
        <xdr:cNvPr id="5" name="AutoShape 5"/>
        <xdr:cNvSpPr>
          <a:spLocks/>
        </xdr:cNvSpPr>
      </xdr:nvSpPr>
      <xdr:spPr bwMode="auto">
        <a:xfrm>
          <a:off x="2657475" y="13201650"/>
          <a:ext cx="85725" cy="342900"/>
        </a:xfrm>
        <a:prstGeom prst="leftBrace">
          <a:avLst>
            <a:gd name="adj1" fmla="val 1587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34</xdr:row>
      <xdr:rowOff>0</xdr:rowOff>
    </xdr:from>
    <xdr:to>
      <xdr:col>2</xdr:col>
      <xdr:colOff>171450</xdr:colOff>
      <xdr:row>42</xdr:row>
      <xdr:rowOff>171450</xdr:rowOff>
    </xdr:to>
    <xdr:sp macro="" textlink="">
      <xdr:nvSpPr>
        <xdr:cNvPr id="6" name="AutoShape 6"/>
        <xdr:cNvSpPr>
          <a:spLocks/>
        </xdr:cNvSpPr>
      </xdr:nvSpPr>
      <xdr:spPr bwMode="auto">
        <a:xfrm>
          <a:off x="1428750" y="5829300"/>
          <a:ext cx="114300" cy="1543050"/>
        </a:xfrm>
        <a:prstGeom prst="leftBrace">
          <a:avLst>
            <a:gd name="adj1" fmla="val 74991"/>
            <a:gd name="adj2" fmla="val 50569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285750</xdr:colOff>
      <xdr:row>67</xdr:row>
      <xdr:rowOff>28575</xdr:rowOff>
    </xdr:from>
    <xdr:to>
      <xdr:col>5</xdr:col>
      <xdr:colOff>331469</xdr:colOff>
      <xdr:row>68</xdr:row>
      <xdr:rowOff>180975</xdr:rowOff>
    </xdr:to>
    <xdr:sp macro="" textlink="">
      <xdr:nvSpPr>
        <xdr:cNvPr id="7" name="左中かっこ 6"/>
        <xdr:cNvSpPr/>
      </xdr:nvSpPr>
      <xdr:spPr bwMode="auto">
        <a:xfrm>
          <a:off x="3714750" y="11515725"/>
          <a:ext cx="45719" cy="314325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72</xdr:row>
      <xdr:rowOff>180975</xdr:rowOff>
    </xdr:from>
    <xdr:to>
      <xdr:col>6</xdr:col>
      <xdr:colOff>20955</xdr:colOff>
      <xdr:row>74</xdr:row>
      <xdr:rowOff>142875</xdr:rowOff>
    </xdr:to>
    <xdr:sp macro="" textlink="">
      <xdr:nvSpPr>
        <xdr:cNvPr id="8" name="左中かっこ 7"/>
        <xdr:cNvSpPr/>
      </xdr:nvSpPr>
      <xdr:spPr bwMode="auto">
        <a:xfrm>
          <a:off x="3752850" y="12515850"/>
          <a:ext cx="382905" cy="314325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9525</xdr:rowOff>
    </xdr:from>
    <xdr:to>
      <xdr:col>5</xdr:col>
      <xdr:colOff>0</xdr:colOff>
      <xdr:row>37</xdr:row>
      <xdr:rowOff>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2743200" y="5153025"/>
          <a:ext cx="685800" cy="1190625"/>
        </a:xfrm>
        <a:prstGeom prst="lef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46</xdr:row>
      <xdr:rowOff>10582</xdr:rowOff>
    </xdr:from>
    <xdr:to>
      <xdr:col>9</xdr:col>
      <xdr:colOff>0</xdr:colOff>
      <xdr:row>47</xdr:row>
      <xdr:rowOff>190500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5486400" y="7897282"/>
          <a:ext cx="685800" cy="332318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38</xdr:col>
      <xdr:colOff>0</xdr:colOff>
      <xdr:row>9</xdr:row>
      <xdr:rowOff>9525</xdr:rowOff>
    </xdr:from>
    <xdr:to>
      <xdr:col>39</xdr:col>
      <xdr:colOff>0</xdr:colOff>
      <xdr:row>16</xdr:row>
      <xdr:rowOff>0</xdr:rowOff>
    </xdr:to>
    <xdr:sp macro="" textlink="">
      <xdr:nvSpPr>
        <xdr:cNvPr id="4" name="AutoShape 24"/>
        <xdr:cNvSpPr>
          <a:spLocks/>
        </xdr:cNvSpPr>
      </xdr:nvSpPr>
      <xdr:spPr bwMode="auto">
        <a:xfrm>
          <a:off x="26060400" y="1552575"/>
          <a:ext cx="685800" cy="1190625"/>
        </a:xfrm>
        <a:prstGeom prst="righ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180975</xdr:colOff>
      <xdr:row>9</xdr:row>
      <xdr:rowOff>9525</xdr:rowOff>
    </xdr:from>
    <xdr:to>
      <xdr:col>4</xdr:col>
      <xdr:colOff>180975</xdr:colOff>
      <xdr:row>15</xdr:row>
      <xdr:rowOff>180975</xdr:rowOff>
    </xdr:to>
    <xdr:sp macro="" textlink="">
      <xdr:nvSpPr>
        <xdr:cNvPr id="5" name="AutoShape 3"/>
        <xdr:cNvSpPr>
          <a:spLocks/>
        </xdr:cNvSpPr>
      </xdr:nvSpPr>
      <xdr:spPr bwMode="auto">
        <a:xfrm>
          <a:off x="2238375" y="1552575"/>
          <a:ext cx="685800" cy="1190625"/>
        </a:xfrm>
        <a:prstGeom prst="leftBrace">
          <a:avLst>
            <a:gd name="adj1" fmla="val 5517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51</xdr:row>
      <xdr:rowOff>9525</xdr:rowOff>
    </xdr:from>
    <xdr:to>
      <xdr:col>5</xdr:col>
      <xdr:colOff>0</xdr:colOff>
      <xdr:row>58</xdr:row>
      <xdr:rowOff>0</xdr:rowOff>
    </xdr:to>
    <xdr:sp macro="" textlink="">
      <xdr:nvSpPr>
        <xdr:cNvPr id="6" name="AutoShape 1"/>
        <xdr:cNvSpPr>
          <a:spLocks/>
        </xdr:cNvSpPr>
      </xdr:nvSpPr>
      <xdr:spPr bwMode="auto">
        <a:xfrm>
          <a:off x="2743200" y="8753475"/>
          <a:ext cx="685800" cy="1190625"/>
        </a:xfrm>
        <a:prstGeom prst="lef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</xdr:colOff>
      <xdr:row>67</xdr:row>
      <xdr:rowOff>21168</xdr:rowOff>
    </xdr:from>
    <xdr:to>
      <xdr:col>9</xdr:col>
      <xdr:colOff>0</xdr:colOff>
      <xdr:row>68</xdr:row>
      <xdr:rowOff>190501</xdr:rowOff>
    </xdr:to>
    <xdr:sp macro="" textlink="">
      <xdr:nvSpPr>
        <xdr:cNvPr id="7" name="AutoShape 2"/>
        <xdr:cNvSpPr>
          <a:spLocks/>
        </xdr:cNvSpPr>
      </xdr:nvSpPr>
      <xdr:spPr bwMode="auto">
        <a:xfrm>
          <a:off x="5486401" y="11508318"/>
          <a:ext cx="685799" cy="32173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38</xdr:col>
      <xdr:colOff>0</xdr:colOff>
      <xdr:row>30</xdr:row>
      <xdr:rowOff>9525</xdr:rowOff>
    </xdr:from>
    <xdr:to>
      <xdr:col>39</xdr:col>
      <xdr:colOff>0</xdr:colOff>
      <xdr:row>37</xdr:row>
      <xdr:rowOff>0</xdr:rowOff>
    </xdr:to>
    <xdr:sp macro="" textlink="">
      <xdr:nvSpPr>
        <xdr:cNvPr id="8" name="AutoShape 24"/>
        <xdr:cNvSpPr>
          <a:spLocks/>
        </xdr:cNvSpPr>
      </xdr:nvSpPr>
      <xdr:spPr bwMode="auto">
        <a:xfrm>
          <a:off x="26060400" y="5153025"/>
          <a:ext cx="685800" cy="1190625"/>
        </a:xfrm>
        <a:prstGeom prst="righ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46</xdr:row>
      <xdr:rowOff>10582</xdr:rowOff>
    </xdr:from>
    <xdr:to>
      <xdr:col>35</xdr:col>
      <xdr:colOff>0</xdr:colOff>
      <xdr:row>47</xdr:row>
      <xdr:rowOff>190500</xdr:rowOff>
    </xdr:to>
    <xdr:sp macro="" textlink="">
      <xdr:nvSpPr>
        <xdr:cNvPr id="9" name="AutoShape 25"/>
        <xdr:cNvSpPr>
          <a:spLocks/>
        </xdr:cNvSpPr>
      </xdr:nvSpPr>
      <xdr:spPr bwMode="auto">
        <a:xfrm>
          <a:off x="23317200" y="7897282"/>
          <a:ext cx="685800" cy="332318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38</xdr:col>
      <xdr:colOff>0</xdr:colOff>
      <xdr:row>51</xdr:row>
      <xdr:rowOff>9525</xdr:rowOff>
    </xdr:from>
    <xdr:to>
      <xdr:col>39</xdr:col>
      <xdr:colOff>0</xdr:colOff>
      <xdr:row>58</xdr:row>
      <xdr:rowOff>0</xdr:rowOff>
    </xdr:to>
    <xdr:sp macro="" textlink="">
      <xdr:nvSpPr>
        <xdr:cNvPr id="10" name="AutoShape 24"/>
        <xdr:cNvSpPr>
          <a:spLocks/>
        </xdr:cNvSpPr>
      </xdr:nvSpPr>
      <xdr:spPr bwMode="auto">
        <a:xfrm>
          <a:off x="26060400" y="8753475"/>
          <a:ext cx="685800" cy="1190625"/>
        </a:xfrm>
        <a:prstGeom prst="righ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0</xdr:colOff>
      <xdr:row>26</xdr:row>
      <xdr:rowOff>179918</xdr:rowOff>
    </xdr:to>
    <xdr:sp macro="" textlink="">
      <xdr:nvSpPr>
        <xdr:cNvPr id="11" name="AutoShape 2"/>
        <xdr:cNvSpPr>
          <a:spLocks/>
        </xdr:cNvSpPr>
      </xdr:nvSpPr>
      <xdr:spPr bwMode="auto">
        <a:xfrm>
          <a:off x="5486400" y="428625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25</xdr:row>
      <xdr:rowOff>0</xdr:rowOff>
    </xdr:from>
    <xdr:to>
      <xdr:col>35</xdr:col>
      <xdr:colOff>0</xdr:colOff>
      <xdr:row>26</xdr:row>
      <xdr:rowOff>179918</xdr:rowOff>
    </xdr:to>
    <xdr:sp macro="" textlink="">
      <xdr:nvSpPr>
        <xdr:cNvPr id="12" name="AutoShape 25"/>
        <xdr:cNvSpPr>
          <a:spLocks/>
        </xdr:cNvSpPr>
      </xdr:nvSpPr>
      <xdr:spPr bwMode="auto">
        <a:xfrm>
          <a:off x="23317200" y="428625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179918</xdr:rowOff>
    </xdr:to>
    <xdr:sp macro="" textlink="">
      <xdr:nvSpPr>
        <xdr:cNvPr id="13" name="AutoShape 2"/>
        <xdr:cNvSpPr>
          <a:spLocks/>
        </xdr:cNvSpPr>
      </xdr:nvSpPr>
      <xdr:spPr bwMode="auto">
        <a:xfrm>
          <a:off x="5486400" y="325755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19</xdr:row>
      <xdr:rowOff>0</xdr:rowOff>
    </xdr:from>
    <xdr:to>
      <xdr:col>35</xdr:col>
      <xdr:colOff>0</xdr:colOff>
      <xdr:row>20</xdr:row>
      <xdr:rowOff>179918</xdr:rowOff>
    </xdr:to>
    <xdr:sp macro="" textlink="">
      <xdr:nvSpPr>
        <xdr:cNvPr id="14" name="AutoShape 25"/>
        <xdr:cNvSpPr>
          <a:spLocks/>
        </xdr:cNvSpPr>
      </xdr:nvSpPr>
      <xdr:spPr bwMode="auto">
        <a:xfrm>
          <a:off x="23317200" y="325755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41</xdr:row>
      <xdr:rowOff>179918</xdr:rowOff>
    </xdr:to>
    <xdr:sp macro="" textlink="">
      <xdr:nvSpPr>
        <xdr:cNvPr id="15" name="AutoShape 2"/>
        <xdr:cNvSpPr>
          <a:spLocks/>
        </xdr:cNvSpPr>
      </xdr:nvSpPr>
      <xdr:spPr bwMode="auto">
        <a:xfrm>
          <a:off x="5486400" y="685800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40</xdr:row>
      <xdr:rowOff>0</xdr:rowOff>
    </xdr:from>
    <xdr:to>
      <xdr:col>35</xdr:col>
      <xdr:colOff>0</xdr:colOff>
      <xdr:row>41</xdr:row>
      <xdr:rowOff>179918</xdr:rowOff>
    </xdr:to>
    <xdr:sp macro="" textlink="">
      <xdr:nvSpPr>
        <xdr:cNvPr id="16" name="AutoShape 25"/>
        <xdr:cNvSpPr>
          <a:spLocks/>
        </xdr:cNvSpPr>
      </xdr:nvSpPr>
      <xdr:spPr bwMode="auto">
        <a:xfrm>
          <a:off x="23317200" y="685800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67</xdr:row>
      <xdr:rowOff>10582</xdr:rowOff>
    </xdr:from>
    <xdr:to>
      <xdr:col>35</xdr:col>
      <xdr:colOff>0</xdr:colOff>
      <xdr:row>68</xdr:row>
      <xdr:rowOff>190500</xdr:rowOff>
    </xdr:to>
    <xdr:sp macro="" textlink="">
      <xdr:nvSpPr>
        <xdr:cNvPr id="17" name="AutoShape 25"/>
        <xdr:cNvSpPr>
          <a:spLocks/>
        </xdr:cNvSpPr>
      </xdr:nvSpPr>
      <xdr:spPr bwMode="auto">
        <a:xfrm>
          <a:off x="23317200" y="11497732"/>
          <a:ext cx="685800" cy="332318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67</xdr:row>
      <xdr:rowOff>10582</xdr:rowOff>
    </xdr:from>
    <xdr:to>
      <xdr:col>35</xdr:col>
      <xdr:colOff>0</xdr:colOff>
      <xdr:row>68</xdr:row>
      <xdr:rowOff>190500</xdr:rowOff>
    </xdr:to>
    <xdr:sp macro="" textlink="">
      <xdr:nvSpPr>
        <xdr:cNvPr id="18" name="AutoShape 25"/>
        <xdr:cNvSpPr>
          <a:spLocks/>
        </xdr:cNvSpPr>
      </xdr:nvSpPr>
      <xdr:spPr bwMode="auto">
        <a:xfrm>
          <a:off x="23317200" y="11497732"/>
          <a:ext cx="685800" cy="332318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61</xdr:row>
      <xdr:rowOff>0</xdr:rowOff>
    </xdr:from>
    <xdr:to>
      <xdr:col>9</xdr:col>
      <xdr:colOff>0</xdr:colOff>
      <xdr:row>62</xdr:row>
      <xdr:rowOff>179918</xdr:rowOff>
    </xdr:to>
    <xdr:sp macro="" textlink="">
      <xdr:nvSpPr>
        <xdr:cNvPr id="19" name="AutoShape 2"/>
        <xdr:cNvSpPr>
          <a:spLocks/>
        </xdr:cNvSpPr>
      </xdr:nvSpPr>
      <xdr:spPr bwMode="auto">
        <a:xfrm>
          <a:off x="5486400" y="1045845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61</xdr:row>
      <xdr:rowOff>0</xdr:rowOff>
    </xdr:from>
    <xdr:to>
      <xdr:col>35</xdr:col>
      <xdr:colOff>0</xdr:colOff>
      <xdr:row>62</xdr:row>
      <xdr:rowOff>179918</xdr:rowOff>
    </xdr:to>
    <xdr:sp macro="" textlink="">
      <xdr:nvSpPr>
        <xdr:cNvPr id="20" name="AutoShape 25"/>
        <xdr:cNvSpPr>
          <a:spLocks/>
        </xdr:cNvSpPr>
      </xdr:nvSpPr>
      <xdr:spPr bwMode="auto">
        <a:xfrm>
          <a:off x="23317200" y="1045845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27&#22577;&#21578;&#26360;&#20840;&#20307;&#65288;&#65328;&#65316;&#65318;&#21270;&#29992;&#65289;&#20462;&#27491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白紙"/>
      <sheetName val="目次"/>
      <sheetName val="利用にあたって"/>
      <sheetName val="仕切（学基）"/>
      <sheetName val="白紙（1）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 "/>
      <sheetName val="24"/>
      <sheetName val="23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仕切 (統計表1)"/>
      <sheetName val="白紙（２）"/>
      <sheetName val="第１表"/>
      <sheetName val="第１表（つづき）"/>
      <sheetName val="第２表"/>
      <sheetName val="第３表"/>
      <sheetName val="第４表"/>
      <sheetName val="第５表"/>
      <sheetName val="第６表"/>
      <sheetName val="第７表"/>
      <sheetName val="第８表"/>
      <sheetName val="第９表"/>
      <sheetName val="第１０表"/>
      <sheetName val="第１１表"/>
      <sheetName val="第１２表"/>
      <sheetName val="第１３表"/>
      <sheetName val="第１４表"/>
      <sheetName val="第１５表"/>
      <sheetName val="第１６表"/>
      <sheetName val="第１７表"/>
      <sheetName val="第１８表"/>
      <sheetName val="第１９表、第２０表"/>
      <sheetName val="第２１表"/>
      <sheetName val="第２２表"/>
      <sheetName val="第２３表"/>
      <sheetName val="第２４表、第２５表、第２６表"/>
      <sheetName val="第２７表、第２８表"/>
      <sheetName val="仕切 (学保)"/>
      <sheetName val="白紙（３）"/>
      <sheetName val="93"/>
      <sheetName val="94"/>
      <sheetName val="95"/>
      <sheetName val="96"/>
      <sheetName val="仕切 (統計表2) "/>
      <sheetName val="Sheet1"/>
      <sheetName val="97"/>
      <sheetName val="98"/>
      <sheetName val="99"/>
      <sheetName val="100"/>
      <sheetName val="101"/>
      <sheetName val="裏表紙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6"/>
  <sheetViews>
    <sheetView zoomScaleNormal="100" workbookViewId="0">
      <selection activeCell="D7" sqref="D7"/>
    </sheetView>
  </sheetViews>
  <sheetFormatPr defaultColWidth="9" defaultRowHeight="13.5"/>
  <cols>
    <col min="1" max="1" width="2.625" style="1" customWidth="1"/>
    <col min="2" max="2" width="10.625" style="1" customWidth="1"/>
    <col min="3" max="4" width="7.625" style="1" customWidth="1"/>
    <col min="5" max="15" width="6.375" style="1" customWidth="1"/>
    <col min="16" max="17" width="9" style="1"/>
    <col min="18" max="18" width="7.5" style="1" bestFit="1" customWidth="1"/>
    <col min="19" max="19" width="9.5" style="1" bestFit="1" customWidth="1"/>
    <col min="20" max="20" width="8.5" style="1" customWidth="1"/>
    <col min="21" max="24" width="6.625" style="1" customWidth="1"/>
    <col min="25" max="25" width="7.5" style="1" bestFit="1" customWidth="1"/>
    <col min="26" max="30" width="6.625" style="1" customWidth="1"/>
    <col min="31" max="39" width="7.625" style="1" customWidth="1"/>
    <col min="40" max="16384" width="9" style="1"/>
  </cols>
  <sheetData>
    <row r="1" spans="2:30">
      <c r="B1" s="2"/>
    </row>
    <row r="2" spans="2:30" ht="20.100000000000001" customHeight="1">
      <c r="B2" s="42" t="s">
        <v>114</v>
      </c>
      <c r="Q2" s="63"/>
    </row>
    <row r="3" spans="2:30" ht="20.100000000000001" customHeight="1">
      <c r="B3" s="42" t="s">
        <v>116</v>
      </c>
    </row>
    <row r="4" spans="2:30" ht="20.100000000000001" customHeight="1">
      <c r="B4" s="42" t="s">
        <v>117</v>
      </c>
    </row>
    <row r="5" spans="2:30" ht="20.100000000000001" customHeight="1">
      <c r="B5" s="39" t="s">
        <v>118</v>
      </c>
    </row>
    <row r="6" spans="2:30" ht="20.100000000000001" customHeight="1">
      <c r="B6" s="42" t="s">
        <v>115</v>
      </c>
    </row>
    <row r="7" spans="2:30" ht="20.100000000000001" customHeight="1">
      <c r="B7" s="38" t="s">
        <v>119</v>
      </c>
    </row>
    <row r="8" spans="2:30" ht="20.100000000000001" customHeight="1">
      <c r="B8" s="2"/>
    </row>
    <row r="9" spans="2:30" ht="20.100000000000001" customHeight="1">
      <c r="B9" s="1" t="s">
        <v>80</v>
      </c>
      <c r="Q9" s="23" t="s">
        <v>90</v>
      </c>
    </row>
    <row r="10" spans="2:30" ht="20.100000000000001" customHeight="1">
      <c r="N10" s="10" t="s">
        <v>6</v>
      </c>
      <c r="Q10" s="50" t="s">
        <v>19</v>
      </c>
    </row>
    <row r="11" spans="2:30" ht="20.100000000000001" customHeight="1">
      <c r="B11" s="32" t="s">
        <v>84</v>
      </c>
      <c r="C11" s="27" t="s">
        <v>46</v>
      </c>
      <c r="D11" s="27" t="s">
        <v>20</v>
      </c>
      <c r="E11" s="27" t="s">
        <v>21</v>
      </c>
      <c r="F11" s="27" t="s">
        <v>22</v>
      </c>
      <c r="G11" s="27" t="s">
        <v>23</v>
      </c>
      <c r="H11" s="27" t="s">
        <v>24</v>
      </c>
      <c r="I11" s="27" t="s">
        <v>25</v>
      </c>
      <c r="J11" s="27" t="s">
        <v>26</v>
      </c>
      <c r="K11" s="27" t="s">
        <v>35</v>
      </c>
      <c r="L11" s="43" t="s">
        <v>36</v>
      </c>
      <c r="M11" s="27" t="s">
        <v>67</v>
      </c>
      <c r="N11" s="43" t="s">
        <v>68</v>
      </c>
      <c r="O11" s="33" t="s">
        <v>37</v>
      </c>
      <c r="Q11" s="1" t="s">
        <v>27</v>
      </c>
      <c r="S11" s="1">
        <f>RANK(S13,S13:AC13,0)</f>
        <v>1</v>
      </c>
      <c r="T11" s="1">
        <f>RANK(T13,S13:AC13,0)</f>
        <v>4</v>
      </c>
      <c r="U11" s="1">
        <f>RANK(U13,S13:AC13,0)</f>
        <v>2</v>
      </c>
      <c r="V11" s="1">
        <f>RANK(V13,S13:AC13,0)</f>
        <v>3</v>
      </c>
      <c r="W11" s="1">
        <f>RANK(W13,S13:AC13,0)</f>
        <v>7</v>
      </c>
      <c r="X11" s="1">
        <f>RANK(X13,S13:AC13,0)</f>
        <v>8</v>
      </c>
      <c r="Y11" s="1">
        <f>RANK(Y13,S13:AC13,0)</f>
        <v>10</v>
      </c>
      <c r="Z11" s="1">
        <f>RANK(Z13,S13:AC13,0)</f>
        <v>11</v>
      </c>
      <c r="AA11" s="1">
        <f>RANK(AA13,S13:AC13,0)</f>
        <v>9</v>
      </c>
      <c r="AB11" s="1">
        <f>RANK(AB13,S13:AC13,0)</f>
        <v>6</v>
      </c>
      <c r="AC11" s="1">
        <f>RANK(AC13,S13:AC13,0)</f>
        <v>5</v>
      </c>
      <c r="AD11" s="1" t="s">
        <v>39</v>
      </c>
    </row>
    <row r="12" spans="2:30" ht="20.100000000000001" customHeight="1">
      <c r="B12" s="70" t="s">
        <v>110</v>
      </c>
      <c r="C12" s="29">
        <v>35980</v>
      </c>
      <c r="D12" s="30">
        <v>20519</v>
      </c>
      <c r="E12" s="30">
        <v>1142</v>
      </c>
      <c r="F12" s="30">
        <v>5208</v>
      </c>
      <c r="G12" s="30">
        <v>3914</v>
      </c>
      <c r="H12" s="30">
        <v>108</v>
      </c>
      <c r="I12" s="30">
        <v>859</v>
      </c>
      <c r="J12" s="30">
        <v>565</v>
      </c>
      <c r="K12" s="44">
        <v>0</v>
      </c>
      <c r="L12" s="44">
        <v>332</v>
      </c>
      <c r="M12" s="30">
        <v>890</v>
      </c>
      <c r="N12" s="30">
        <v>2443</v>
      </c>
      <c r="O12" s="30" t="s">
        <v>73</v>
      </c>
      <c r="Q12" s="1" t="s">
        <v>28</v>
      </c>
      <c r="R12" s="1" t="s">
        <v>89</v>
      </c>
      <c r="S12" s="27" t="s">
        <v>20</v>
      </c>
      <c r="T12" s="27" t="s">
        <v>21</v>
      </c>
      <c r="U12" s="27" t="s">
        <v>22</v>
      </c>
      <c r="V12" s="27" t="s">
        <v>23</v>
      </c>
      <c r="W12" s="27" t="s">
        <v>24</v>
      </c>
      <c r="X12" s="27" t="s">
        <v>25</v>
      </c>
      <c r="Y12" s="27" t="s">
        <v>26</v>
      </c>
      <c r="Z12" s="27" t="s">
        <v>35</v>
      </c>
      <c r="AA12" s="43" t="s">
        <v>36</v>
      </c>
      <c r="AB12" s="27" t="s">
        <v>67</v>
      </c>
      <c r="AC12" s="43" t="s">
        <v>68</v>
      </c>
      <c r="AD12" s="1" t="s">
        <v>73</v>
      </c>
    </row>
    <row r="13" spans="2:30" ht="20.100000000000001" customHeight="1">
      <c r="B13" s="20">
        <v>24</v>
      </c>
      <c r="C13" s="29">
        <v>35747</v>
      </c>
      <c r="D13" s="30">
        <v>20377</v>
      </c>
      <c r="E13" s="30">
        <v>1143</v>
      </c>
      <c r="F13" s="30">
        <v>5228</v>
      </c>
      <c r="G13" s="30">
        <v>3890</v>
      </c>
      <c r="H13" s="30">
        <v>120</v>
      </c>
      <c r="I13" s="30">
        <v>899</v>
      </c>
      <c r="J13" s="30">
        <v>600</v>
      </c>
      <c r="K13" s="44">
        <v>0</v>
      </c>
      <c r="L13" s="44">
        <v>343</v>
      </c>
      <c r="M13" s="30">
        <v>873</v>
      </c>
      <c r="N13" s="30">
        <v>2274</v>
      </c>
      <c r="O13" s="30" t="s">
        <v>37</v>
      </c>
      <c r="Q13" s="1" t="s">
        <v>4</v>
      </c>
      <c r="R13" s="34">
        <f>SUM(S13:AC13)</f>
        <v>17459</v>
      </c>
      <c r="S13" s="75">
        <f>D18</f>
        <v>9620</v>
      </c>
      <c r="T13" s="75">
        <f t="shared" ref="T13:AC13" si="0">E18</f>
        <v>517</v>
      </c>
      <c r="U13" s="75">
        <f t="shared" si="0"/>
        <v>4776</v>
      </c>
      <c r="V13" s="75">
        <f t="shared" si="0"/>
        <v>1224</v>
      </c>
      <c r="W13" s="75">
        <f t="shared" si="0"/>
        <v>142</v>
      </c>
      <c r="X13" s="75">
        <f t="shared" si="0"/>
        <v>101</v>
      </c>
      <c r="Y13" s="75">
        <f t="shared" si="0"/>
        <v>32</v>
      </c>
      <c r="Z13" s="75">
        <f t="shared" si="0"/>
        <v>0</v>
      </c>
      <c r="AA13" s="75">
        <f t="shared" si="0"/>
        <v>79</v>
      </c>
      <c r="AB13" s="75">
        <f t="shared" si="0"/>
        <v>452</v>
      </c>
      <c r="AC13" s="75">
        <f t="shared" si="0"/>
        <v>516</v>
      </c>
      <c r="AD13" s="34" t="s">
        <v>39</v>
      </c>
    </row>
    <row r="14" spans="2:30" ht="20.100000000000001" customHeight="1">
      <c r="B14" s="70">
        <v>25</v>
      </c>
      <c r="C14" s="29">
        <v>35194</v>
      </c>
      <c r="D14" s="30">
        <v>19968</v>
      </c>
      <c r="E14" s="30">
        <v>1111</v>
      </c>
      <c r="F14" s="30">
        <v>5164</v>
      </c>
      <c r="G14" s="30">
        <v>3873</v>
      </c>
      <c r="H14" s="30">
        <v>137</v>
      </c>
      <c r="I14" s="30">
        <v>945</v>
      </c>
      <c r="J14" s="30">
        <v>633</v>
      </c>
      <c r="K14" s="44">
        <v>0</v>
      </c>
      <c r="L14" s="44">
        <v>347</v>
      </c>
      <c r="M14" s="30">
        <v>860</v>
      </c>
      <c r="N14" s="30">
        <v>2156</v>
      </c>
      <c r="O14" s="30" t="s">
        <v>37</v>
      </c>
      <c r="Q14" s="1" t="s">
        <v>30</v>
      </c>
      <c r="R14" s="31"/>
      <c r="S14" s="31">
        <f>ROUND(S13/$R$13*100,1)</f>
        <v>55.1</v>
      </c>
      <c r="T14" s="31">
        <f t="shared" ref="T14:AC14" si="1">ROUND(T13/$R$13*100,1)</f>
        <v>3</v>
      </c>
      <c r="U14" s="31">
        <f t="shared" si="1"/>
        <v>27.4</v>
      </c>
      <c r="V14" s="31">
        <f t="shared" si="1"/>
        <v>7</v>
      </c>
      <c r="W14" s="31">
        <f t="shared" si="1"/>
        <v>0.8</v>
      </c>
      <c r="X14" s="31">
        <f t="shared" si="1"/>
        <v>0.6</v>
      </c>
      <c r="Y14" s="31">
        <f t="shared" si="1"/>
        <v>0.2</v>
      </c>
      <c r="Z14" s="31">
        <f t="shared" si="1"/>
        <v>0</v>
      </c>
      <c r="AA14" s="31">
        <f t="shared" si="1"/>
        <v>0.5</v>
      </c>
      <c r="AB14" s="31">
        <f t="shared" si="1"/>
        <v>2.6</v>
      </c>
      <c r="AC14" s="31">
        <f t="shared" si="1"/>
        <v>3</v>
      </c>
      <c r="AD14" s="31" t="s">
        <v>74</v>
      </c>
    </row>
    <row r="15" spans="2:30" ht="20.100000000000001" customHeight="1">
      <c r="B15" s="71">
        <v>26</v>
      </c>
      <c r="C15" s="29">
        <v>35058</v>
      </c>
      <c r="D15" s="30">
        <v>19931</v>
      </c>
      <c r="E15" s="30">
        <v>1110</v>
      </c>
      <c r="F15" s="30">
        <v>5082</v>
      </c>
      <c r="G15" s="30">
        <v>3872</v>
      </c>
      <c r="H15" s="30">
        <v>144</v>
      </c>
      <c r="I15" s="30">
        <v>1016</v>
      </c>
      <c r="J15" s="30">
        <v>635</v>
      </c>
      <c r="K15" s="44">
        <v>0</v>
      </c>
      <c r="L15" s="44">
        <v>314</v>
      </c>
      <c r="M15" s="30">
        <v>881</v>
      </c>
      <c r="N15" s="30">
        <v>2073</v>
      </c>
      <c r="O15" s="30" t="s">
        <v>37</v>
      </c>
      <c r="Q15" s="50" t="s">
        <v>31</v>
      </c>
      <c r="AC15" s="1" t="s">
        <v>75</v>
      </c>
    </row>
    <row r="16" spans="2:30" ht="20.100000000000001" customHeight="1">
      <c r="B16" s="79">
        <v>27</v>
      </c>
      <c r="C16" s="80">
        <f>SUM(D16:N16)</f>
        <v>34828</v>
      </c>
      <c r="D16" s="84">
        <f>+D18+D19</f>
        <v>19926</v>
      </c>
      <c r="E16" s="84">
        <f t="shared" ref="E16:N16" si="2">+E18+E19</f>
        <v>1086</v>
      </c>
      <c r="F16" s="84">
        <f t="shared" si="2"/>
        <v>5021</v>
      </c>
      <c r="G16" s="84">
        <f t="shared" si="2"/>
        <v>3771</v>
      </c>
      <c r="H16" s="84">
        <f t="shared" si="2"/>
        <v>154</v>
      </c>
      <c r="I16" s="84">
        <f t="shared" si="2"/>
        <v>1011</v>
      </c>
      <c r="J16" s="84">
        <f t="shared" si="2"/>
        <v>605</v>
      </c>
      <c r="K16" s="84">
        <f t="shared" si="2"/>
        <v>0</v>
      </c>
      <c r="L16" s="84">
        <f t="shared" si="2"/>
        <v>299</v>
      </c>
      <c r="M16" s="84">
        <f t="shared" si="2"/>
        <v>901</v>
      </c>
      <c r="N16" s="84">
        <f t="shared" si="2"/>
        <v>2054</v>
      </c>
      <c r="O16" s="30" t="s">
        <v>37</v>
      </c>
      <c r="Q16" s="1" t="s">
        <v>27</v>
      </c>
      <c r="S16" s="1">
        <f>RANK(S18,S18:AC18,0)</f>
        <v>1</v>
      </c>
      <c r="T16" s="1">
        <f>RANK(T18,S18:AC18,0)</f>
        <v>6</v>
      </c>
      <c r="U16" s="1">
        <f>RANK(U18,S18:AC18,0)</f>
        <v>8</v>
      </c>
      <c r="V16" s="1">
        <f>RANK(V18,S18:AC18,0)</f>
        <v>2</v>
      </c>
      <c r="W16" s="1">
        <f>RANK(W18,S18:AC18,0)</f>
        <v>10</v>
      </c>
      <c r="X16" s="1">
        <f>RANK(X18,S18:AC18,0)</f>
        <v>4</v>
      </c>
      <c r="Y16" s="1">
        <f>RANK(Y18,S18:AC18,0)</f>
        <v>5</v>
      </c>
      <c r="Z16" s="1">
        <f>RANK(Z18,S18:AC18,0)</f>
        <v>11</v>
      </c>
      <c r="AA16" s="1">
        <f>RANK(AA18,S18:AC18,0)</f>
        <v>9</v>
      </c>
      <c r="AB16" s="1">
        <f>RANK(AB18,S18:AC18,0)</f>
        <v>7</v>
      </c>
      <c r="AC16" s="1">
        <f>RANK(AC18,S18:AC18,0)</f>
        <v>3</v>
      </c>
      <c r="AD16" s="1" t="s">
        <v>39</v>
      </c>
    </row>
    <row r="17" spans="2:39" ht="20.100000000000001" customHeight="1">
      <c r="B17" s="28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1" t="s">
        <v>28</v>
      </c>
      <c r="R17" s="1" t="s">
        <v>89</v>
      </c>
      <c r="S17" s="27" t="s">
        <v>20</v>
      </c>
      <c r="T17" s="27" t="s">
        <v>21</v>
      </c>
      <c r="U17" s="27" t="s">
        <v>22</v>
      </c>
      <c r="V17" s="27" t="s">
        <v>23</v>
      </c>
      <c r="W17" s="27" t="s">
        <v>24</v>
      </c>
      <c r="X17" s="27" t="s">
        <v>25</v>
      </c>
      <c r="Y17" s="27" t="s">
        <v>26</v>
      </c>
      <c r="Z17" s="27" t="s">
        <v>35</v>
      </c>
      <c r="AA17" s="43" t="s">
        <v>36</v>
      </c>
      <c r="AB17" s="27" t="s">
        <v>67</v>
      </c>
      <c r="AC17" s="43" t="s">
        <v>68</v>
      </c>
      <c r="AD17" s="1" t="s">
        <v>74</v>
      </c>
    </row>
    <row r="18" spans="2:39" ht="20.100000000000001" customHeight="1">
      <c r="B18" s="33" t="s">
        <v>2</v>
      </c>
      <c r="C18" s="80">
        <f>SUM(D18:N18)</f>
        <v>17459</v>
      </c>
      <c r="D18" s="81">
        <v>9620</v>
      </c>
      <c r="E18" s="81">
        <v>517</v>
      </c>
      <c r="F18" s="81">
        <v>4776</v>
      </c>
      <c r="G18" s="81">
        <v>1224</v>
      </c>
      <c r="H18" s="81">
        <v>142</v>
      </c>
      <c r="I18" s="81">
        <v>101</v>
      </c>
      <c r="J18" s="81">
        <v>32</v>
      </c>
      <c r="K18" s="81">
        <v>0</v>
      </c>
      <c r="L18" s="81">
        <v>79</v>
      </c>
      <c r="M18" s="81">
        <v>452</v>
      </c>
      <c r="N18" s="81">
        <v>516</v>
      </c>
      <c r="O18" s="30" t="s">
        <v>71</v>
      </c>
      <c r="Q18" s="1" t="s">
        <v>4</v>
      </c>
      <c r="R18" s="34">
        <f>SUM(S18:AC18)</f>
        <v>17369</v>
      </c>
      <c r="S18" s="76">
        <f>D19</f>
        <v>10306</v>
      </c>
      <c r="T18" s="76">
        <f t="shared" ref="T18:AC18" si="3">E19</f>
        <v>569</v>
      </c>
      <c r="U18" s="76">
        <f t="shared" si="3"/>
        <v>245</v>
      </c>
      <c r="V18" s="76">
        <f t="shared" si="3"/>
        <v>2547</v>
      </c>
      <c r="W18" s="76">
        <f t="shared" si="3"/>
        <v>12</v>
      </c>
      <c r="X18" s="76">
        <f t="shared" si="3"/>
        <v>910</v>
      </c>
      <c r="Y18" s="76">
        <f t="shared" si="3"/>
        <v>573</v>
      </c>
      <c r="Z18" s="76">
        <f t="shared" si="3"/>
        <v>0</v>
      </c>
      <c r="AA18" s="76">
        <f t="shared" si="3"/>
        <v>220</v>
      </c>
      <c r="AB18" s="76">
        <f t="shared" si="3"/>
        <v>449</v>
      </c>
      <c r="AC18" s="76">
        <f t="shared" si="3"/>
        <v>1538</v>
      </c>
      <c r="AD18" s="34" t="s">
        <v>76</v>
      </c>
    </row>
    <row r="19" spans="2:39" ht="20.100000000000001" customHeight="1">
      <c r="B19" s="35" t="s">
        <v>9</v>
      </c>
      <c r="C19" s="82">
        <f>SUM(D19:N19)</f>
        <v>17369</v>
      </c>
      <c r="D19" s="83">
        <v>10306</v>
      </c>
      <c r="E19" s="83">
        <v>569</v>
      </c>
      <c r="F19" s="83">
        <v>245</v>
      </c>
      <c r="G19" s="83">
        <v>2547</v>
      </c>
      <c r="H19" s="83">
        <v>12</v>
      </c>
      <c r="I19" s="83">
        <v>910</v>
      </c>
      <c r="J19" s="83">
        <v>573</v>
      </c>
      <c r="K19" s="83">
        <v>0</v>
      </c>
      <c r="L19" s="83">
        <v>220</v>
      </c>
      <c r="M19" s="83">
        <v>449</v>
      </c>
      <c r="N19" s="83">
        <v>1538</v>
      </c>
      <c r="O19" s="30" t="s">
        <v>37</v>
      </c>
      <c r="Q19" s="1" t="s">
        <v>30</v>
      </c>
      <c r="R19" s="31"/>
      <c r="S19" s="31">
        <f>ROUND(S18/$R$18*100,1)</f>
        <v>59.3</v>
      </c>
      <c r="T19" s="31">
        <f t="shared" ref="T19:AC19" si="4">ROUND(T18/$R$18*100,1)</f>
        <v>3.3</v>
      </c>
      <c r="U19" s="31">
        <f t="shared" si="4"/>
        <v>1.4</v>
      </c>
      <c r="V19" s="31">
        <f t="shared" si="4"/>
        <v>14.7</v>
      </c>
      <c r="W19" s="31">
        <f t="shared" si="4"/>
        <v>0.1</v>
      </c>
      <c r="X19" s="31">
        <f t="shared" si="4"/>
        <v>5.2</v>
      </c>
      <c r="Y19" s="31">
        <f t="shared" si="4"/>
        <v>3.3</v>
      </c>
      <c r="Z19" s="31">
        <f t="shared" si="4"/>
        <v>0</v>
      </c>
      <c r="AA19" s="31">
        <f t="shared" si="4"/>
        <v>1.3</v>
      </c>
      <c r="AB19" s="31">
        <f t="shared" si="4"/>
        <v>2.6</v>
      </c>
      <c r="AC19" s="31">
        <f t="shared" si="4"/>
        <v>8.9</v>
      </c>
      <c r="AD19" s="31" t="s">
        <v>77</v>
      </c>
    </row>
    <row r="20" spans="2:39" ht="20.100000000000001" customHeight="1">
      <c r="B20" s="15" t="s">
        <v>74</v>
      </c>
    </row>
    <row r="21" spans="2:39" ht="20.100000000000001" customHeight="1">
      <c r="C21" s="34" t="s">
        <v>37</v>
      </c>
      <c r="D21" s="34" t="s">
        <v>38</v>
      </c>
      <c r="E21" s="34" t="s">
        <v>37</v>
      </c>
      <c r="F21" s="34" t="s">
        <v>37</v>
      </c>
      <c r="G21" s="34" t="s">
        <v>37</v>
      </c>
      <c r="H21" s="34" t="s">
        <v>37</v>
      </c>
      <c r="I21" s="34" t="s">
        <v>37</v>
      </c>
      <c r="J21" s="34" t="s">
        <v>37</v>
      </c>
      <c r="K21" s="34" t="s">
        <v>37</v>
      </c>
      <c r="L21" s="34" t="s">
        <v>37</v>
      </c>
      <c r="M21" s="34" t="s">
        <v>37</v>
      </c>
      <c r="N21" s="34" t="s">
        <v>37</v>
      </c>
    </row>
    <row r="22" spans="2:39" ht="20.100000000000001" customHeight="1">
      <c r="B22" s="40" t="s">
        <v>109</v>
      </c>
    </row>
    <row r="23" spans="2:39" ht="20.100000000000001" customHeight="1">
      <c r="D23" s="41" t="s">
        <v>47</v>
      </c>
      <c r="L23" s="41"/>
      <c r="Q23" s="23" t="s">
        <v>104</v>
      </c>
      <c r="AE23" s="23" t="s">
        <v>102</v>
      </c>
    </row>
    <row r="24" spans="2:39" ht="20.100000000000001" customHeight="1">
      <c r="R24" s="1" t="s">
        <v>32</v>
      </c>
      <c r="S24" s="1" t="s">
        <v>28</v>
      </c>
      <c r="T24" s="1" t="s">
        <v>91</v>
      </c>
      <c r="U24" s="1" t="s">
        <v>92</v>
      </c>
      <c r="W24" s="1" t="s">
        <v>9</v>
      </c>
      <c r="X24" s="1" t="s">
        <v>28</v>
      </c>
      <c r="Y24" s="1" t="s">
        <v>91</v>
      </c>
      <c r="Z24" s="1" t="s">
        <v>92</v>
      </c>
      <c r="AE24" s="1" t="s">
        <v>32</v>
      </c>
      <c r="AF24" s="1" t="s">
        <v>28</v>
      </c>
      <c r="AG24" s="1" t="s">
        <v>91</v>
      </c>
      <c r="AH24" s="1" t="s">
        <v>92</v>
      </c>
      <c r="AJ24" s="1" t="s">
        <v>9</v>
      </c>
      <c r="AK24" s="1" t="s">
        <v>28</v>
      </c>
      <c r="AL24" s="1" t="s">
        <v>91</v>
      </c>
      <c r="AM24" s="1" t="s">
        <v>92</v>
      </c>
    </row>
    <row r="25" spans="2:39" ht="20.100000000000001" customHeight="1">
      <c r="R25" s="1">
        <v>1</v>
      </c>
      <c r="S25" s="1" t="s">
        <v>15</v>
      </c>
      <c r="T25" s="45">
        <v>9620</v>
      </c>
      <c r="U25" s="1">
        <f>ROUND(T25/$T$36*100,1)</f>
        <v>55.1</v>
      </c>
      <c r="W25" s="1">
        <v>1</v>
      </c>
      <c r="X25" s="1" t="s">
        <v>15</v>
      </c>
      <c r="Y25" s="45">
        <v>10306</v>
      </c>
      <c r="Z25" s="1">
        <f>ROUND(Y25/$Y$36*100,1)</f>
        <v>59.3</v>
      </c>
      <c r="AE25" s="1">
        <v>1</v>
      </c>
      <c r="AF25" s="1" t="s">
        <v>15</v>
      </c>
      <c r="AG25" s="45">
        <v>9607</v>
      </c>
      <c r="AH25" s="1">
        <f>ROUND(AG25/$R$13*100,1)</f>
        <v>55</v>
      </c>
      <c r="AJ25" s="1">
        <v>1</v>
      </c>
      <c r="AK25" s="1" t="s">
        <v>15</v>
      </c>
      <c r="AL25" s="45">
        <v>10361</v>
      </c>
      <c r="AM25" s="1">
        <f>ROUND(AL25/$R$18*100,1)</f>
        <v>59.7</v>
      </c>
    </row>
    <row r="26" spans="2:39" ht="20.100000000000001" customHeight="1">
      <c r="R26" s="1">
        <v>2</v>
      </c>
      <c r="S26" s="1" t="s">
        <v>16</v>
      </c>
      <c r="T26" s="45">
        <v>4776</v>
      </c>
      <c r="U26" s="1">
        <f t="shared" ref="U26:U34" si="5">ROUND(T26/$T$36*100,1)</f>
        <v>27.4</v>
      </c>
      <c r="W26" s="1">
        <v>2</v>
      </c>
      <c r="X26" s="1" t="s">
        <v>17</v>
      </c>
      <c r="Y26" s="45">
        <v>2547</v>
      </c>
      <c r="Z26" s="1">
        <f t="shared" ref="Z26:Z34" si="6">ROUND(Y26/$Y$36*100,1)</f>
        <v>14.7</v>
      </c>
      <c r="AE26" s="1">
        <v>2</v>
      </c>
      <c r="AF26" s="1" t="s">
        <v>16</v>
      </c>
      <c r="AG26" s="45">
        <v>4898</v>
      </c>
      <c r="AH26" s="1">
        <f t="shared" ref="AH26:AH30" si="7">ROUND(AG26/$R$13*100,1)</f>
        <v>28.1</v>
      </c>
      <c r="AJ26" s="1">
        <v>2</v>
      </c>
      <c r="AK26" s="1" t="s">
        <v>17</v>
      </c>
      <c r="AL26" s="45">
        <v>2602</v>
      </c>
      <c r="AM26" s="1">
        <f t="shared" ref="AM26:AM30" si="8">ROUND(AL26/$R$18*100,1)</f>
        <v>15</v>
      </c>
    </row>
    <row r="27" spans="2:39" ht="20.100000000000001" customHeight="1">
      <c r="R27" s="1">
        <v>3</v>
      </c>
      <c r="S27" s="1" t="s">
        <v>17</v>
      </c>
      <c r="T27" s="45">
        <v>1224</v>
      </c>
      <c r="U27" s="1">
        <f t="shared" si="5"/>
        <v>7</v>
      </c>
      <c r="W27" s="1">
        <v>3</v>
      </c>
      <c r="X27" s="1" t="s">
        <v>29</v>
      </c>
      <c r="Y27" s="45">
        <v>1538</v>
      </c>
      <c r="Z27" s="1">
        <f t="shared" si="6"/>
        <v>8.9</v>
      </c>
      <c r="AE27" s="1">
        <v>3</v>
      </c>
      <c r="AF27" s="1" t="s">
        <v>17</v>
      </c>
      <c r="AG27" s="45">
        <v>1271</v>
      </c>
      <c r="AH27" s="1">
        <f t="shared" si="7"/>
        <v>7.3</v>
      </c>
      <c r="AJ27" s="1">
        <v>3</v>
      </c>
      <c r="AK27" s="1" t="s">
        <v>29</v>
      </c>
      <c r="AL27" s="45">
        <v>1590</v>
      </c>
      <c r="AM27" s="1">
        <f t="shared" si="8"/>
        <v>9.1999999999999993</v>
      </c>
    </row>
    <row r="28" spans="2:39" ht="20.100000000000001" customHeight="1">
      <c r="R28" s="1">
        <v>4</v>
      </c>
      <c r="S28" s="1" t="s">
        <v>48</v>
      </c>
      <c r="T28" s="45">
        <v>517</v>
      </c>
      <c r="U28" s="1">
        <f t="shared" si="5"/>
        <v>3</v>
      </c>
      <c r="W28" s="1">
        <v>4</v>
      </c>
      <c r="X28" s="1" t="s">
        <v>18</v>
      </c>
      <c r="Y28" s="45">
        <v>910</v>
      </c>
      <c r="Z28" s="1">
        <f t="shared" si="6"/>
        <v>5.2</v>
      </c>
      <c r="AE28" s="1">
        <v>4</v>
      </c>
      <c r="AF28" s="1" t="s">
        <v>29</v>
      </c>
      <c r="AG28" s="45">
        <v>566</v>
      </c>
      <c r="AH28" s="1">
        <f t="shared" si="7"/>
        <v>3.2</v>
      </c>
      <c r="AJ28" s="1">
        <v>4</v>
      </c>
      <c r="AK28" s="1" t="s">
        <v>18</v>
      </c>
      <c r="AL28" s="45">
        <v>850</v>
      </c>
      <c r="AM28" s="1">
        <f t="shared" si="8"/>
        <v>4.9000000000000004</v>
      </c>
    </row>
    <row r="29" spans="2:39" ht="20.100000000000001" customHeight="1">
      <c r="R29" s="1">
        <v>5</v>
      </c>
      <c r="S29" s="1" t="s">
        <v>29</v>
      </c>
      <c r="T29" s="45">
        <v>516</v>
      </c>
      <c r="U29" s="1">
        <f t="shared" si="5"/>
        <v>3</v>
      </c>
      <c r="W29" s="1">
        <v>5</v>
      </c>
      <c r="X29" s="1" t="s">
        <v>94</v>
      </c>
      <c r="Y29" s="45">
        <v>573</v>
      </c>
      <c r="Z29" s="1">
        <f t="shared" si="6"/>
        <v>3.3</v>
      </c>
      <c r="AE29" s="1">
        <v>5</v>
      </c>
      <c r="AF29" s="1" t="s">
        <v>48</v>
      </c>
      <c r="AG29" s="45">
        <v>533</v>
      </c>
      <c r="AH29" s="1">
        <f t="shared" si="7"/>
        <v>3.1</v>
      </c>
      <c r="AJ29" s="1">
        <v>5</v>
      </c>
      <c r="AK29" s="1" t="s">
        <v>94</v>
      </c>
      <c r="AL29" s="45">
        <v>604</v>
      </c>
      <c r="AM29" s="1">
        <f t="shared" si="8"/>
        <v>3.5</v>
      </c>
    </row>
    <row r="30" spans="2:39" ht="20.100000000000001" customHeight="1">
      <c r="R30" s="1">
        <v>6</v>
      </c>
      <c r="S30" s="1" t="s">
        <v>95</v>
      </c>
      <c r="T30" s="45">
        <v>142</v>
      </c>
      <c r="U30" s="1">
        <f t="shared" si="5"/>
        <v>0.8</v>
      </c>
      <c r="W30" s="1">
        <v>6</v>
      </c>
      <c r="X30" s="1" t="s">
        <v>48</v>
      </c>
      <c r="Y30" s="45">
        <v>569</v>
      </c>
      <c r="Z30" s="1">
        <f t="shared" si="6"/>
        <v>3.3</v>
      </c>
      <c r="AF30" s="1" t="s">
        <v>103</v>
      </c>
      <c r="AG30" s="45">
        <f>$R$13-SUM(AG25:AG29)</f>
        <v>584</v>
      </c>
      <c r="AH30" s="1">
        <f t="shared" si="7"/>
        <v>3.3</v>
      </c>
      <c r="AK30" s="1" t="s">
        <v>33</v>
      </c>
      <c r="AL30" s="45">
        <f>$R$18-SUM(AL25:AL29)</f>
        <v>1362</v>
      </c>
      <c r="AM30" s="1">
        <f t="shared" si="8"/>
        <v>7.8</v>
      </c>
    </row>
    <row r="31" spans="2:39" ht="20.100000000000001" customHeight="1">
      <c r="R31" s="1">
        <v>7</v>
      </c>
      <c r="S31" s="1" t="s">
        <v>98</v>
      </c>
      <c r="T31" s="45">
        <v>101</v>
      </c>
      <c r="U31" s="1">
        <f t="shared" si="5"/>
        <v>0.6</v>
      </c>
      <c r="W31" s="1">
        <v>7</v>
      </c>
      <c r="X31" s="1" t="s">
        <v>99</v>
      </c>
      <c r="Y31" s="45">
        <v>245</v>
      </c>
      <c r="Z31" s="1">
        <f t="shared" si="6"/>
        <v>1.4</v>
      </c>
      <c r="AG31" s="45"/>
      <c r="AL31" s="45"/>
    </row>
    <row r="32" spans="2:39" ht="20.100000000000001" customHeight="1">
      <c r="R32" s="1">
        <v>8</v>
      </c>
      <c r="S32" s="1" t="s">
        <v>96</v>
      </c>
      <c r="T32" s="45">
        <v>79</v>
      </c>
      <c r="U32" s="1">
        <f t="shared" si="5"/>
        <v>0.5</v>
      </c>
      <c r="W32" s="1">
        <v>8</v>
      </c>
      <c r="X32" s="1" t="s">
        <v>96</v>
      </c>
      <c r="Y32" s="45">
        <v>220</v>
      </c>
      <c r="Z32" s="1">
        <f t="shared" si="6"/>
        <v>1.3</v>
      </c>
      <c r="AE32" s="1" t="s">
        <v>93</v>
      </c>
      <c r="AG32" s="45">
        <f>SUM(AG25:AG29)</f>
        <v>16875</v>
      </c>
      <c r="AJ32" s="1" t="s">
        <v>93</v>
      </c>
      <c r="AL32" s="45">
        <f>SUM(AL25:AL29)</f>
        <v>16007</v>
      </c>
    </row>
    <row r="33" spans="2:39" ht="20.100000000000001" customHeight="1">
      <c r="R33" s="1">
        <v>9</v>
      </c>
      <c r="S33" s="1" t="s">
        <v>97</v>
      </c>
      <c r="T33" s="45">
        <v>32</v>
      </c>
      <c r="U33" s="1">
        <f t="shared" si="5"/>
        <v>0.2</v>
      </c>
      <c r="W33" s="1">
        <v>9</v>
      </c>
      <c r="X33" s="1" t="s">
        <v>100</v>
      </c>
      <c r="Y33" s="45">
        <v>12</v>
      </c>
      <c r="Z33" s="1">
        <f t="shared" si="6"/>
        <v>0.1</v>
      </c>
      <c r="AG33" s="45"/>
      <c r="AL33" s="45"/>
    </row>
    <row r="34" spans="2:39" ht="20.100000000000001" customHeight="1">
      <c r="B34" s="2"/>
      <c r="R34" s="1">
        <v>10</v>
      </c>
      <c r="S34" s="1" t="s">
        <v>33</v>
      </c>
      <c r="T34" s="45">
        <v>452</v>
      </c>
      <c r="U34" s="1">
        <f t="shared" si="5"/>
        <v>2.6</v>
      </c>
      <c r="W34" s="1">
        <v>10</v>
      </c>
      <c r="X34" s="1" t="s">
        <v>101</v>
      </c>
      <c r="Y34" s="45">
        <v>449</v>
      </c>
      <c r="Z34" s="1">
        <f t="shared" si="6"/>
        <v>2.6</v>
      </c>
      <c r="AE34" s="1" t="s">
        <v>89</v>
      </c>
      <c r="AG34" s="45">
        <f>SUM(AG25:AG30)</f>
        <v>17459</v>
      </c>
      <c r="AH34" s="45">
        <f>SUM(AH25:AH30)</f>
        <v>99.999999999999986</v>
      </c>
      <c r="AJ34" s="1" t="s">
        <v>89</v>
      </c>
      <c r="AL34" s="45">
        <f>SUM(AL25:AL30)</f>
        <v>17369</v>
      </c>
      <c r="AM34" s="45">
        <f>SUM(AM25:AM30)</f>
        <v>100.10000000000001</v>
      </c>
    </row>
    <row r="35" spans="2:39" ht="20.100000000000001" customHeight="1">
      <c r="B35" s="2"/>
      <c r="T35" s="45"/>
      <c r="Y35" s="45"/>
    </row>
    <row r="36" spans="2:39" ht="20.100000000000001" customHeight="1">
      <c r="B36" s="2"/>
      <c r="S36" s="1" t="s">
        <v>89</v>
      </c>
      <c r="T36" s="45">
        <f>SUM(T25:T34)</f>
        <v>17459</v>
      </c>
      <c r="U36" s="45">
        <f>SUM(U25:U34)</f>
        <v>100.19999999999999</v>
      </c>
      <c r="X36" s="1" t="s">
        <v>89</v>
      </c>
      <c r="Y36" s="45">
        <f>SUM(Y25:Y34)</f>
        <v>17369</v>
      </c>
      <c r="Z36" s="45">
        <f>SUM(Z25:Z34)</f>
        <v>100.1</v>
      </c>
      <c r="AA36" s="77"/>
    </row>
    <row r="37" spans="2:39" ht="20.100000000000001" customHeight="1">
      <c r="B37" s="2"/>
      <c r="T37" s="45"/>
      <c r="Y37" s="45"/>
    </row>
    <row r="38" spans="2:39" ht="20.100000000000001" customHeight="1">
      <c r="B38" s="1" t="s">
        <v>60</v>
      </c>
    </row>
    <row r="39" spans="2:39" ht="20.100000000000001" customHeight="1">
      <c r="B39" s="42" t="s">
        <v>121</v>
      </c>
    </row>
    <row r="40" spans="2:39" ht="20.100000000000001" customHeight="1"/>
    <row r="41" spans="2:39" ht="20.100000000000001" customHeight="1">
      <c r="B41" s="1" t="s">
        <v>81</v>
      </c>
    </row>
    <row r="42" spans="2:39" ht="20.100000000000001" customHeight="1">
      <c r="M42" s="10" t="s">
        <v>34</v>
      </c>
    </row>
    <row r="43" spans="2:39" ht="20.100000000000001" customHeight="1">
      <c r="B43" s="431" t="s">
        <v>64</v>
      </c>
      <c r="C43" s="432"/>
      <c r="D43" s="26" t="s">
        <v>66</v>
      </c>
      <c r="E43" s="22"/>
      <c r="F43" s="26" t="s">
        <v>66</v>
      </c>
      <c r="G43" s="22"/>
      <c r="H43" s="26" t="s">
        <v>66</v>
      </c>
      <c r="I43" s="22"/>
      <c r="J43" s="26" t="s">
        <v>66</v>
      </c>
      <c r="K43" s="22"/>
      <c r="L43" s="26" t="s">
        <v>5</v>
      </c>
      <c r="M43" s="22"/>
    </row>
    <row r="44" spans="2:39" ht="20.100000000000001" customHeight="1">
      <c r="B44" s="433"/>
      <c r="C44" s="434"/>
      <c r="D44" s="21" t="s">
        <v>82</v>
      </c>
      <c r="E44" s="19"/>
      <c r="F44" s="21" t="s">
        <v>87</v>
      </c>
      <c r="G44" s="19"/>
      <c r="H44" s="21" t="s">
        <v>108</v>
      </c>
      <c r="I44" s="19"/>
      <c r="J44" s="21" t="s">
        <v>111</v>
      </c>
      <c r="K44" s="19"/>
      <c r="L44" s="21" t="s">
        <v>120</v>
      </c>
      <c r="M44" s="19"/>
    </row>
    <row r="45" spans="2:39" ht="30" customHeight="1">
      <c r="B45" s="19" t="s">
        <v>86</v>
      </c>
      <c r="C45" s="19"/>
      <c r="D45" s="36"/>
      <c r="E45" s="37">
        <v>72</v>
      </c>
      <c r="F45" s="37"/>
      <c r="G45" s="37">
        <v>44</v>
      </c>
      <c r="H45" s="37"/>
      <c r="I45" s="37">
        <v>42</v>
      </c>
      <c r="J45" s="37"/>
      <c r="K45" s="37">
        <v>45</v>
      </c>
      <c r="L45" s="37"/>
      <c r="M45" s="78">
        <v>38</v>
      </c>
    </row>
    <row r="46" spans="2:39" ht="20.100000000000001" customHeight="1">
      <c r="B46" s="48" t="s">
        <v>83</v>
      </c>
    </row>
  </sheetData>
  <mergeCells count="1">
    <mergeCell ref="B43:C44"/>
  </mergeCells>
  <phoneticPr fontId="4"/>
  <pageMargins left="0.98425196850393704" right="0.98425196850393704" top="0.78740157480314965" bottom="0.78740157480314965" header="0.51181102362204722" footer="0.51181102362204722"/>
  <pageSetup paperSize="9" scale="85" orientation="portrait" r:id="rId1"/>
  <headerFooter alignWithMargins="0">
    <oddFooter>&amp;C
-&amp;A-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"/>
  <sheetViews>
    <sheetView showGridLines="0" zoomScaleNormal="100" zoomScaleSheetLayoutView="100" workbookViewId="0">
      <pane xSplit="2" ySplit="9" topLeftCell="H10" activePane="bottomRight" state="frozen"/>
      <selection activeCell="D30" sqref="D30"/>
      <selection pane="topRight" activeCell="D30" sqref="D30"/>
      <selection pane="bottomLeft" activeCell="D30" sqref="D30"/>
      <selection pane="bottomRight" activeCell="M21" sqref="M21"/>
    </sheetView>
  </sheetViews>
  <sheetFormatPr defaultRowHeight="13.5"/>
  <cols>
    <col min="1" max="1" width="2.625" style="1" customWidth="1"/>
    <col min="2" max="2" width="14.625" style="1" customWidth="1"/>
    <col min="3" max="22" width="9.625" style="1" customWidth="1"/>
    <col min="23" max="23" width="14.625" style="1" customWidth="1"/>
    <col min="24" max="24" width="9" style="1"/>
    <col min="25" max="25" width="9" style="7"/>
    <col min="26" max="16384" width="9" style="1"/>
  </cols>
  <sheetData>
    <row r="1" spans="2:26">
      <c r="B1" s="235"/>
      <c r="C1" s="23"/>
      <c r="R1" s="247"/>
    </row>
    <row r="2" spans="2:26" ht="17.25">
      <c r="B2" s="119" t="s">
        <v>293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193" t="s">
        <v>293</v>
      </c>
    </row>
    <row r="3" spans="2:26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85"/>
      <c r="X3" s="246"/>
    </row>
    <row r="4" spans="2:26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193" t="s">
        <v>767</v>
      </c>
      <c r="M4" s="119" t="s">
        <v>295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246"/>
    </row>
    <row r="5" spans="2:26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85" t="s">
        <v>291</v>
      </c>
      <c r="Y5" s="245"/>
    </row>
    <row r="6" spans="2:26" ht="15" customHeight="1">
      <c r="B6" s="442" t="s">
        <v>58</v>
      </c>
      <c r="C6" s="440" t="s">
        <v>282</v>
      </c>
      <c r="D6" s="442"/>
      <c r="E6" s="440" t="s">
        <v>281</v>
      </c>
      <c r="F6" s="442"/>
      <c r="G6" s="440" t="s">
        <v>280</v>
      </c>
      <c r="H6" s="442"/>
      <c r="I6" s="440" t="s">
        <v>279</v>
      </c>
      <c r="J6" s="442"/>
      <c r="K6" s="443" t="s">
        <v>278</v>
      </c>
      <c r="L6" s="443"/>
      <c r="M6" s="443" t="s">
        <v>277</v>
      </c>
      <c r="N6" s="443"/>
      <c r="O6" s="440" t="s">
        <v>276</v>
      </c>
      <c r="P6" s="442"/>
      <c r="Q6" s="440" t="s">
        <v>275</v>
      </c>
      <c r="R6" s="442"/>
      <c r="S6" s="440" t="s">
        <v>294</v>
      </c>
      <c r="T6" s="442"/>
      <c r="U6" s="441" t="s">
        <v>273</v>
      </c>
      <c r="V6" s="442"/>
      <c r="W6" s="440" t="s">
        <v>58</v>
      </c>
    </row>
    <row r="7" spans="2:26" ht="15" customHeight="1">
      <c r="B7" s="449"/>
      <c r="C7" s="446"/>
      <c r="D7" s="448"/>
      <c r="E7" s="446"/>
      <c r="F7" s="448"/>
      <c r="G7" s="446"/>
      <c r="H7" s="448"/>
      <c r="I7" s="446"/>
      <c r="J7" s="448"/>
      <c r="K7" s="444"/>
      <c r="L7" s="444"/>
      <c r="M7" s="444"/>
      <c r="N7" s="444"/>
      <c r="O7" s="446"/>
      <c r="P7" s="448"/>
      <c r="Q7" s="446"/>
      <c r="R7" s="448"/>
      <c r="S7" s="446"/>
      <c r="T7" s="448"/>
      <c r="U7" s="450"/>
      <c r="V7" s="448"/>
      <c r="W7" s="445"/>
    </row>
    <row r="8" spans="2:26" ht="15" customHeight="1">
      <c r="B8" s="449"/>
      <c r="C8" s="443" t="s">
        <v>152</v>
      </c>
      <c r="D8" s="443" t="s">
        <v>272</v>
      </c>
      <c r="E8" s="443" t="s">
        <v>152</v>
      </c>
      <c r="F8" s="443" t="s">
        <v>272</v>
      </c>
      <c r="G8" s="443" t="s">
        <v>152</v>
      </c>
      <c r="H8" s="443" t="s">
        <v>272</v>
      </c>
      <c r="I8" s="443" t="s">
        <v>152</v>
      </c>
      <c r="J8" s="443" t="s">
        <v>272</v>
      </c>
      <c r="K8" s="443" t="s">
        <v>152</v>
      </c>
      <c r="L8" s="443" t="s">
        <v>272</v>
      </c>
      <c r="M8" s="442" t="s">
        <v>152</v>
      </c>
      <c r="N8" s="443" t="s">
        <v>272</v>
      </c>
      <c r="O8" s="443" t="s">
        <v>152</v>
      </c>
      <c r="P8" s="443" t="s">
        <v>272</v>
      </c>
      <c r="Q8" s="443" t="s">
        <v>152</v>
      </c>
      <c r="R8" s="443" t="s">
        <v>272</v>
      </c>
      <c r="S8" s="443" t="s">
        <v>152</v>
      </c>
      <c r="T8" s="443" t="s">
        <v>272</v>
      </c>
      <c r="U8" s="443" t="s">
        <v>152</v>
      </c>
      <c r="V8" s="440" t="s">
        <v>272</v>
      </c>
      <c r="W8" s="445"/>
    </row>
    <row r="9" spans="2:26" ht="15" customHeight="1">
      <c r="B9" s="448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8"/>
      <c r="N9" s="444"/>
      <c r="O9" s="444"/>
      <c r="P9" s="444"/>
      <c r="Q9" s="444"/>
      <c r="R9" s="444"/>
      <c r="S9" s="444"/>
      <c r="T9" s="444"/>
      <c r="U9" s="444"/>
      <c r="V9" s="446"/>
      <c r="W9" s="446"/>
    </row>
    <row r="10" spans="2:26" ht="30" customHeight="1">
      <c r="B10" s="106" t="s">
        <v>271</v>
      </c>
      <c r="C10" s="299">
        <v>41199</v>
      </c>
      <c r="D10" s="298">
        <v>100</v>
      </c>
      <c r="E10" s="299">
        <v>40925</v>
      </c>
      <c r="F10" s="298">
        <v>100</v>
      </c>
      <c r="G10" s="310">
        <v>40353</v>
      </c>
      <c r="H10" s="298">
        <v>100</v>
      </c>
      <c r="I10" s="310">
        <v>40055</v>
      </c>
      <c r="J10" s="298">
        <v>100</v>
      </c>
      <c r="K10" s="299">
        <v>39405</v>
      </c>
      <c r="L10" s="298">
        <v>100</v>
      </c>
      <c r="M10" s="299">
        <v>39233</v>
      </c>
      <c r="N10" s="298">
        <v>100</v>
      </c>
      <c r="O10" s="299">
        <v>38868</v>
      </c>
      <c r="P10" s="298">
        <v>100</v>
      </c>
      <c r="Q10" s="299">
        <v>38377</v>
      </c>
      <c r="R10" s="298">
        <v>100</v>
      </c>
      <c r="S10" s="299">
        <v>38113</v>
      </c>
      <c r="T10" s="298">
        <v>100</v>
      </c>
      <c r="U10" s="296">
        <f>SUM(U12,U28)</f>
        <v>37358</v>
      </c>
      <c r="V10" s="300">
        <v>100</v>
      </c>
      <c r="W10" s="105" t="s">
        <v>271</v>
      </c>
      <c r="Y10" s="254"/>
    </row>
    <row r="11" spans="2:26" ht="30" customHeight="1">
      <c r="B11" s="150"/>
      <c r="C11" s="299"/>
      <c r="D11" s="298"/>
      <c r="E11" s="299"/>
      <c r="F11" s="298"/>
      <c r="G11" s="311"/>
      <c r="H11" s="298"/>
      <c r="I11" s="311"/>
      <c r="J11" s="298"/>
      <c r="K11" s="299"/>
      <c r="L11" s="298"/>
      <c r="M11" s="299"/>
      <c r="N11" s="298"/>
      <c r="O11" s="299"/>
      <c r="P11" s="298"/>
      <c r="Q11" s="299"/>
      <c r="R11" s="298"/>
      <c r="S11" s="299"/>
      <c r="T11" s="298"/>
      <c r="U11" s="296"/>
      <c r="V11" s="300"/>
      <c r="W11" s="57"/>
      <c r="Y11" s="236"/>
    </row>
    <row r="12" spans="2:26" ht="30" customHeight="1">
      <c r="B12" s="116" t="s">
        <v>214</v>
      </c>
      <c r="C12" s="299">
        <v>39235</v>
      </c>
      <c r="D12" s="298">
        <v>95.2</v>
      </c>
      <c r="E12" s="299">
        <v>38997</v>
      </c>
      <c r="F12" s="298">
        <v>95.3</v>
      </c>
      <c r="G12" s="311">
        <v>38792</v>
      </c>
      <c r="H12" s="298">
        <v>96.1</v>
      </c>
      <c r="I12" s="311">
        <v>38478</v>
      </c>
      <c r="J12" s="298">
        <v>96.1</v>
      </c>
      <c r="K12" s="299">
        <v>38035</v>
      </c>
      <c r="L12" s="298">
        <v>96.5</v>
      </c>
      <c r="M12" s="299">
        <v>37859</v>
      </c>
      <c r="N12" s="298">
        <v>96.5</v>
      </c>
      <c r="O12" s="299">
        <v>37548</v>
      </c>
      <c r="P12" s="298">
        <v>96.6</v>
      </c>
      <c r="Q12" s="299">
        <v>37053</v>
      </c>
      <c r="R12" s="298">
        <v>96.6</v>
      </c>
      <c r="S12" s="299">
        <v>36792</v>
      </c>
      <c r="T12" s="298">
        <v>96.5</v>
      </c>
      <c r="U12" s="296">
        <f>SUM(U14:U23,U24:U26)</f>
        <v>36072</v>
      </c>
      <c r="V12" s="300">
        <f>ROUND(U12/$U$10*100,1)</f>
        <v>96.6</v>
      </c>
      <c r="W12" s="151" t="s">
        <v>214</v>
      </c>
      <c r="Y12" s="253"/>
      <c r="Z12" s="243"/>
    </row>
    <row r="13" spans="2:26" ht="30" customHeight="1">
      <c r="B13" s="150"/>
      <c r="C13" s="299"/>
      <c r="D13" s="298"/>
      <c r="E13" s="299"/>
      <c r="F13" s="298"/>
      <c r="G13" s="311"/>
      <c r="H13" s="298"/>
      <c r="I13" s="311"/>
      <c r="J13" s="298"/>
      <c r="K13" s="299"/>
      <c r="L13" s="298"/>
      <c r="M13" s="299"/>
      <c r="N13" s="298"/>
      <c r="O13" s="299"/>
      <c r="P13" s="298"/>
      <c r="Q13" s="299"/>
      <c r="R13" s="298"/>
      <c r="S13" s="299"/>
      <c r="T13" s="298"/>
      <c r="U13" s="296"/>
      <c r="V13" s="300"/>
      <c r="W13" s="57"/>
      <c r="Y13" s="236"/>
      <c r="Z13" s="243"/>
    </row>
    <row r="14" spans="2:26" ht="30" customHeight="1">
      <c r="B14" s="156" t="s">
        <v>213</v>
      </c>
      <c r="C14" s="299">
        <v>7554</v>
      </c>
      <c r="D14" s="298">
        <v>18.3</v>
      </c>
      <c r="E14" s="299">
        <v>7463</v>
      </c>
      <c r="F14" s="298">
        <v>18.2</v>
      </c>
      <c r="G14" s="311">
        <v>7345</v>
      </c>
      <c r="H14" s="298">
        <v>18.2</v>
      </c>
      <c r="I14" s="311">
        <v>7172</v>
      </c>
      <c r="J14" s="298">
        <v>17.899999999999999</v>
      </c>
      <c r="K14" s="299">
        <v>6978</v>
      </c>
      <c r="L14" s="298">
        <v>17.7</v>
      </c>
      <c r="M14" s="299">
        <v>6867</v>
      </c>
      <c r="N14" s="298">
        <v>17.5</v>
      </c>
      <c r="O14" s="299">
        <v>6858</v>
      </c>
      <c r="P14" s="298">
        <v>17.600000000000001</v>
      </c>
      <c r="Q14" s="302">
        <v>6706</v>
      </c>
      <c r="R14" s="298">
        <v>17.5</v>
      </c>
      <c r="S14" s="302">
        <v>6702</v>
      </c>
      <c r="T14" s="298">
        <v>17.600000000000001</v>
      </c>
      <c r="U14" s="284">
        <v>6464</v>
      </c>
      <c r="V14" s="300">
        <f t="shared" ref="V14:V26" si="0">ROUND(U14/$U$10*100,1)</f>
        <v>17.3</v>
      </c>
      <c r="W14" s="210" t="s">
        <v>213</v>
      </c>
      <c r="Y14" s="236"/>
      <c r="Z14" s="242"/>
    </row>
    <row r="15" spans="2:26" ht="30" customHeight="1">
      <c r="B15" s="156" t="s">
        <v>212</v>
      </c>
      <c r="C15" s="299">
        <v>5025</v>
      </c>
      <c r="D15" s="298">
        <v>12.2</v>
      </c>
      <c r="E15" s="299">
        <v>5011</v>
      </c>
      <c r="F15" s="298">
        <v>12.2</v>
      </c>
      <c r="G15" s="311">
        <v>5035</v>
      </c>
      <c r="H15" s="298">
        <v>12.5</v>
      </c>
      <c r="I15" s="311">
        <v>5076</v>
      </c>
      <c r="J15" s="298">
        <v>12.7</v>
      </c>
      <c r="K15" s="299">
        <v>4990</v>
      </c>
      <c r="L15" s="298">
        <v>12.7</v>
      </c>
      <c r="M15" s="299">
        <v>4889</v>
      </c>
      <c r="N15" s="298">
        <v>12.5</v>
      </c>
      <c r="O15" s="299">
        <v>4779</v>
      </c>
      <c r="P15" s="298">
        <v>12.3</v>
      </c>
      <c r="Q15" s="302">
        <v>4814</v>
      </c>
      <c r="R15" s="298">
        <v>12.5</v>
      </c>
      <c r="S15" s="302">
        <v>4783</v>
      </c>
      <c r="T15" s="298">
        <v>12.5</v>
      </c>
      <c r="U15" s="284">
        <v>4650</v>
      </c>
      <c r="V15" s="300">
        <f t="shared" si="0"/>
        <v>12.4</v>
      </c>
      <c r="W15" s="210" t="s">
        <v>212</v>
      </c>
      <c r="Y15" s="236"/>
    </row>
    <row r="16" spans="2:26" ht="30" customHeight="1">
      <c r="B16" s="156" t="s">
        <v>211</v>
      </c>
      <c r="C16" s="299">
        <v>5790</v>
      </c>
      <c r="D16" s="298">
        <v>14.1</v>
      </c>
      <c r="E16" s="299">
        <v>5744</v>
      </c>
      <c r="F16" s="298">
        <v>14</v>
      </c>
      <c r="G16" s="311">
        <v>5715</v>
      </c>
      <c r="H16" s="298">
        <v>14.2</v>
      </c>
      <c r="I16" s="311">
        <v>5605</v>
      </c>
      <c r="J16" s="298">
        <v>14</v>
      </c>
      <c r="K16" s="299">
        <v>5756</v>
      </c>
      <c r="L16" s="298">
        <v>14.6</v>
      </c>
      <c r="M16" s="299">
        <v>5713</v>
      </c>
      <c r="N16" s="298">
        <v>14.6</v>
      </c>
      <c r="O16" s="299">
        <v>5770</v>
      </c>
      <c r="P16" s="298">
        <v>14.8</v>
      </c>
      <c r="Q16" s="302">
        <v>5827</v>
      </c>
      <c r="R16" s="298">
        <v>15.2</v>
      </c>
      <c r="S16" s="302">
        <v>5820</v>
      </c>
      <c r="T16" s="298">
        <v>15.3</v>
      </c>
      <c r="U16" s="284">
        <v>5831</v>
      </c>
      <c r="V16" s="300">
        <f t="shared" si="0"/>
        <v>15.6</v>
      </c>
      <c r="W16" s="210" t="s">
        <v>211</v>
      </c>
      <c r="Y16" s="236"/>
    </row>
    <row r="17" spans="2:25" ht="30" customHeight="1">
      <c r="B17" s="156" t="s">
        <v>210</v>
      </c>
      <c r="C17" s="299">
        <v>1522</v>
      </c>
      <c r="D17" s="298">
        <v>3.7</v>
      </c>
      <c r="E17" s="299">
        <v>1494</v>
      </c>
      <c r="F17" s="298">
        <v>3.7</v>
      </c>
      <c r="G17" s="311">
        <v>1420</v>
      </c>
      <c r="H17" s="298">
        <v>3.5</v>
      </c>
      <c r="I17" s="311">
        <v>1406</v>
      </c>
      <c r="J17" s="298">
        <v>3.5</v>
      </c>
      <c r="K17" s="299">
        <v>1387</v>
      </c>
      <c r="L17" s="298">
        <v>3.5</v>
      </c>
      <c r="M17" s="299">
        <v>1351</v>
      </c>
      <c r="N17" s="298">
        <v>3.4</v>
      </c>
      <c r="O17" s="299">
        <v>1288</v>
      </c>
      <c r="P17" s="298">
        <v>3.3</v>
      </c>
      <c r="Q17" s="302">
        <v>1207</v>
      </c>
      <c r="R17" s="298">
        <v>3.1</v>
      </c>
      <c r="S17" s="302">
        <v>1153</v>
      </c>
      <c r="T17" s="298">
        <v>3</v>
      </c>
      <c r="U17" s="284">
        <v>1129</v>
      </c>
      <c r="V17" s="300">
        <f t="shared" si="0"/>
        <v>3</v>
      </c>
      <c r="W17" s="210" t="s">
        <v>210</v>
      </c>
      <c r="Y17" s="236"/>
    </row>
    <row r="18" spans="2:25" ht="30" customHeight="1">
      <c r="B18" s="156" t="s">
        <v>209</v>
      </c>
      <c r="C18" s="299">
        <v>3339</v>
      </c>
      <c r="D18" s="298">
        <v>8.1</v>
      </c>
      <c r="E18" s="299">
        <v>3341</v>
      </c>
      <c r="F18" s="298">
        <v>8.1999999999999993</v>
      </c>
      <c r="G18" s="311">
        <v>3248</v>
      </c>
      <c r="H18" s="298">
        <v>8</v>
      </c>
      <c r="I18" s="311">
        <v>3335</v>
      </c>
      <c r="J18" s="298">
        <v>8.3000000000000007</v>
      </c>
      <c r="K18" s="299">
        <v>3321</v>
      </c>
      <c r="L18" s="298">
        <v>8.4</v>
      </c>
      <c r="M18" s="299">
        <v>3374</v>
      </c>
      <c r="N18" s="298">
        <v>8.6</v>
      </c>
      <c r="O18" s="299">
        <v>3264</v>
      </c>
      <c r="P18" s="298">
        <v>8.4</v>
      </c>
      <c r="Q18" s="299">
        <v>3228</v>
      </c>
      <c r="R18" s="298">
        <v>8.4</v>
      </c>
      <c r="S18" s="299">
        <v>3250</v>
      </c>
      <c r="T18" s="298">
        <v>8.5</v>
      </c>
      <c r="U18" s="296">
        <v>3269</v>
      </c>
      <c r="V18" s="300">
        <f t="shared" si="0"/>
        <v>8.8000000000000007</v>
      </c>
      <c r="W18" s="210" t="s">
        <v>209</v>
      </c>
      <c r="Y18" s="236"/>
    </row>
    <row r="19" spans="2:25" ht="30" customHeight="1">
      <c r="B19" s="156" t="s">
        <v>208</v>
      </c>
      <c r="C19" s="299">
        <v>1430</v>
      </c>
      <c r="D19" s="298">
        <v>3.5</v>
      </c>
      <c r="E19" s="299">
        <v>1418</v>
      </c>
      <c r="F19" s="298">
        <v>3.5</v>
      </c>
      <c r="G19" s="311">
        <v>1386</v>
      </c>
      <c r="H19" s="298">
        <v>3.4</v>
      </c>
      <c r="I19" s="311">
        <v>1402</v>
      </c>
      <c r="J19" s="298">
        <v>3.5</v>
      </c>
      <c r="K19" s="299">
        <v>1471</v>
      </c>
      <c r="L19" s="298">
        <v>3.7</v>
      </c>
      <c r="M19" s="299">
        <v>1472</v>
      </c>
      <c r="N19" s="298">
        <v>3.8</v>
      </c>
      <c r="O19" s="299">
        <v>1513</v>
      </c>
      <c r="P19" s="298">
        <v>3.9</v>
      </c>
      <c r="Q19" s="299">
        <v>1502</v>
      </c>
      <c r="R19" s="298">
        <v>3.9</v>
      </c>
      <c r="S19" s="299">
        <v>1545</v>
      </c>
      <c r="T19" s="298">
        <v>4.0999999999999996</v>
      </c>
      <c r="U19" s="296">
        <v>1531</v>
      </c>
      <c r="V19" s="300">
        <f t="shared" si="0"/>
        <v>4.0999999999999996</v>
      </c>
      <c r="W19" s="210" t="s">
        <v>208</v>
      </c>
      <c r="Y19" s="236"/>
    </row>
    <row r="20" spans="2:25" ht="30" customHeight="1">
      <c r="B20" s="156" t="s">
        <v>207</v>
      </c>
      <c r="C20" s="299">
        <v>4420</v>
      </c>
      <c r="D20" s="298">
        <v>10.7</v>
      </c>
      <c r="E20" s="299">
        <v>4363</v>
      </c>
      <c r="F20" s="298">
        <v>10.7</v>
      </c>
      <c r="G20" s="311">
        <v>4269</v>
      </c>
      <c r="H20" s="298">
        <v>10.6</v>
      </c>
      <c r="I20" s="311">
        <v>4215</v>
      </c>
      <c r="J20" s="298">
        <v>10.5</v>
      </c>
      <c r="K20" s="299">
        <v>4115</v>
      </c>
      <c r="L20" s="298">
        <v>10.4</v>
      </c>
      <c r="M20" s="299">
        <v>4166</v>
      </c>
      <c r="N20" s="298">
        <v>10.6</v>
      </c>
      <c r="O20" s="299">
        <v>4065</v>
      </c>
      <c r="P20" s="298">
        <v>10.5</v>
      </c>
      <c r="Q20" s="299">
        <v>3999</v>
      </c>
      <c r="R20" s="298">
        <v>10.4</v>
      </c>
      <c r="S20" s="299">
        <v>3954</v>
      </c>
      <c r="T20" s="298">
        <v>10.4</v>
      </c>
      <c r="U20" s="296">
        <v>3815</v>
      </c>
      <c r="V20" s="300">
        <f t="shared" si="0"/>
        <v>10.199999999999999</v>
      </c>
      <c r="W20" s="210" t="s">
        <v>207</v>
      </c>
      <c r="Y20" s="236"/>
    </row>
    <row r="21" spans="2:25" ht="30" customHeight="1">
      <c r="B21" s="156" t="s">
        <v>206</v>
      </c>
      <c r="C21" s="299">
        <v>1705</v>
      </c>
      <c r="D21" s="298">
        <v>4.0999999999999996</v>
      </c>
      <c r="E21" s="299">
        <v>1751</v>
      </c>
      <c r="F21" s="298">
        <v>4.3</v>
      </c>
      <c r="G21" s="311">
        <v>1763</v>
      </c>
      <c r="H21" s="298">
        <v>4.4000000000000004</v>
      </c>
      <c r="I21" s="311">
        <v>1759</v>
      </c>
      <c r="J21" s="298">
        <v>4.4000000000000004</v>
      </c>
      <c r="K21" s="299">
        <v>1715</v>
      </c>
      <c r="L21" s="298">
        <v>4.4000000000000004</v>
      </c>
      <c r="M21" s="299">
        <v>1709</v>
      </c>
      <c r="N21" s="298">
        <v>4.4000000000000004</v>
      </c>
      <c r="O21" s="299">
        <v>1666</v>
      </c>
      <c r="P21" s="298">
        <v>4.3</v>
      </c>
      <c r="Q21" s="299">
        <v>1634</v>
      </c>
      <c r="R21" s="298">
        <v>4.3</v>
      </c>
      <c r="S21" s="299">
        <v>1622</v>
      </c>
      <c r="T21" s="298">
        <v>4.3</v>
      </c>
      <c r="U21" s="296">
        <v>1640</v>
      </c>
      <c r="V21" s="300">
        <f t="shared" si="0"/>
        <v>4.4000000000000004</v>
      </c>
      <c r="W21" s="210" t="s">
        <v>206</v>
      </c>
      <c r="Y21" s="236"/>
    </row>
    <row r="22" spans="2:25" ht="30" customHeight="1">
      <c r="B22" s="156" t="s">
        <v>205</v>
      </c>
      <c r="C22" s="299">
        <v>1116</v>
      </c>
      <c r="D22" s="298">
        <v>2.7</v>
      </c>
      <c r="E22" s="299">
        <v>1032</v>
      </c>
      <c r="F22" s="298">
        <v>2.5</v>
      </c>
      <c r="G22" s="311">
        <v>1008</v>
      </c>
      <c r="H22" s="298">
        <v>2.5</v>
      </c>
      <c r="I22" s="311">
        <v>974</v>
      </c>
      <c r="J22" s="298">
        <v>2.4</v>
      </c>
      <c r="K22" s="299">
        <v>936</v>
      </c>
      <c r="L22" s="298">
        <v>2.4</v>
      </c>
      <c r="M22" s="299">
        <v>924</v>
      </c>
      <c r="N22" s="298">
        <v>2.4</v>
      </c>
      <c r="O22" s="299">
        <v>928</v>
      </c>
      <c r="P22" s="298">
        <v>2.4</v>
      </c>
      <c r="Q22" s="299">
        <v>887</v>
      </c>
      <c r="R22" s="298">
        <v>2.2999999999999998</v>
      </c>
      <c r="S22" s="299">
        <v>852</v>
      </c>
      <c r="T22" s="298">
        <v>2.2000000000000002</v>
      </c>
      <c r="U22" s="296">
        <v>793</v>
      </c>
      <c r="V22" s="300">
        <f t="shared" si="0"/>
        <v>2.1</v>
      </c>
      <c r="W22" s="210" t="s">
        <v>205</v>
      </c>
      <c r="Y22" s="236"/>
    </row>
    <row r="23" spans="2:25" ht="30" customHeight="1">
      <c r="B23" s="156" t="s">
        <v>204</v>
      </c>
      <c r="C23" s="299">
        <v>918</v>
      </c>
      <c r="D23" s="298">
        <v>2.2000000000000002</v>
      </c>
      <c r="E23" s="299">
        <v>943</v>
      </c>
      <c r="F23" s="298">
        <v>2.2999999999999998</v>
      </c>
      <c r="G23" s="311">
        <v>912</v>
      </c>
      <c r="H23" s="298">
        <v>2.2999999999999998</v>
      </c>
      <c r="I23" s="311">
        <v>894</v>
      </c>
      <c r="J23" s="298">
        <v>2.2000000000000002</v>
      </c>
      <c r="K23" s="299">
        <v>835</v>
      </c>
      <c r="L23" s="298">
        <v>2.1</v>
      </c>
      <c r="M23" s="299">
        <v>873</v>
      </c>
      <c r="N23" s="298">
        <v>2.2000000000000002</v>
      </c>
      <c r="O23" s="299">
        <v>863</v>
      </c>
      <c r="P23" s="298">
        <v>2.2000000000000002</v>
      </c>
      <c r="Q23" s="299">
        <v>856</v>
      </c>
      <c r="R23" s="298">
        <v>2.2000000000000002</v>
      </c>
      <c r="S23" s="299">
        <v>825</v>
      </c>
      <c r="T23" s="298">
        <v>2.2000000000000002</v>
      </c>
      <c r="U23" s="296">
        <v>808</v>
      </c>
      <c r="V23" s="300">
        <f t="shared" si="0"/>
        <v>2.2000000000000002</v>
      </c>
      <c r="W23" s="210" t="s">
        <v>204</v>
      </c>
      <c r="Y23" s="236"/>
    </row>
    <row r="24" spans="2:25" ht="30" customHeight="1">
      <c r="B24" s="156" t="s">
        <v>203</v>
      </c>
      <c r="C24" s="299">
        <v>476</v>
      </c>
      <c r="D24" s="298">
        <v>1.2</v>
      </c>
      <c r="E24" s="299">
        <v>493</v>
      </c>
      <c r="F24" s="298">
        <v>1.2</v>
      </c>
      <c r="G24" s="311">
        <v>774</v>
      </c>
      <c r="H24" s="298">
        <v>1.9</v>
      </c>
      <c r="I24" s="311">
        <v>746</v>
      </c>
      <c r="J24" s="298">
        <v>1.9</v>
      </c>
      <c r="K24" s="299">
        <v>710</v>
      </c>
      <c r="L24" s="298">
        <v>1.8</v>
      </c>
      <c r="M24" s="299">
        <v>721</v>
      </c>
      <c r="N24" s="298">
        <v>1.8</v>
      </c>
      <c r="O24" s="299">
        <v>701</v>
      </c>
      <c r="P24" s="298">
        <v>1.8</v>
      </c>
      <c r="Q24" s="299">
        <v>647</v>
      </c>
      <c r="R24" s="298">
        <v>1.7</v>
      </c>
      <c r="S24" s="299">
        <v>597</v>
      </c>
      <c r="T24" s="298">
        <v>1.6</v>
      </c>
      <c r="U24" s="296">
        <v>580</v>
      </c>
      <c r="V24" s="300">
        <f t="shared" si="0"/>
        <v>1.6</v>
      </c>
      <c r="W24" s="210" t="s">
        <v>203</v>
      </c>
      <c r="Y24" s="236"/>
    </row>
    <row r="25" spans="2:25" ht="30" customHeight="1">
      <c r="B25" s="156" t="s">
        <v>269</v>
      </c>
      <c r="C25" s="299">
        <v>4123</v>
      </c>
      <c r="D25" s="298">
        <v>10</v>
      </c>
      <c r="E25" s="299">
        <v>4132</v>
      </c>
      <c r="F25" s="298">
        <v>10.1</v>
      </c>
      <c r="G25" s="311">
        <v>4163</v>
      </c>
      <c r="H25" s="298">
        <v>10.3</v>
      </c>
      <c r="I25" s="311">
        <v>4140</v>
      </c>
      <c r="J25" s="298">
        <v>10.3</v>
      </c>
      <c r="K25" s="299">
        <v>4099</v>
      </c>
      <c r="L25" s="298">
        <v>10.4</v>
      </c>
      <c r="M25" s="299">
        <v>4062</v>
      </c>
      <c r="N25" s="298">
        <v>10.4</v>
      </c>
      <c r="O25" s="299">
        <v>4112</v>
      </c>
      <c r="P25" s="298">
        <v>10.6</v>
      </c>
      <c r="Q25" s="299">
        <v>4020</v>
      </c>
      <c r="R25" s="298">
        <v>10.5</v>
      </c>
      <c r="S25" s="299">
        <v>3982</v>
      </c>
      <c r="T25" s="298">
        <v>10.4</v>
      </c>
      <c r="U25" s="296">
        <v>3908</v>
      </c>
      <c r="V25" s="300">
        <f t="shared" si="0"/>
        <v>10.5</v>
      </c>
      <c r="W25" s="210" t="s">
        <v>269</v>
      </c>
      <c r="Y25" s="236"/>
    </row>
    <row r="26" spans="2:25" ht="30" customHeight="1">
      <c r="B26" s="156" t="s">
        <v>201</v>
      </c>
      <c r="C26" s="299">
        <v>1817</v>
      </c>
      <c r="D26" s="298">
        <v>4.4000000000000004</v>
      </c>
      <c r="E26" s="299">
        <v>1812</v>
      </c>
      <c r="F26" s="298">
        <v>4.4000000000000004</v>
      </c>
      <c r="G26" s="299">
        <v>1754</v>
      </c>
      <c r="H26" s="298">
        <v>4.3</v>
      </c>
      <c r="I26" s="311">
        <v>1754</v>
      </c>
      <c r="J26" s="298">
        <v>4.4000000000000004</v>
      </c>
      <c r="K26" s="299">
        <v>1722</v>
      </c>
      <c r="L26" s="298">
        <v>4.4000000000000004</v>
      </c>
      <c r="M26" s="299">
        <v>1738</v>
      </c>
      <c r="N26" s="298">
        <v>4.4000000000000004</v>
      </c>
      <c r="O26" s="299">
        <v>1741</v>
      </c>
      <c r="P26" s="298">
        <v>4.5</v>
      </c>
      <c r="Q26" s="299">
        <v>1726</v>
      </c>
      <c r="R26" s="298">
        <v>4.5</v>
      </c>
      <c r="S26" s="299">
        <v>1707</v>
      </c>
      <c r="T26" s="298">
        <v>4.5</v>
      </c>
      <c r="U26" s="296">
        <v>1654</v>
      </c>
      <c r="V26" s="300">
        <f t="shared" si="0"/>
        <v>4.4000000000000004</v>
      </c>
      <c r="W26" s="210" t="s">
        <v>201</v>
      </c>
      <c r="Y26" s="236"/>
    </row>
    <row r="27" spans="2:25" ht="30" customHeight="1">
      <c r="B27" s="156"/>
      <c r="C27" s="299"/>
      <c r="D27" s="298"/>
      <c r="E27" s="299"/>
      <c r="F27" s="298"/>
      <c r="G27" s="311"/>
      <c r="H27" s="298"/>
      <c r="I27" s="311"/>
      <c r="J27" s="298"/>
      <c r="K27" s="299"/>
      <c r="L27" s="298"/>
      <c r="M27" s="299"/>
      <c r="N27" s="298"/>
      <c r="O27" s="299"/>
      <c r="P27" s="298"/>
      <c r="Q27" s="299"/>
      <c r="R27" s="298"/>
      <c r="S27" s="299"/>
      <c r="T27" s="298"/>
      <c r="U27" s="296"/>
      <c r="V27" s="300"/>
      <c r="W27" s="210"/>
      <c r="Y27" s="236"/>
    </row>
    <row r="28" spans="2:25" ht="30" customHeight="1">
      <c r="B28" s="156" t="s">
        <v>268</v>
      </c>
      <c r="C28" s="299">
        <v>1964</v>
      </c>
      <c r="D28" s="298">
        <v>4.8</v>
      </c>
      <c r="E28" s="299">
        <v>1928</v>
      </c>
      <c r="F28" s="298">
        <v>4.7</v>
      </c>
      <c r="G28" s="311">
        <v>1561</v>
      </c>
      <c r="H28" s="298">
        <v>3.9</v>
      </c>
      <c r="I28" s="311">
        <v>1577</v>
      </c>
      <c r="J28" s="298">
        <v>3.9</v>
      </c>
      <c r="K28" s="299">
        <v>1370</v>
      </c>
      <c r="L28" s="298">
        <v>3.5</v>
      </c>
      <c r="M28" s="299">
        <v>1374</v>
      </c>
      <c r="N28" s="298">
        <v>3.5</v>
      </c>
      <c r="O28" s="299">
        <v>1320</v>
      </c>
      <c r="P28" s="298">
        <v>3.4</v>
      </c>
      <c r="Q28" s="299">
        <v>1324</v>
      </c>
      <c r="R28" s="298">
        <v>3.4</v>
      </c>
      <c r="S28" s="299">
        <v>1321</v>
      </c>
      <c r="T28" s="298">
        <v>3.5</v>
      </c>
      <c r="U28" s="296">
        <f>SUM(U30:U32,U33:U38)</f>
        <v>1286</v>
      </c>
      <c r="V28" s="300">
        <f>ROUND(U28/$U$10*100,1)</f>
        <v>3.4</v>
      </c>
      <c r="W28" s="210" t="s">
        <v>268</v>
      </c>
      <c r="Y28" s="236"/>
    </row>
    <row r="29" spans="2:25" ht="30" customHeight="1">
      <c r="B29" s="156"/>
      <c r="C29" s="299"/>
      <c r="D29" s="298"/>
      <c r="E29" s="299"/>
      <c r="F29" s="298"/>
      <c r="G29" s="311"/>
      <c r="H29" s="298"/>
      <c r="I29" s="311"/>
      <c r="J29" s="298"/>
      <c r="K29" s="299"/>
      <c r="L29" s="298"/>
      <c r="M29" s="299"/>
      <c r="N29" s="298"/>
      <c r="O29" s="299"/>
      <c r="P29" s="298"/>
      <c r="Q29" s="299"/>
      <c r="R29" s="298"/>
      <c r="S29" s="299"/>
      <c r="T29" s="298"/>
      <c r="U29" s="296"/>
      <c r="V29" s="300"/>
      <c r="W29" s="210"/>
      <c r="Y29" s="236"/>
    </row>
    <row r="30" spans="2:25" ht="30" customHeight="1">
      <c r="B30" s="156" t="s">
        <v>267</v>
      </c>
      <c r="C30" s="299">
        <v>396</v>
      </c>
      <c r="D30" s="298">
        <v>1</v>
      </c>
      <c r="E30" s="299">
        <v>394</v>
      </c>
      <c r="F30" s="298">
        <v>1</v>
      </c>
      <c r="G30" s="299">
        <v>389</v>
      </c>
      <c r="H30" s="298">
        <v>1</v>
      </c>
      <c r="I30" s="311">
        <v>373</v>
      </c>
      <c r="J30" s="298">
        <v>0.9</v>
      </c>
      <c r="K30" s="299">
        <v>359</v>
      </c>
      <c r="L30" s="298">
        <v>0.9</v>
      </c>
      <c r="M30" s="299">
        <v>334</v>
      </c>
      <c r="N30" s="298">
        <v>0.9</v>
      </c>
      <c r="O30" s="299">
        <v>312</v>
      </c>
      <c r="P30" s="298">
        <v>0.8</v>
      </c>
      <c r="Q30" s="299">
        <v>299</v>
      </c>
      <c r="R30" s="298">
        <v>0.8</v>
      </c>
      <c r="S30" s="299">
        <v>307</v>
      </c>
      <c r="T30" s="298">
        <v>0.8</v>
      </c>
      <c r="U30" s="296">
        <v>282</v>
      </c>
      <c r="V30" s="300">
        <f>ROUND(U30/$U$10*100,1)</f>
        <v>0.8</v>
      </c>
      <c r="W30" s="210" t="s">
        <v>267</v>
      </c>
      <c r="Y30" s="236"/>
    </row>
    <row r="31" spans="2:25" ht="30" customHeight="1">
      <c r="B31" s="156" t="s">
        <v>198</v>
      </c>
      <c r="C31" s="299">
        <v>214</v>
      </c>
      <c r="D31" s="298">
        <v>0.5</v>
      </c>
      <c r="E31" s="299">
        <v>199</v>
      </c>
      <c r="F31" s="298">
        <v>0.5</v>
      </c>
      <c r="G31" s="311">
        <v>185</v>
      </c>
      <c r="H31" s="298">
        <v>0.5</v>
      </c>
      <c r="I31" s="311">
        <v>195</v>
      </c>
      <c r="J31" s="298">
        <v>0.5</v>
      </c>
      <c r="K31" s="299">
        <v>201</v>
      </c>
      <c r="L31" s="298">
        <v>0.5</v>
      </c>
      <c r="M31" s="299">
        <v>197</v>
      </c>
      <c r="N31" s="298">
        <v>0.5</v>
      </c>
      <c r="O31" s="299">
        <v>184</v>
      </c>
      <c r="P31" s="298">
        <v>0.5</v>
      </c>
      <c r="Q31" s="299">
        <v>196</v>
      </c>
      <c r="R31" s="298">
        <v>0.5</v>
      </c>
      <c r="S31" s="299">
        <v>195</v>
      </c>
      <c r="T31" s="298">
        <v>0.5</v>
      </c>
      <c r="U31" s="296">
        <v>196</v>
      </c>
      <c r="V31" s="300">
        <f>ROUND(U31/$U$10*100,1)</f>
        <v>0.5</v>
      </c>
      <c r="W31" s="210" t="s">
        <v>198</v>
      </c>
      <c r="Y31" s="236"/>
    </row>
    <row r="32" spans="2:25" ht="30" customHeight="1">
      <c r="B32" s="156" t="s">
        <v>197</v>
      </c>
      <c r="C32" s="299">
        <v>71</v>
      </c>
      <c r="D32" s="298">
        <v>0.2</v>
      </c>
      <c r="E32" s="299">
        <v>67</v>
      </c>
      <c r="F32" s="298">
        <v>0.2</v>
      </c>
      <c r="G32" s="311">
        <v>49</v>
      </c>
      <c r="H32" s="298">
        <v>0.1</v>
      </c>
      <c r="I32" s="311">
        <v>48</v>
      </c>
      <c r="J32" s="298">
        <v>0.1</v>
      </c>
      <c r="K32" s="299">
        <v>35</v>
      </c>
      <c r="L32" s="298">
        <v>0.1</v>
      </c>
      <c r="M32" s="299">
        <v>44</v>
      </c>
      <c r="N32" s="298">
        <v>0.1</v>
      </c>
      <c r="O32" s="299">
        <v>51</v>
      </c>
      <c r="P32" s="298">
        <v>0.1</v>
      </c>
      <c r="Q32" s="299">
        <v>53</v>
      </c>
      <c r="R32" s="298">
        <v>0.1</v>
      </c>
      <c r="S32" s="299">
        <v>45</v>
      </c>
      <c r="T32" s="298">
        <v>0.1</v>
      </c>
      <c r="U32" s="296">
        <v>38</v>
      </c>
      <c r="V32" s="300">
        <f>ROUND(U32/$U$10*100,1)</f>
        <v>0.1</v>
      </c>
      <c r="W32" s="210" t="s">
        <v>197</v>
      </c>
      <c r="Y32" s="236"/>
    </row>
    <row r="33" spans="2:25" ht="30" customHeight="1">
      <c r="B33" s="156" t="s">
        <v>196</v>
      </c>
      <c r="C33" s="299">
        <v>408</v>
      </c>
      <c r="D33" s="298">
        <v>1</v>
      </c>
      <c r="E33" s="299">
        <v>395</v>
      </c>
      <c r="F33" s="298">
        <v>1</v>
      </c>
      <c r="G33" s="311">
        <v>375</v>
      </c>
      <c r="H33" s="298">
        <v>0.9</v>
      </c>
      <c r="I33" s="311">
        <v>407</v>
      </c>
      <c r="J33" s="298">
        <v>1</v>
      </c>
      <c r="K33" s="299">
        <v>394</v>
      </c>
      <c r="L33" s="298">
        <v>1</v>
      </c>
      <c r="M33" s="299">
        <v>413</v>
      </c>
      <c r="N33" s="298">
        <v>1.1000000000000001</v>
      </c>
      <c r="O33" s="299">
        <v>390</v>
      </c>
      <c r="P33" s="298">
        <v>1</v>
      </c>
      <c r="Q33" s="299">
        <v>398</v>
      </c>
      <c r="R33" s="298">
        <v>1</v>
      </c>
      <c r="S33" s="299">
        <v>408</v>
      </c>
      <c r="T33" s="298">
        <v>1.1000000000000001</v>
      </c>
      <c r="U33" s="296">
        <v>398</v>
      </c>
      <c r="V33" s="300">
        <f>ROUND(U33/$U$10*100,1)</f>
        <v>1.1000000000000001</v>
      </c>
      <c r="W33" s="210" t="s">
        <v>196</v>
      </c>
      <c r="Y33" s="236"/>
    </row>
    <row r="34" spans="2:25" ht="30" customHeight="1">
      <c r="B34" s="156" t="s">
        <v>195</v>
      </c>
      <c r="C34" s="299">
        <v>319</v>
      </c>
      <c r="D34" s="298">
        <v>0.8</v>
      </c>
      <c r="E34" s="299">
        <v>324</v>
      </c>
      <c r="F34" s="298">
        <v>0.8</v>
      </c>
      <c r="G34" s="311">
        <v>326</v>
      </c>
      <c r="H34" s="298">
        <v>0.8</v>
      </c>
      <c r="I34" s="311">
        <v>322</v>
      </c>
      <c r="J34" s="298">
        <v>0.8</v>
      </c>
      <c r="K34" s="299">
        <v>318</v>
      </c>
      <c r="L34" s="298">
        <v>0.8</v>
      </c>
      <c r="M34" s="299">
        <v>332</v>
      </c>
      <c r="N34" s="298">
        <v>0.8</v>
      </c>
      <c r="O34" s="299">
        <v>327</v>
      </c>
      <c r="P34" s="298">
        <v>0.8</v>
      </c>
      <c r="Q34" s="299">
        <v>324</v>
      </c>
      <c r="R34" s="298">
        <v>0.8</v>
      </c>
      <c r="S34" s="299">
        <v>307</v>
      </c>
      <c r="T34" s="298">
        <v>0.8</v>
      </c>
      <c r="U34" s="296">
        <v>313</v>
      </c>
      <c r="V34" s="300">
        <f>ROUND(U34/$U$10*100,1)</f>
        <v>0.8</v>
      </c>
      <c r="W34" s="210" t="s">
        <v>195</v>
      </c>
      <c r="Y34" s="236"/>
    </row>
    <row r="35" spans="2:25" ht="30" customHeight="1">
      <c r="B35" s="156" t="s">
        <v>265</v>
      </c>
      <c r="C35" s="299">
        <v>141</v>
      </c>
      <c r="D35" s="298">
        <v>0.3</v>
      </c>
      <c r="E35" s="299">
        <v>144</v>
      </c>
      <c r="F35" s="298">
        <v>0.4</v>
      </c>
      <c r="G35" s="311" t="s">
        <v>57</v>
      </c>
      <c r="H35" s="298" t="s">
        <v>57</v>
      </c>
      <c r="I35" s="311" t="s">
        <v>57</v>
      </c>
      <c r="J35" s="298" t="s">
        <v>57</v>
      </c>
      <c r="K35" s="299" t="s">
        <v>57</v>
      </c>
      <c r="L35" s="298" t="s">
        <v>57</v>
      </c>
      <c r="M35" s="299" t="s">
        <v>57</v>
      </c>
      <c r="N35" s="298" t="s">
        <v>57</v>
      </c>
      <c r="O35" s="298" t="s">
        <v>57</v>
      </c>
      <c r="P35" s="298" t="s">
        <v>57</v>
      </c>
      <c r="Q35" s="298" t="s">
        <v>57</v>
      </c>
      <c r="R35" s="298" t="s">
        <v>57</v>
      </c>
      <c r="S35" s="298" t="s">
        <v>57</v>
      </c>
      <c r="T35" s="298" t="s">
        <v>57</v>
      </c>
      <c r="U35" s="298" t="s">
        <v>57</v>
      </c>
      <c r="V35" s="298" t="s">
        <v>57</v>
      </c>
      <c r="W35" s="210" t="s">
        <v>265</v>
      </c>
      <c r="Y35" s="236"/>
    </row>
    <row r="36" spans="2:25" ht="30" customHeight="1">
      <c r="B36" s="156" t="s">
        <v>264</v>
      </c>
      <c r="C36" s="299">
        <v>166</v>
      </c>
      <c r="D36" s="298">
        <v>0.4</v>
      </c>
      <c r="E36" s="299">
        <v>156</v>
      </c>
      <c r="F36" s="298">
        <v>0.4</v>
      </c>
      <c r="G36" s="311" t="s">
        <v>57</v>
      </c>
      <c r="H36" s="298" t="s">
        <v>57</v>
      </c>
      <c r="I36" s="311" t="s">
        <v>57</v>
      </c>
      <c r="J36" s="298" t="s">
        <v>57</v>
      </c>
      <c r="K36" s="299" t="s">
        <v>57</v>
      </c>
      <c r="L36" s="298" t="s">
        <v>57</v>
      </c>
      <c r="M36" s="299" t="s">
        <v>57</v>
      </c>
      <c r="N36" s="298" t="s">
        <v>57</v>
      </c>
      <c r="O36" s="298" t="s">
        <v>57</v>
      </c>
      <c r="P36" s="298" t="s">
        <v>57</v>
      </c>
      <c r="Q36" s="298" t="s">
        <v>57</v>
      </c>
      <c r="R36" s="298" t="s">
        <v>57</v>
      </c>
      <c r="S36" s="298" t="s">
        <v>57</v>
      </c>
      <c r="T36" s="298" t="s">
        <v>57</v>
      </c>
      <c r="U36" s="298" t="s">
        <v>57</v>
      </c>
      <c r="V36" s="298" t="s">
        <v>57</v>
      </c>
      <c r="W36" s="210" t="s">
        <v>264</v>
      </c>
      <c r="Y36" s="236"/>
    </row>
    <row r="37" spans="2:25" ht="30" customHeight="1">
      <c r="B37" s="156" t="s">
        <v>194</v>
      </c>
      <c r="C37" s="299">
        <v>80</v>
      </c>
      <c r="D37" s="298">
        <v>0.2</v>
      </c>
      <c r="E37" s="299">
        <v>74</v>
      </c>
      <c r="F37" s="298">
        <v>0.2</v>
      </c>
      <c r="G37" s="311">
        <v>69</v>
      </c>
      <c r="H37" s="298">
        <v>0.2</v>
      </c>
      <c r="I37" s="311">
        <v>72</v>
      </c>
      <c r="J37" s="298">
        <v>0.2</v>
      </c>
      <c r="K37" s="299">
        <v>63</v>
      </c>
      <c r="L37" s="298">
        <v>0.2</v>
      </c>
      <c r="M37" s="299">
        <v>54</v>
      </c>
      <c r="N37" s="298">
        <v>0.1</v>
      </c>
      <c r="O37" s="299">
        <v>56</v>
      </c>
      <c r="P37" s="298">
        <v>0.1</v>
      </c>
      <c r="Q37" s="299">
        <v>54</v>
      </c>
      <c r="R37" s="298">
        <v>0.1</v>
      </c>
      <c r="S37" s="299">
        <v>59</v>
      </c>
      <c r="T37" s="298">
        <v>0.2</v>
      </c>
      <c r="U37" s="296">
        <v>59</v>
      </c>
      <c r="V37" s="300">
        <f>ROUND(U37/$U$10*100,1)</f>
        <v>0.2</v>
      </c>
      <c r="W37" s="210" t="s">
        <v>194</v>
      </c>
      <c r="Y37" s="236"/>
    </row>
    <row r="38" spans="2:25" ht="30" customHeight="1">
      <c r="B38" s="312" t="s">
        <v>263</v>
      </c>
      <c r="C38" s="307">
        <v>169</v>
      </c>
      <c r="D38" s="306">
        <v>0.4</v>
      </c>
      <c r="E38" s="307">
        <v>175</v>
      </c>
      <c r="F38" s="306">
        <v>0.4</v>
      </c>
      <c r="G38" s="307">
        <v>168</v>
      </c>
      <c r="H38" s="306">
        <v>0.4</v>
      </c>
      <c r="I38" s="307">
        <v>160</v>
      </c>
      <c r="J38" s="306">
        <v>0.4</v>
      </c>
      <c r="K38" s="307" t="s">
        <v>57</v>
      </c>
      <c r="L38" s="306" t="s">
        <v>57</v>
      </c>
      <c r="M38" s="306" t="s">
        <v>57</v>
      </c>
      <c r="N38" s="306" t="s">
        <v>57</v>
      </c>
      <c r="O38" s="306" t="s">
        <v>57</v>
      </c>
      <c r="P38" s="306" t="s">
        <v>57</v>
      </c>
      <c r="Q38" s="306" t="s">
        <v>57</v>
      </c>
      <c r="R38" s="306" t="s">
        <v>57</v>
      </c>
      <c r="S38" s="306" t="s">
        <v>57</v>
      </c>
      <c r="T38" s="306" t="s">
        <v>57</v>
      </c>
      <c r="U38" s="306" t="s">
        <v>57</v>
      </c>
      <c r="V38" s="313" t="s">
        <v>57</v>
      </c>
      <c r="W38" s="295" t="s">
        <v>263</v>
      </c>
      <c r="Y38" s="236"/>
    </row>
    <row r="39" spans="2:25">
      <c r="B39" s="46" t="s">
        <v>39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145" t="s">
        <v>39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2:25">
      <c r="B40" s="94" t="s">
        <v>39</v>
      </c>
      <c r="M40" s="1" t="s">
        <v>39</v>
      </c>
    </row>
  </sheetData>
  <mergeCells count="32">
    <mergeCell ref="I6:J7"/>
    <mergeCell ref="J8:J9"/>
    <mergeCell ref="C8:C9"/>
    <mergeCell ref="I8:I9"/>
    <mergeCell ref="B6:B9"/>
    <mergeCell ref="E8:E9"/>
    <mergeCell ref="F8:F9"/>
    <mergeCell ref="G8:G9"/>
    <mergeCell ref="H8:H9"/>
    <mergeCell ref="D8:D9"/>
    <mergeCell ref="C6:D7"/>
    <mergeCell ref="E6:F7"/>
    <mergeCell ref="G6:H7"/>
    <mergeCell ref="W6:W9"/>
    <mergeCell ref="N8:N9"/>
    <mergeCell ref="O8:O9"/>
    <mergeCell ref="P8:P9"/>
    <mergeCell ref="Q8:Q9"/>
    <mergeCell ref="O6:P7"/>
    <mergeCell ref="U6:V7"/>
    <mergeCell ref="U8:U9"/>
    <mergeCell ref="V8:V9"/>
    <mergeCell ref="T8:T9"/>
    <mergeCell ref="L8:L9"/>
    <mergeCell ref="M6:N7"/>
    <mergeCell ref="R8:R9"/>
    <mergeCell ref="S8:S9"/>
    <mergeCell ref="M8:M9"/>
    <mergeCell ref="K6:L7"/>
    <mergeCell ref="K8:K9"/>
    <mergeCell ref="Q6:R7"/>
    <mergeCell ref="S6:T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4" orientation="portrait" useFirstPageNumber="1" r:id="rId1"/>
  <headerFooter alignWithMargins="0">
    <oddFooter>&amp;C&amp;14－&amp;P－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6"/>
  <sheetViews>
    <sheetView showGridLines="0" zoomScale="90" zoomScaleNormal="90" workbookViewId="0">
      <pane xSplit="2" ySplit="9" topLeftCell="C43" activePane="bottomRight" state="frozen"/>
      <selection activeCell="D30" sqref="D30"/>
      <selection pane="topRight" activeCell="D30" sqref="D30"/>
      <selection pane="bottomLeft" activeCell="D30" sqref="D30"/>
      <selection pane="bottomRight" activeCell="Y28" sqref="Y28"/>
    </sheetView>
  </sheetViews>
  <sheetFormatPr defaultRowHeight="13.5"/>
  <cols>
    <col min="1" max="1" width="2.625" style="1" customWidth="1"/>
    <col min="2" max="2" width="14.625" style="1" customWidth="1"/>
    <col min="3" max="7" width="7.5" style="1" customWidth="1"/>
    <col min="8" max="14" width="10.625" style="1" customWidth="1"/>
    <col min="15" max="17" width="9.25" style="1" customWidth="1"/>
    <col min="18" max="27" width="8.75" style="1" customWidth="1"/>
    <col min="28" max="28" width="14.625" style="1" customWidth="1"/>
    <col min="29" max="16384" width="9" style="1"/>
  </cols>
  <sheetData>
    <row r="1" spans="2:28">
      <c r="B1" s="235"/>
      <c r="C1" s="23"/>
    </row>
    <row r="2" spans="2:28" ht="17.25">
      <c r="B2" s="119" t="s">
        <v>310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193" t="s">
        <v>310</v>
      </c>
    </row>
    <row r="3" spans="2:28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85"/>
    </row>
    <row r="4" spans="2:28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193"/>
      <c r="N4" s="193" t="s">
        <v>768</v>
      </c>
      <c r="O4" s="119" t="s">
        <v>309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spans="2:28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85" t="s">
        <v>308</v>
      </c>
    </row>
    <row r="6" spans="2:28" ht="15" customHeight="1">
      <c r="B6" s="442" t="s">
        <v>58</v>
      </c>
      <c r="C6" s="138" t="s">
        <v>290</v>
      </c>
      <c r="D6" s="124"/>
      <c r="E6" s="124"/>
      <c r="F6" s="124"/>
      <c r="G6" s="127"/>
      <c r="H6" s="138" t="s">
        <v>288</v>
      </c>
      <c r="I6" s="124"/>
      <c r="J6" s="124"/>
      <c r="K6" s="124"/>
      <c r="L6" s="124"/>
      <c r="M6" s="89" t="s">
        <v>260</v>
      </c>
      <c r="N6" s="90"/>
      <c r="O6" s="437" t="s">
        <v>307</v>
      </c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9"/>
      <c r="AB6" s="440" t="s">
        <v>58</v>
      </c>
    </row>
    <row r="7" spans="2:28" ht="15" customHeight="1">
      <c r="B7" s="449"/>
      <c r="C7" s="57"/>
      <c r="D7" s="138" t="s">
        <v>306</v>
      </c>
      <c r="E7" s="124"/>
      <c r="F7" s="138" t="s">
        <v>305</v>
      </c>
      <c r="G7" s="127"/>
      <c r="H7" s="57"/>
      <c r="I7" s="138" t="s">
        <v>286</v>
      </c>
      <c r="J7" s="124"/>
      <c r="K7" s="127"/>
      <c r="L7" s="125"/>
      <c r="M7" s="141" t="s">
        <v>107</v>
      </c>
      <c r="N7" s="288"/>
      <c r="O7" s="221"/>
      <c r="P7" s="136" t="s">
        <v>46</v>
      </c>
      <c r="Q7" s="220"/>
      <c r="R7" s="221"/>
      <c r="S7" s="146"/>
      <c r="T7" s="136" t="s">
        <v>11</v>
      </c>
      <c r="U7" s="136"/>
      <c r="V7" s="136"/>
      <c r="W7" s="136" t="s">
        <v>14</v>
      </c>
      <c r="X7" s="146"/>
      <c r="Y7" s="220"/>
      <c r="Z7" s="440" t="s">
        <v>304</v>
      </c>
      <c r="AA7" s="442"/>
      <c r="AB7" s="445"/>
    </row>
    <row r="8" spans="2:28" ht="15" customHeight="1">
      <c r="B8" s="449"/>
      <c r="C8" s="151" t="s">
        <v>46</v>
      </c>
      <c r="D8" s="443" t="s">
        <v>302</v>
      </c>
      <c r="E8" s="443" t="s">
        <v>303</v>
      </c>
      <c r="F8" s="443" t="s">
        <v>302</v>
      </c>
      <c r="G8" s="443" t="s">
        <v>301</v>
      </c>
      <c r="H8" s="151" t="s">
        <v>46</v>
      </c>
      <c r="I8" s="443" t="s">
        <v>54</v>
      </c>
      <c r="J8" s="443" t="s">
        <v>55</v>
      </c>
      <c r="K8" s="443" t="s">
        <v>56</v>
      </c>
      <c r="L8" s="131" t="s">
        <v>225</v>
      </c>
      <c r="M8" s="151"/>
      <c r="N8" s="314" t="s">
        <v>253</v>
      </c>
      <c r="O8" s="443" t="s">
        <v>54</v>
      </c>
      <c r="P8" s="443" t="s">
        <v>55</v>
      </c>
      <c r="Q8" s="443" t="s">
        <v>56</v>
      </c>
      <c r="R8" s="437" t="s">
        <v>65</v>
      </c>
      <c r="S8" s="439"/>
      <c r="T8" s="437" t="s">
        <v>49</v>
      </c>
      <c r="U8" s="439"/>
      <c r="V8" s="438" t="s">
        <v>50</v>
      </c>
      <c r="W8" s="439"/>
      <c r="X8" s="446" t="s">
        <v>51</v>
      </c>
      <c r="Y8" s="448"/>
      <c r="Z8" s="446"/>
      <c r="AA8" s="448"/>
      <c r="AB8" s="445"/>
    </row>
    <row r="9" spans="2:28" ht="15" customHeight="1">
      <c r="B9" s="448"/>
      <c r="C9" s="58"/>
      <c r="D9" s="444"/>
      <c r="E9" s="444"/>
      <c r="F9" s="444"/>
      <c r="G9" s="444"/>
      <c r="H9" s="58"/>
      <c r="I9" s="444"/>
      <c r="J9" s="444"/>
      <c r="K9" s="444"/>
      <c r="L9" s="126"/>
      <c r="M9" s="58"/>
      <c r="N9" s="315" t="s">
        <v>251</v>
      </c>
      <c r="O9" s="444"/>
      <c r="P9" s="444"/>
      <c r="Q9" s="444"/>
      <c r="R9" s="132" t="s">
        <v>2</v>
      </c>
      <c r="S9" s="107" t="s">
        <v>3</v>
      </c>
      <c r="T9" s="132" t="s">
        <v>2</v>
      </c>
      <c r="U9" s="107" t="s">
        <v>3</v>
      </c>
      <c r="V9" s="132" t="s">
        <v>2</v>
      </c>
      <c r="W9" s="107" t="s">
        <v>3</v>
      </c>
      <c r="X9" s="132" t="s">
        <v>2</v>
      </c>
      <c r="Y9" s="107" t="s">
        <v>3</v>
      </c>
      <c r="Z9" s="132" t="s">
        <v>2</v>
      </c>
      <c r="AA9" s="107" t="s">
        <v>3</v>
      </c>
      <c r="AB9" s="446"/>
    </row>
    <row r="10" spans="2:28" ht="26.25" customHeight="1">
      <c r="B10" s="316" t="s">
        <v>250</v>
      </c>
      <c r="C10" s="118">
        <v>83</v>
      </c>
      <c r="D10" s="284">
        <v>62</v>
      </c>
      <c r="E10" s="284">
        <v>14</v>
      </c>
      <c r="F10" s="284">
        <v>6</v>
      </c>
      <c r="G10" s="284">
        <v>1</v>
      </c>
      <c r="H10" s="284">
        <v>4054</v>
      </c>
      <c r="I10" s="284">
        <v>2985</v>
      </c>
      <c r="J10" s="284">
        <v>2069</v>
      </c>
      <c r="K10" s="284">
        <v>916</v>
      </c>
      <c r="L10" s="284">
        <v>1069</v>
      </c>
      <c r="M10" s="284">
        <v>585</v>
      </c>
      <c r="N10" s="284">
        <v>282</v>
      </c>
      <c r="O10" s="284">
        <v>35475</v>
      </c>
      <c r="P10" s="284">
        <v>17693</v>
      </c>
      <c r="Q10" s="284">
        <v>17782</v>
      </c>
      <c r="R10" s="284">
        <v>6053</v>
      </c>
      <c r="S10" s="284">
        <v>5926</v>
      </c>
      <c r="T10" s="284">
        <v>5857</v>
      </c>
      <c r="U10" s="284">
        <v>5885</v>
      </c>
      <c r="V10" s="284">
        <v>5685</v>
      </c>
      <c r="W10" s="284">
        <v>5668</v>
      </c>
      <c r="X10" s="284">
        <v>67</v>
      </c>
      <c r="Y10" s="284">
        <v>53</v>
      </c>
      <c r="Z10" s="284">
        <v>31</v>
      </c>
      <c r="AA10" s="284">
        <v>250</v>
      </c>
      <c r="AB10" s="285" t="s">
        <v>249</v>
      </c>
    </row>
    <row r="11" spans="2:28" ht="26.25" customHeight="1">
      <c r="B11" s="176">
        <v>26</v>
      </c>
      <c r="C11" s="118">
        <v>81</v>
      </c>
      <c r="D11" s="284">
        <v>60</v>
      </c>
      <c r="E11" s="284">
        <v>14</v>
      </c>
      <c r="F11" s="284">
        <v>6</v>
      </c>
      <c r="G11" s="284">
        <v>1</v>
      </c>
      <c r="H11" s="284">
        <v>3961</v>
      </c>
      <c r="I11" s="284">
        <v>2965</v>
      </c>
      <c r="J11" s="284">
        <v>2052</v>
      </c>
      <c r="K11" s="284">
        <v>913</v>
      </c>
      <c r="L11" s="284">
        <v>996</v>
      </c>
      <c r="M11" s="284">
        <v>589</v>
      </c>
      <c r="N11" s="284">
        <v>286</v>
      </c>
      <c r="O11" s="284">
        <v>35340</v>
      </c>
      <c r="P11" s="284">
        <v>17550</v>
      </c>
      <c r="Q11" s="284">
        <v>17790</v>
      </c>
      <c r="R11" s="284">
        <v>5944</v>
      </c>
      <c r="S11" s="284">
        <v>5967</v>
      </c>
      <c r="T11" s="284">
        <v>5825</v>
      </c>
      <c r="U11" s="284">
        <v>5766</v>
      </c>
      <c r="V11" s="284">
        <v>5691</v>
      </c>
      <c r="W11" s="284">
        <v>5764</v>
      </c>
      <c r="X11" s="284">
        <v>51</v>
      </c>
      <c r="Y11" s="284">
        <v>50</v>
      </c>
      <c r="Z11" s="284">
        <v>39</v>
      </c>
      <c r="AA11" s="284">
        <v>243</v>
      </c>
      <c r="AB11" s="285">
        <v>26</v>
      </c>
    </row>
    <row r="12" spans="2:28" ht="26.25" customHeight="1">
      <c r="B12" s="176"/>
      <c r="C12" s="118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5"/>
    </row>
    <row r="13" spans="2:28" ht="26.25" customHeight="1">
      <c r="B13" s="218">
        <v>27</v>
      </c>
      <c r="C13" s="217">
        <v>78</v>
      </c>
      <c r="D13" s="216">
        <f t="shared" ref="D13:AA13" si="0">SUM(D15:D16)</f>
        <v>58</v>
      </c>
      <c r="E13" s="216">
        <f t="shared" si="0"/>
        <v>13</v>
      </c>
      <c r="F13" s="216">
        <f t="shared" si="0"/>
        <v>6</v>
      </c>
      <c r="G13" s="216">
        <f t="shared" si="0"/>
        <v>1</v>
      </c>
      <c r="H13" s="216">
        <v>3923</v>
      </c>
      <c r="I13" s="216">
        <v>2953</v>
      </c>
      <c r="J13" s="216">
        <v>2035</v>
      </c>
      <c r="K13" s="216">
        <v>918</v>
      </c>
      <c r="L13" s="216">
        <v>970</v>
      </c>
      <c r="M13" s="216">
        <v>583</v>
      </c>
      <c r="N13" s="216">
        <v>294</v>
      </c>
      <c r="O13" s="216">
        <v>35131</v>
      </c>
      <c r="P13" s="216">
        <f t="shared" si="0"/>
        <v>17502</v>
      </c>
      <c r="Q13" s="216">
        <f t="shared" si="0"/>
        <v>17629</v>
      </c>
      <c r="R13" s="216">
        <f t="shared" si="0"/>
        <v>5939</v>
      </c>
      <c r="S13" s="216">
        <f t="shared" si="0"/>
        <v>5868</v>
      </c>
      <c r="T13" s="216">
        <f t="shared" si="0"/>
        <v>5753</v>
      </c>
      <c r="U13" s="216">
        <f t="shared" si="0"/>
        <v>5814</v>
      </c>
      <c r="V13" s="216">
        <f t="shared" si="0"/>
        <v>5707</v>
      </c>
      <c r="W13" s="216">
        <f t="shared" si="0"/>
        <v>5662</v>
      </c>
      <c r="X13" s="216">
        <f t="shared" si="0"/>
        <v>60</v>
      </c>
      <c r="Y13" s="216">
        <f t="shared" si="0"/>
        <v>25</v>
      </c>
      <c r="Z13" s="216">
        <f t="shared" si="0"/>
        <v>43</v>
      </c>
      <c r="AA13" s="216">
        <f t="shared" si="0"/>
        <v>260</v>
      </c>
      <c r="AB13" s="215">
        <v>27</v>
      </c>
    </row>
    <row r="14" spans="2:28" ht="26.25" customHeight="1">
      <c r="B14" s="46"/>
      <c r="C14" s="118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57"/>
    </row>
    <row r="15" spans="2:28" ht="26.25" customHeight="1">
      <c r="B15" s="158" t="s">
        <v>300</v>
      </c>
      <c r="C15" s="118">
        <v>58</v>
      </c>
      <c r="D15" s="284">
        <v>38</v>
      </c>
      <c r="E15" s="284">
        <v>13</v>
      </c>
      <c r="F15" s="284">
        <v>6</v>
      </c>
      <c r="G15" s="284">
        <v>1</v>
      </c>
      <c r="H15" s="284">
        <v>2732</v>
      </c>
      <c r="I15" s="284">
        <v>2224</v>
      </c>
      <c r="J15" s="284">
        <v>1544</v>
      </c>
      <c r="K15" s="284">
        <v>680</v>
      </c>
      <c r="L15" s="284">
        <v>508</v>
      </c>
      <c r="M15" s="284">
        <v>466</v>
      </c>
      <c r="N15" s="284">
        <v>196</v>
      </c>
      <c r="O15" s="284">
        <v>24676</v>
      </c>
      <c r="P15" s="284">
        <v>12369</v>
      </c>
      <c r="Q15" s="284">
        <v>12307</v>
      </c>
      <c r="R15" s="284">
        <v>4148</v>
      </c>
      <c r="S15" s="284">
        <v>4120</v>
      </c>
      <c r="T15" s="284">
        <v>4110</v>
      </c>
      <c r="U15" s="284">
        <v>4051</v>
      </c>
      <c r="V15" s="284">
        <v>4032</v>
      </c>
      <c r="W15" s="284">
        <v>4034</v>
      </c>
      <c r="X15" s="284">
        <v>60</v>
      </c>
      <c r="Y15" s="284">
        <v>25</v>
      </c>
      <c r="Z15" s="284">
        <v>19</v>
      </c>
      <c r="AA15" s="284">
        <v>77</v>
      </c>
      <c r="AB15" s="151" t="s">
        <v>300</v>
      </c>
    </row>
    <row r="16" spans="2:28" ht="26.25" customHeight="1">
      <c r="B16" s="158" t="s">
        <v>299</v>
      </c>
      <c r="C16" s="118">
        <v>20</v>
      </c>
      <c r="D16" s="284">
        <v>20</v>
      </c>
      <c r="E16" s="284">
        <v>0</v>
      </c>
      <c r="F16" s="284">
        <v>0</v>
      </c>
      <c r="G16" s="284">
        <v>0</v>
      </c>
      <c r="H16" s="284">
        <v>1191</v>
      </c>
      <c r="I16" s="284">
        <v>729</v>
      </c>
      <c r="J16" s="284">
        <v>491</v>
      </c>
      <c r="K16" s="284">
        <v>238</v>
      </c>
      <c r="L16" s="284">
        <v>462</v>
      </c>
      <c r="M16" s="284">
        <v>117</v>
      </c>
      <c r="N16" s="284">
        <v>98</v>
      </c>
      <c r="O16" s="284">
        <v>10455</v>
      </c>
      <c r="P16" s="284">
        <v>5133</v>
      </c>
      <c r="Q16" s="284">
        <v>5322</v>
      </c>
      <c r="R16" s="284">
        <v>1791</v>
      </c>
      <c r="S16" s="284">
        <v>1748</v>
      </c>
      <c r="T16" s="284">
        <v>1643</v>
      </c>
      <c r="U16" s="284">
        <v>1763</v>
      </c>
      <c r="V16" s="284">
        <v>1675</v>
      </c>
      <c r="W16" s="284">
        <v>1628</v>
      </c>
      <c r="X16" s="284">
        <v>0</v>
      </c>
      <c r="Y16" s="284">
        <v>0</v>
      </c>
      <c r="Z16" s="284">
        <v>24</v>
      </c>
      <c r="AA16" s="284">
        <v>183</v>
      </c>
      <c r="AB16" s="151" t="s">
        <v>299</v>
      </c>
    </row>
    <row r="17" spans="2:28" ht="26.25" customHeight="1">
      <c r="B17" s="46"/>
      <c r="C17" s="118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57"/>
    </row>
    <row r="18" spans="2:28" ht="26.25" customHeight="1">
      <c r="B18" s="212" t="s">
        <v>214</v>
      </c>
      <c r="C18" s="118">
        <v>74</v>
      </c>
      <c r="D18" s="284">
        <f t="shared" ref="D18:AA18" si="1">SUM(D20:D32)</f>
        <v>54</v>
      </c>
      <c r="E18" s="284">
        <f t="shared" si="1"/>
        <v>13</v>
      </c>
      <c r="F18" s="284">
        <f t="shared" si="1"/>
        <v>6</v>
      </c>
      <c r="G18" s="284">
        <f t="shared" si="1"/>
        <v>1</v>
      </c>
      <c r="H18" s="284">
        <v>3749</v>
      </c>
      <c r="I18" s="284">
        <v>2818</v>
      </c>
      <c r="J18" s="284">
        <v>1949</v>
      </c>
      <c r="K18" s="284">
        <v>869</v>
      </c>
      <c r="L18" s="284">
        <v>931</v>
      </c>
      <c r="M18" s="284">
        <v>544</v>
      </c>
      <c r="N18" s="284">
        <v>281</v>
      </c>
      <c r="O18" s="284">
        <v>34040</v>
      </c>
      <c r="P18" s="284">
        <f t="shared" si="1"/>
        <v>16945</v>
      </c>
      <c r="Q18" s="284">
        <f t="shared" si="1"/>
        <v>17095</v>
      </c>
      <c r="R18" s="284">
        <f t="shared" si="1"/>
        <v>5753</v>
      </c>
      <c r="S18" s="284">
        <f t="shared" si="1"/>
        <v>5692</v>
      </c>
      <c r="T18" s="284">
        <f t="shared" si="1"/>
        <v>5562</v>
      </c>
      <c r="U18" s="284">
        <f t="shared" si="1"/>
        <v>5629</v>
      </c>
      <c r="V18" s="284">
        <f t="shared" si="1"/>
        <v>5527</v>
      </c>
      <c r="W18" s="284">
        <f t="shared" si="1"/>
        <v>5489</v>
      </c>
      <c r="X18" s="284">
        <f t="shared" si="1"/>
        <v>60</v>
      </c>
      <c r="Y18" s="284">
        <f t="shared" si="1"/>
        <v>25</v>
      </c>
      <c r="Z18" s="284">
        <f t="shared" si="1"/>
        <v>43</v>
      </c>
      <c r="AA18" s="284">
        <f t="shared" si="1"/>
        <v>260</v>
      </c>
      <c r="AB18" s="151" t="s">
        <v>214</v>
      </c>
    </row>
    <row r="19" spans="2:28" ht="26.25" customHeight="1">
      <c r="B19" s="46"/>
      <c r="C19" s="118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57"/>
    </row>
    <row r="20" spans="2:28" ht="26.25" customHeight="1">
      <c r="B20" s="212" t="s">
        <v>213</v>
      </c>
      <c r="C20" s="118">
        <v>15</v>
      </c>
      <c r="D20" s="284">
        <v>12</v>
      </c>
      <c r="E20" s="284">
        <v>3</v>
      </c>
      <c r="F20" s="284">
        <v>0</v>
      </c>
      <c r="G20" s="284">
        <v>0</v>
      </c>
      <c r="H20" s="284">
        <v>679</v>
      </c>
      <c r="I20" s="284">
        <v>511</v>
      </c>
      <c r="J20" s="284">
        <v>359</v>
      </c>
      <c r="K20" s="284">
        <v>152</v>
      </c>
      <c r="L20" s="284">
        <v>168</v>
      </c>
      <c r="M20" s="284">
        <v>103</v>
      </c>
      <c r="N20" s="284">
        <v>56</v>
      </c>
      <c r="O20" s="284">
        <v>5920</v>
      </c>
      <c r="P20" s="284">
        <v>2962</v>
      </c>
      <c r="Q20" s="284">
        <v>2958</v>
      </c>
      <c r="R20" s="284">
        <v>1045</v>
      </c>
      <c r="S20" s="284">
        <v>1013</v>
      </c>
      <c r="T20" s="284">
        <v>913</v>
      </c>
      <c r="U20" s="284">
        <v>992</v>
      </c>
      <c r="V20" s="284">
        <v>980</v>
      </c>
      <c r="W20" s="284">
        <v>942</v>
      </c>
      <c r="X20" s="284">
        <v>24</v>
      </c>
      <c r="Y20" s="284">
        <v>11</v>
      </c>
      <c r="Z20" s="284">
        <v>0</v>
      </c>
      <c r="AA20" s="284">
        <v>0</v>
      </c>
      <c r="AB20" s="210" t="s">
        <v>213</v>
      </c>
    </row>
    <row r="21" spans="2:28" ht="26.25" customHeight="1">
      <c r="B21" s="212" t="s">
        <v>212</v>
      </c>
      <c r="C21" s="118">
        <v>8</v>
      </c>
      <c r="D21" s="284">
        <v>6</v>
      </c>
      <c r="E21" s="284">
        <v>2</v>
      </c>
      <c r="F21" s="284">
        <v>0</v>
      </c>
      <c r="G21" s="284">
        <v>0</v>
      </c>
      <c r="H21" s="284">
        <v>493</v>
      </c>
      <c r="I21" s="284">
        <v>360</v>
      </c>
      <c r="J21" s="284">
        <v>252</v>
      </c>
      <c r="K21" s="284">
        <v>108</v>
      </c>
      <c r="L21" s="284">
        <v>133</v>
      </c>
      <c r="M21" s="284">
        <v>57</v>
      </c>
      <c r="N21" s="284">
        <v>30</v>
      </c>
      <c r="O21" s="284">
        <v>4703</v>
      </c>
      <c r="P21" s="284">
        <v>2405</v>
      </c>
      <c r="Q21" s="284">
        <v>2298</v>
      </c>
      <c r="R21" s="284">
        <v>836</v>
      </c>
      <c r="S21" s="284">
        <v>761</v>
      </c>
      <c r="T21" s="284">
        <v>781</v>
      </c>
      <c r="U21" s="284">
        <v>775</v>
      </c>
      <c r="V21" s="284">
        <v>783</v>
      </c>
      <c r="W21" s="284">
        <v>758</v>
      </c>
      <c r="X21" s="284">
        <v>5</v>
      </c>
      <c r="Y21" s="284">
        <v>4</v>
      </c>
      <c r="Z21" s="284">
        <v>0</v>
      </c>
      <c r="AA21" s="284">
        <v>0</v>
      </c>
      <c r="AB21" s="210" t="s">
        <v>212</v>
      </c>
    </row>
    <row r="22" spans="2:28" ht="26.25" customHeight="1">
      <c r="B22" s="212" t="s">
        <v>211</v>
      </c>
      <c r="C22" s="118">
        <v>9</v>
      </c>
      <c r="D22" s="284">
        <v>6</v>
      </c>
      <c r="E22" s="284">
        <v>1</v>
      </c>
      <c r="F22" s="284">
        <v>2</v>
      </c>
      <c r="G22" s="284">
        <v>0</v>
      </c>
      <c r="H22" s="284">
        <v>591</v>
      </c>
      <c r="I22" s="284">
        <v>396</v>
      </c>
      <c r="J22" s="284">
        <v>251</v>
      </c>
      <c r="K22" s="284">
        <v>145</v>
      </c>
      <c r="L22" s="284">
        <v>195</v>
      </c>
      <c r="M22" s="284">
        <v>78</v>
      </c>
      <c r="N22" s="284">
        <v>41</v>
      </c>
      <c r="O22" s="284">
        <v>5225</v>
      </c>
      <c r="P22" s="284">
        <v>2386</v>
      </c>
      <c r="Q22" s="284">
        <v>2839</v>
      </c>
      <c r="R22" s="284">
        <v>779</v>
      </c>
      <c r="S22" s="284">
        <v>885</v>
      </c>
      <c r="T22" s="284">
        <v>799</v>
      </c>
      <c r="U22" s="284">
        <v>886</v>
      </c>
      <c r="V22" s="284">
        <v>776</v>
      </c>
      <c r="W22" s="284">
        <v>883</v>
      </c>
      <c r="X22" s="284">
        <v>8</v>
      </c>
      <c r="Y22" s="284">
        <v>2</v>
      </c>
      <c r="Z22" s="284">
        <v>24</v>
      </c>
      <c r="AA22" s="284">
        <v>183</v>
      </c>
      <c r="AB22" s="210" t="s">
        <v>211</v>
      </c>
    </row>
    <row r="23" spans="2:28" ht="26.25" customHeight="1">
      <c r="B23" s="212" t="s">
        <v>210</v>
      </c>
      <c r="C23" s="118">
        <v>3</v>
      </c>
      <c r="D23" s="284">
        <v>3</v>
      </c>
      <c r="E23" s="284">
        <v>0</v>
      </c>
      <c r="F23" s="284">
        <v>0</v>
      </c>
      <c r="G23" s="284">
        <v>0</v>
      </c>
      <c r="H23" s="284">
        <v>134</v>
      </c>
      <c r="I23" s="284">
        <v>100</v>
      </c>
      <c r="J23" s="284">
        <v>65</v>
      </c>
      <c r="K23" s="284">
        <v>35</v>
      </c>
      <c r="L23" s="284">
        <v>34</v>
      </c>
      <c r="M23" s="284">
        <v>25</v>
      </c>
      <c r="N23" s="284">
        <v>13</v>
      </c>
      <c r="O23" s="284">
        <v>1029</v>
      </c>
      <c r="P23" s="284">
        <v>497</v>
      </c>
      <c r="Q23" s="284">
        <v>532</v>
      </c>
      <c r="R23" s="284">
        <v>179</v>
      </c>
      <c r="S23" s="284">
        <v>162</v>
      </c>
      <c r="T23" s="284">
        <v>156</v>
      </c>
      <c r="U23" s="284">
        <v>185</v>
      </c>
      <c r="V23" s="284">
        <v>162</v>
      </c>
      <c r="W23" s="284">
        <v>185</v>
      </c>
      <c r="X23" s="284">
        <v>0</v>
      </c>
      <c r="Y23" s="284">
        <v>0</v>
      </c>
      <c r="Z23" s="284">
        <v>0</v>
      </c>
      <c r="AA23" s="284">
        <v>0</v>
      </c>
      <c r="AB23" s="210" t="s">
        <v>210</v>
      </c>
    </row>
    <row r="24" spans="2:28" ht="26.25" customHeight="1">
      <c r="B24" s="212" t="s">
        <v>209</v>
      </c>
      <c r="C24" s="118">
        <v>5</v>
      </c>
      <c r="D24" s="284">
        <v>4</v>
      </c>
      <c r="E24" s="284">
        <v>1</v>
      </c>
      <c r="F24" s="284">
        <v>0</v>
      </c>
      <c r="G24" s="284">
        <v>0</v>
      </c>
      <c r="H24" s="284">
        <v>317</v>
      </c>
      <c r="I24" s="284">
        <v>233</v>
      </c>
      <c r="J24" s="284">
        <v>155</v>
      </c>
      <c r="K24" s="284">
        <v>78</v>
      </c>
      <c r="L24" s="284">
        <v>84</v>
      </c>
      <c r="M24" s="284">
        <v>34</v>
      </c>
      <c r="N24" s="284">
        <v>21</v>
      </c>
      <c r="O24" s="284">
        <v>3329</v>
      </c>
      <c r="P24" s="284">
        <v>1531</v>
      </c>
      <c r="Q24" s="284">
        <v>1798</v>
      </c>
      <c r="R24" s="284">
        <v>520</v>
      </c>
      <c r="S24" s="284">
        <v>562</v>
      </c>
      <c r="T24" s="284">
        <v>542</v>
      </c>
      <c r="U24" s="284">
        <v>560</v>
      </c>
      <c r="V24" s="284">
        <v>465</v>
      </c>
      <c r="W24" s="284">
        <v>598</v>
      </c>
      <c r="X24" s="284">
        <v>3</v>
      </c>
      <c r="Y24" s="284">
        <v>1</v>
      </c>
      <c r="Z24" s="284">
        <v>1</v>
      </c>
      <c r="AA24" s="284">
        <v>77</v>
      </c>
      <c r="AB24" s="210" t="s">
        <v>209</v>
      </c>
    </row>
    <row r="25" spans="2:28" ht="26.25" customHeight="1">
      <c r="B25" s="212" t="s">
        <v>208</v>
      </c>
      <c r="C25" s="118">
        <v>3</v>
      </c>
      <c r="D25" s="284">
        <v>2</v>
      </c>
      <c r="E25" s="284">
        <v>1</v>
      </c>
      <c r="F25" s="284">
        <v>0</v>
      </c>
      <c r="G25" s="284">
        <v>0</v>
      </c>
      <c r="H25" s="284">
        <v>135</v>
      </c>
      <c r="I25" s="284">
        <v>112</v>
      </c>
      <c r="J25" s="284">
        <v>83</v>
      </c>
      <c r="K25" s="284">
        <v>29</v>
      </c>
      <c r="L25" s="284">
        <v>23</v>
      </c>
      <c r="M25" s="284">
        <v>22</v>
      </c>
      <c r="N25" s="284">
        <v>11</v>
      </c>
      <c r="O25" s="284">
        <v>1435</v>
      </c>
      <c r="P25" s="284">
        <v>836</v>
      </c>
      <c r="Q25" s="284">
        <v>599</v>
      </c>
      <c r="R25" s="284">
        <v>288</v>
      </c>
      <c r="S25" s="284">
        <v>202</v>
      </c>
      <c r="T25" s="284">
        <v>262</v>
      </c>
      <c r="U25" s="284">
        <v>197</v>
      </c>
      <c r="V25" s="284">
        <v>283</v>
      </c>
      <c r="W25" s="284">
        <v>200</v>
      </c>
      <c r="X25" s="284">
        <v>3</v>
      </c>
      <c r="Y25" s="284">
        <v>0</v>
      </c>
      <c r="Z25" s="284">
        <v>0</v>
      </c>
      <c r="AA25" s="284">
        <v>0</v>
      </c>
      <c r="AB25" s="210" t="s">
        <v>208</v>
      </c>
    </row>
    <row r="26" spans="2:28" ht="26.25" customHeight="1">
      <c r="B26" s="212" t="s">
        <v>207</v>
      </c>
      <c r="C26" s="118">
        <v>9</v>
      </c>
      <c r="D26" s="284">
        <v>6</v>
      </c>
      <c r="E26" s="284">
        <v>0</v>
      </c>
      <c r="F26" s="284">
        <v>2</v>
      </c>
      <c r="G26" s="284">
        <v>1</v>
      </c>
      <c r="H26" s="284">
        <v>364</v>
      </c>
      <c r="I26" s="284">
        <v>294</v>
      </c>
      <c r="J26" s="284">
        <v>204</v>
      </c>
      <c r="K26" s="284">
        <v>90</v>
      </c>
      <c r="L26" s="284">
        <v>70</v>
      </c>
      <c r="M26" s="284">
        <v>49</v>
      </c>
      <c r="N26" s="284">
        <v>28</v>
      </c>
      <c r="O26" s="284">
        <v>3282</v>
      </c>
      <c r="P26" s="284">
        <v>1669</v>
      </c>
      <c r="Q26" s="284">
        <v>1613</v>
      </c>
      <c r="R26" s="284">
        <v>541</v>
      </c>
      <c r="S26" s="284">
        <v>565</v>
      </c>
      <c r="T26" s="284">
        <v>591</v>
      </c>
      <c r="U26" s="284">
        <v>545</v>
      </c>
      <c r="V26" s="284">
        <v>531</v>
      </c>
      <c r="W26" s="284">
        <v>501</v>
      </c>
      <c r="X26" s="284">
        <v>6</v>
      </c>
      <c r="Y26" s="284">
        <v>2</v>
      </c>
      <c r="Z26" s="284">
        <v>0</v>
      </c>
      <c r="AA26" s="284">
        <v>0</v>
      </c>
      <c r="AB26" s="210" t="s">
        <v>207</v>
      </c>
    </row>
    <row r="27" spans="2:28" ht="26.25" customHeight="1">
      <c r="B27" s="212" t="s">
        <v>206</v>
      </c>
      <c r="C27" s="118">
        <v>3</v>
      </c>
      <c r="D27" s="284">
        <v>2</v>
      </c>
      <c r="E27" s="284">
        <v>1</v>
      </c>
      <c r="F27" s="284">
        <v>0</v>
      </c>
      <c r="G27" s="284">
        <v>0</v>
      </c>
      <c r="H27" s="284">
        <v>140</v>
      </c>
      <c r="I27" s="284">
        <v>107</v>
      </c>
      <c r="J27" s="284">
        <v>76</v>
      </c>
      <c r="K27" s="284">
        <v>31</v>
      </c>
      <c r="L27" s="284">
        <v>33</v>
      </c>
      <c r="M27" s="284">
        <v>20</v>
      </c>
      <c r="N27" s="284">
        <v>15</v>
      </c>
      <c r="O27" s="284">
        <v>1429</v>
      </c>
      <c r="P27" s="284">
        <v>658</v>
      </c>
      <c r="Q27" s="284">
        <v>771</v>
      </c>
      <c r="R27" s="284">
        <v>197</v>
      </c>
      <c r="S27" s="284">
        <v>243</v>
      </c>
      <c r="T27" s="284">
        <v>214</v>
      </c>
      <c r="U27" s="284">
        <v>267</v>
      </c>
      <c r="V27" s="284">
        <v>244</v>
      </c>
      <c r="W27" s="284">
        <v>259</v>
      </c>
      <c r="X27" s="284">
        <v>3</v>
      </c>
      <c r="Y27" s="284">
        <v>2</v>
      </c>
      <c r="Z27" s="284">
        <v>0</v>
      </c>
      <c r="AA27" s="284">
        <v>0</v>
      </c>
      <c r="AB27" s="210" t="s">
        <v>206</v>
      </c>
    </row>
    <row r="28" spans="2:28" ht="26.25" customHeight="1">
      <c r="B28" s="212" t="s">
        <v>205</v>
      </c>
      <c r="C28" s="118">
        <v>2</v>
      </c>
      <c r="D28" s="284">
        <v>2</v>
      </c>
      <c r="E28" s="284">
        <v>0</v>
      </c>
      <c r="F28" s="284">
        <v>0</v>
      </c>
      <c r="G28" s="284">
        <v>0</v>
      </c>
      <c r="H28" s="284">
        <v>130</v>
      </c>
      <c r="I28" s="284">
        <v>109</v>
      </c>
      <c r="J28" s="284">
        <v>79</v>
      </c>
      <c r="K28" s="284">
        <v>30</v>
      </c>
      <c r="L28" s="284">
        <v>21</v>
      </c>
      <c r="M28" s="284">
        <v>47</v>
      </c>
      <c r="N28" s="284">
        <v>13</v>
      </c>
      <c r="O28" s="284">
        <v>1005</v>
      </c>
      <c r="P28" s="284">
        <v>584</v>
      </c>
      <c r="Q28" s="284">
        <v>421</v>
      </c>
      <c r="R28" s="284">
        <v>205</v>
      </c>
      <c r="S28" s="284">
        <v>161</v>
      </c>
      <c r="T28" s="284">
        <v>189</v>
      </c>
      <c r="U28" s="284">
        <v>136</v>
      </c>
      <c r="V28" s="284">
        <v>172</v>
      </c>
      <c r="W28" s="284">
        <v>124</v>
      </c>
      <c r="X28" s="284">
        <v>0</v>
      </c>
      <c r="Y28" s="284">
        <v>0</v>
      </c>
      <c r="Z28" s="284">
        <v>18</v>
      </c>
      <c r="AA28" s="284">
        <v>0</v>
      </c>
      <c r="AB28" s="210" t="s">
        <v>205</v>
      </c>
    </row>
    <row r="29" spans="2:28" ht="26.25" customHeight="1">
      <c r="B29" s="212" t="s">
        <v>204</v>
      </c>
      <c r="C29" s="118">
        <v>3</v>
      </c>
      <c r="D29" s="284">
        <v>3</v>
      </c>
      <c r="E29" s="284">
        <v>0</v>
      </c>
      <c r="F29" s="284">
        <v>0</v>
      </c>
      <c r="G29" s="284">
        <v>0</v>
      </c>
      <c r="H29" s="284">
        <v>138</v>
      </c>
      <c r="I29" s="284">
        <v>112</v>
      </c>
      <c r="J29" s="284">
        <v>79</v>
      </c>
      <c r="K29" s="284">
        <v>33</v>
      </c>
      <c r="L29" s="284">
        <v>26</v>
      </c>
      <c r="M29" s="284">
        <v>19</v>
      </c>
      <c r="N29" s="284">
        <v>9</v>
      </c>
      <c r="O29" s="284">
        <v>1282</v>
      </c>
      <c r="P29" s="284">
        <v>633</v>
      </c>
      <c r="Q29" s="284">
        <v>649</v>
      </c>
      <c r="R29" s="284">
        <v>193</v>
      </c>
      <c r="S29" s="284">
        <v>219</v>
      </c>
      <c r="T29" s="284">
        <v>231</v>
      </c>
      <c r="U29" s="284">
        <v>221</v>
      </c>
      <c r="V29" s="284">
        <v>209</v>
      </c>
      <c r="W29" s="284">
        <v>209</v>
      </c>
      <c r="X29" s="284">
        <v>0</v>
      </c>
      <c r="Y29" s="284">
        <v>0</v>
      </c>
      <c r="Z29" s="284">
        <v>0</v>
      </c>
      <c r="AA29" s="284">
        <v>0</v>
      </c>
      <c r="AB29" s="210" t="s">
        <v>204</v>
      </c>
    </row>
    <row r="30" spans="2:28" ht="26.25" customHeight="1">
      <c r="B30" s="212" t="s">
        <v>203</v>
      </c>
      <c r="C30" s="118">
        <v>2</v>
      </c>
      <c r="D30" s="284">
        <v>2</v>
      </c>
      <c r="E30" s="284">
        <v>0</v>
      </c>
      <c r="F30" s="284">
        <v>0</v>
      </c>
      <c r="G30" s="284">
        <v>0</v>
      </c>
      <c r="H30" s="284">
        <v>72</v>
      </c>
      <c r="I30" s="284">
        <v>60</v>
      </c>
      <c r="J30" s="284">
        <v>43</v>
      </c>
      <c r="K30" s="284">
        <v>17</v>
      </c>
      <c r="L30" s="284">
        <v>12</v>
      </c>
      <c r="M30" s="284">
        <v>15</v>
      </c>
      <c r="N30" s="284">
        <v>7</v>
      </c>
      <c r="O30" s="284">
        <v>550</v>
      </c>
      <c r="P30" s="284">
        <v>326</v>
      </c>
      <c r="Q30" s="284">
        <v>224</v>
      </c>
      <c r="R30" s="284">
        <v>117</v>
      </c>
      <c r="S30" s="284">
        <v>79</v>
      </c>
      <c r="T30" s="284">
        <v>102</v>
      </c>
      <c r="U30" s="284">
        <v>77</v>
      </c>
      <c r="V30" s="284">
        <v>107</v>
      </c>
      <c r="W30" s="284">
        <v>68</v>
      </c>
      <c r="X30" s="284">
        <v>0</v>
      </c>
      <c r="Y30" s="284">
        <v>0</v>
      </c>
      <c r="Z30" s="284">
        <v>0</v>
      </c>
      <c r="AA30" s="284">
        <v>0</v>
      </c>
      <c r="AB30" s="210" t="s">
        <v>203</v>
      </c>
    </row>
    <row r="31" spans="2:28" ht="26.25" customHeight="1">
      <c r="B31" s="212" t="s">
        <v>202</v>
      </c>
      <c r="C31" s="118">
        <v>8</v>
      </c>
      <c r="D31" s="284">
        <v>5</v>
      </c>
      <c r="E31" s="284">
        <v>1</v>
      </c>
      <c r="F31" s="284">
        <v>2</v>
      </c>
      <c r="G31" s="284">
        <v>0</v>
      </c>
      <c r="H31" s="284">
        <v>376</v>
      </c>
      <c r="I31" s="284">
        <v>278</v>
      </c>
      <c r="J31" s="284">
        <v>194</v>
      </c>
      <c r="K31" s="284">
        <v>84</v>
      </c>
      <c r="L31" s="284">
        <v>98</v>
      </c>
      <c r="M31" s="284">
        <v>48</v>
      </c>
      <c r="N31" s="284">
        <v>24</v>
      </c>
      <c r="O31" s="284">
        <v>3357</v>
      </c>
      <c r="P31" s="284">
        <v>1777</v>
      </c>
      <c r="Q31" s="284">
        <v>1580</v>
      </c>
      <c r="R31" s="284">
        <v>622</v>
      </c>
      <c r="S31" s="284">
        <v>555</v>
      </c>
      <c r="T31" s="284">
        <v>570</v>
      </c>
      <c r="U31" s="284">
        <v>507</v>
      </c>
      <c r="V31" s="284">
        <v>582</v>
      </c>
      <c r="W31" s="284">
        <v>517</v>
      </c>
      <c r="X31" s="284">
        <v>3</v>
      </c>
      <c r="Y31" s="284">
        <v>1</v>
      </c>
      <c r="Z31" s="284">
        <v>0</v>
      </c>
      <c r="AA31" s="284">
        <v>0</v>
      </c>
      <c r="AB31" s="210" t="s">
        <v>202</v>
      </c>
    </row>
    <row r="32" spans="2:28" ht="26.25" customHeight="1">
      <c r="B32" s="212" t="s">
        <v>201</v>
      </c>
      <c r="C32" s="118">
        <v>4</v>
      </c>
      <c r="D32" s="284">
        <v>1</v>
      </c>
      <c r="E32" s="284">
        <v>3</v>
      </c>
      <c r="F32" s="284">
        <v>0</v>
      </c>
      <c r="G32" s="284">
        <v>0</v>
      </c>
      <c r="H32" s="284">
        <v>180</v>
      </c>
      <c r="I32" s="284">
        <v>146</v>
      </c>
      <c r="J32" s="284">
        <v>109</v>
      </c>
      <c r="K32" s="284">
        <v>37</v>
      </c>
      <c r="L32" s="284">
        <v>34</v>
      </c>
      <c r="M32" s="284">
        <v>27</v>
      </c>
      <c r="N32" s="284">
        <v>13</v>
      </c>
      <c r="O32" s="284">
        <v>1494</v>
      </c>
      <c r="P32" s="284">
        <v>681</v>
      </c>
      <c r="Q32" s="284">
        <v>813</v>
      </c>
      <c r="R32" s="284">
        <v>231</v>
      </c>
      <c r="S32" s="284">
        <v>285</v>
      </c>
      <c r="T32" s="284">
        <v>212</v>
      </c>
      <c r="U32" s="284">
        <v>281</v>
      </c>
      <c r="V32" s="284">
        <v>233</v>
      </c>
      <c r="W32" s="284">
        <v>245</v>
      </c>
      <c r="X32" s="284">
        <v>5</v>
      </c>
      <c r="Y32" s="284">
        <v>2</v>
      </c>
      <c r="Z32" s="284">
        <v>0</v>
      </c>
      <c r="AA32" s="284">
        <v>0</v>
      </c>
      <c r="AB32" s="210" t="s">
        <v>201</v>
      </c>
    </row>
    <row r="33" spans="2:30" ht="26.25" customHeight="1">
      <c r="B33" s="46"/>
      <c r="C33" s="118" t="s">
        <v>0</v>
      </c>
      <c r="D33" s="284" t="s">
        <v>0</v>
      </c>
      <c r="E33" s="284" t="s">
        <v>0</v>
      </c>
      <c r="F33" s="284" t="s">
        <v>0</v>
      </c>
      <c r="G33" s="284" t="s">
        <v>0</v>
      </c>
      <c r="H33" s="284" t="s">
        <v>0</v>
      </c>
      <c r="I33" s="284" t="s">
        <v>0</v>
      </c>
      <c r="J33" s="284" t="s">
        <v>0</v>
      </c>
      <c r="K33" s="284" t="s">
        <v>0</v>
      </c>
      <c r="L33" s="284" t="s">
        <v>0</v>
      </c>
      <c r="M33" s="284" t="s">
        <v>0</v>
      </c>
      <c r="N33" s="284" t="s">
        <v>0</v>
      </c>
      <c r="O33" s="284" t="s">
        <v>0</v>
      </c>
      <c r="P33" s="284" t="s">
        <v>0</v>
      </c>
      <c r="Q33" s="284" t="s">
        <v>0</v>
      </c>
      <c r="R33" s="284" t="s">
        <v>0</v>
      </c>
      <c r="S33" s="284"/>
      <c r="T33" s="284" t="s">
        <v>0</v>
      </c>
      <c r="U33" s="284"/>
      <c r="V33" s="73" t="s">
        <v>0</v>
      </c>
      <c r="W33" s="73"/>
      <c r="X33" s="284" t="s">
        <v>0</v>
      </c>
      <c r="Y33" s="284"/>
      <c r="Z33" s="284" t="s">
        <v>0</v>
      </c>
      <c r="AA33" s="284"/>
      <c r="AB33" s="57"/>
    </row>
    <row r="34" spans="2:30" ht="26.25" customHeight="1">
      <c r="B34" s="212" t="s">
        <v>200</v>
      </c>
      <c r="C34" s="118">
        <v>4</v>
      </c>
      <c r="D34" s="73">
        <f t="shared" ref="D34:AA34" si="2">SUM(D36:D41)</f>
        <v>4</v>
      </c>
      <c r="E34" s="73">
        <f t="shared" si="2"/>
        <v>0</v>
      </c>
      <c r="F34" s="73">
        <f t="shared" si="2"/>
        <v>0</v>
      </c>
      <c r="G34" s="73">
        <f t="shared" si="2"/>
        <v>0</v>
      </c>
      <c r="H34" s="73">
        <v>174</v>
      </c>
      <c r="I34" s="73">
        <v>135</v>
      </c>
      <c r="J34" s="73">
        <v>86</v>
      </c>
      <c r="K34" s="73">
        <v>49</v>
      </c>
      <c r="L34" s="73">
        <v>39</v>
      </c>
      <c r="M34" s="73">
        <v>39</v>
      </c>
      <c r="N34" s="73">
        <v>13</v>
      </c>
      <c r="O34" s="73">
        <v>1091</v>
      </c>
      <c r="P34" s="73">
        <f t="shared" si="2"/>
        <v>557</v>
      </c>
      <c r="Q34" s="73">
        <f t="shared" si="2"/>
        <v>534</v>
      </c>
      <c r="R34" s="73">
        <f t="shared" si="2"/>
        <v>186</v>
      </c>
      <c r="S34" s="73">
        <f t="shared" si="2"/>
        <v>176</v>
      </c>
      <c r="T34" s="73">
        <f t="shared" si="2"/>
        <v>191</v>
      </c>
      <c r="U34" s="73">
        <f t="shared" si="2"/>
        <v>185</v>
      </c>
      <c r="V34" s="73">
        <f t="shared" si="2"/>
        <v>180</v>
      </c>
      <c r="W34" s="73">
        <f t="shared" si="2"/>
        <v>173</v>
      </c>
      <c r="X34" s="73">
        <f t="shared" si="2"/>
        <v>0</v>
      </c>
      <c r="Y34" s="73">
        <f t="shared" si="2"/>
        <v>0</v>
      </c>
      <c r="Z34" s="73">
        <f t="shared" si="2"/>
        <v>0</v>
      </c>
      <c r="AA34" s="73">
        <f t="shared" si="2"/>
        <v>0</v>
      </c>
      <c r="AB34" s="210" t="s">
        <v>200</v>
      </c>
    </row>
    <row r="35" spans="2:30" ht="26.25" customHeight="1">
      <c r="B35" s="212"/>
      <c r="C35" s="118" t="s">
        <v>0</v>
      </c>
      <c r="D35" s="284" t="s">
        <v>0</v>
      </c>
      <c r="E35" s="284" t="s">
        <v>0</v>
      </c>
      <c r="F35" s="284" t="s">
        <v>0</v>
      </c>
      <c r="G35" s="284" t="s">
        <v>0</v>
      </c>
      <c r="H35" s="284" t="s">
        <v>0</v>
      </c>
      <c r="I35" s="284" t="s">
        <v>0</v>
      </c>
      <c r="J35" s="284" t="s">
        <v>0</v>
      </c>
      <c r="K35" s="284" t="s">
        <v>0</v>
      </c>
      <c r="L35" s="284" t="s">
        <v>0</v>
      </c>
      <c r="M35" s="284" t="s">
        <v>0</v>
      </c>
      <c r="N35" s="284" t="s">
        <v>0</v>
      </c>
      <c r="O35" s="284" t="s">
        <v>0</v>
      </c>
      <c r="P35" s="284" t="s">
        <v>0</v>
      </c>
      <c r="Q35" s="284" t="s">
        <v>0</v>
      </c>
      <c r="R35" s="284" t="s">
        <v>0</v>
      </c>
      <c r="S35" s="284"/>
      <c r="T35" s="284" t="s">
        <v>0</v>
      </c>
      <c r="U35" s="284"/>
      <c r="V35" s="73" t="s">
        <v>0</v>
      </c>
      <c r="W35" s="73"/>
      <c r="X35" s="284" t="s">
        <v>0</v>
      </c>
      <c r="Y35" s="284"/>
      <c r="Z35" s="284" t="s">
        <v>0</v>
      </c>
      <c r="AA35" s="284"/>
      <c r="AB35" s="210"/>
    </row>
    <row r="36" spans="2:30" ht="26.25" customHeight="1">
      <c r="B36" s="212" t="s">
        <v>199</v>
      </c>
      <c r="C36" s="118">
        <v>1</v>
      </c>
      <c r="D36" s="284">
        <v>1</v>
      </c>
      <c r="E36" s="284">
        <v>0</v>
      </c>
      <c r="F36" s="284">
        <v>0</v>
      </c>
      <c r="G36" s="284">
        <v>0</v>
      </c>
      <c r="H36" s="284">
        <v>61</v>
      </c>
      <c r="I36" s="284">
        <v>46</v>
      </c>
      <c r="J36" s="284">
        <v>30</v>
      </c>
      <c r="K36" s="284">
        <v>16</v>
      </c>
      <c r="L36" s="284">
        <v>15</v>
      </c>
      <c r="M36" s="284">
        <v>9</v>
      </c>
      <c r="N36" s="284">
        <v>4</v>
      </c>
      <c r="O36" s="284">
        <v>239</v>
      </c>
      <c r="P36" s="284">
        <v>127</v>
      </c>
      <c r="Q36" s="284">
        <v>112</v>
      </c>
      <c r="R36" s="284">
        <v>51</v>
      </c>
      <c r="S36" s="284">
        <v>36</v>
      </c>
      <c r="T36" s="284">
        <v>43</v>
      </c>
      <c r="U36" s="284">
        <v>48</v>
      </c>
      <c r="V36" s="284">
        <v>33</v>
      </c>
      <c r="W36" s="284">
        <v>28</v>
      </c>
      <c r="X36" s="284">
        <v>0</v>
      </c>
      <c r="Y36" s="284">
        <v>0</v>
      </c>
      <c r="Z36" s="284">
        <v>0</v>
      </c>
      <c r="AA36" s="284">
        <v>0</v>
      </c>
      <c r="AB36" s="210" t="s">
        <v>199</v>
      </c>
    </row>
    <row r="37" spans="2:30" ht="26.25" customHeight="1">
      <c r="B37" s="212" t="s">
        <v>198</v>
      </c>
      <c r="C37" s="118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  <c r="N37" s="284">
        <v>0</v>
      </c>
      <c r="O37" s="284">
        <v>0</v>
      </c>
      <c r="P37" s="284">
        <v>0</v>
      </c>
      <c r="Q37" s="284">
        <v>0</v>
      </c>
      <c r="R37" s="284">
        <v>0</v>
      </c>
      <c r="S37" s="284">
        <v>0</v>
      </c>
      <c r="T37" s="284">
        <v>0</v>
      </c>
      <c r="U37" s="284">
        <v>0</v>
      </c>
      <c r="V37" s="284">
        <v>0</v>
      </c>
      <c r="W37" s="284">
        <v>0</v>
      </c>
      <c r="X37" s="284">
        <v>0</v>
      </c>
      <c r="Y37" s="284">
        <v>0</v>
      </c>
      <c r="Z37" s="284">
        <v>0</v>
      </c>
      <c r="AA37" s="284">
        <v>0</v>
      </c>
      <c r="AB37" s="210" t="s">
        <v>198</v>
      </c>
    </row>
    <row r="38" spans="2:30" ht="26.25" customHeight="1">
      <c r="B38" s="212" t="s">
        <v>197</v>
      </c>
      <c r="C38" s="118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  <c r="N38" s="284">
        <v>0</v>
      </c>
      <c r="O38" s="284">
        <v>0</v>
      </c>
      <c r="P38" s="284">
        <v>0</v>
      </c>
      <c r="Q38" s="284">
        <v>0</v>
      </c>
      <c r="R38" s="284">
        <v>0</v>
      </c>
      <c r="S38" s="284">
        <v>0</v>
      </c>
      <c r="T38" s="284">
        <v>0</v>
      </c>
      <c r="U38" s="284">
        <v>0</v>
      </c>
      <c r="V38" s="284">
        <v>0</v>
      </c>
      <c r="W38" s="284">
        <v>0</v>
      </c>
      <c r="X38" s="284">
        <v>0</v>
      </c>
      <c r="Y38" s="284">
        <v>0</v>
      </c>
      <c r="Z38" s="284">
        <v>0</v>
      </c>
      <c r="AA38" s="284">
        <v>0</v>
      </c>
      <c r="AB38" s="210" t="s">
        <v>197</v>
      </c>
    </row>
    <row r="39" spans="2:30" ht="26.25" customHeight="1">
      <c r="B39" s="212" t="s">
        <v>196</v>
      </c>
      <c r="C39" s="118">
        <v>1</v>
      </c>
      <c r="D39" s="284">
        <v>1</v>
      </c>
      <c r="E39" s="284">
        <v>0</v>
      </c>
      <c r="F39" s="284">
        <v>0</v>
      </c>
      <c r="G39" s="284">
        <v>0</v>
      </c>
      <c r="H39" s="284">
        <v>47</v>
      </c>
      <c r="I39" s="284">
        <v>41</v>
      </c>
      <c r="J39" s="284">
        <v>30</v>
      </c>
      <c r="K39" s="284">
        <v>11</v>
      </c>
      <c r="L39" s="284">
        <v>6</v>
      </c>
      <c r="M39" s="284">
        <v>17</v>
      </c>
      <c r="N39" s="284">
        <v>4</v>
      </c>
      <c r="O39" s="284">
        <v>459</v>
      </c>
      <c r="P39" s="284">
        <v>263</v>
      </c>
      <c r="Q39" s="284">
        <v>196</v>
      </c>
      <c r="R39" s="284">
        <v>85</v>
      </c>
      <c r="S39" s="284">
        <v>59</v>
      </c>
      <c r="T39" s="284">
        <v>85</v>
      </c>
      <c r="U39" s="284">
        <v>72</v>
      </c>
      <c r="V39" s="284">
        <v>93</v>
      </c>
      <c r="W39" s="284">
        <v>65</v>
      </c>
      <c r="X39" s="284">
        <v>0</v>
      </c>
      <c r="Y39" s="284">
        <v>0</v>
      </c>
      <c r="Z39" s="284">
        <v>0</v>
      </c>
      <c r="AA39" s="284">
        <v>0</v>
      </c>
      <c r="AB39" s="210" t="s">
        <v>196</v>
      </c>
    </row>
    <row r="40" spans="2:30" ht="26.25" customHeight="1">
      <c r="B40" s="212" t="s">
        <v>195</v>
      </c>
      <c r="C40" s="118">
        <v>1</v>
      </c>
      <c r="D40" s="284">
        <v>1</v>
      </c>
      <c r="E40" s="284">
        <v>0</v>
      </c>
      <c r="F40" s="284">
        <v>0</v>
      </c>
      <c r="G40" s="284">
        <v>0</v>
      </c>
      <c r="H40" s="284">
        <v>40</v>
      </c>
      <c r="I40" s="284">
        <v>30</v>
      </c>
      <c r="J40" s="284">
        <v>15</v>
      </c>
      <c r="K40" s="284">
        <v>15</v>
      </c>
      <c r="L40" s="284">
        <v>10</v>
      </c>
      <c r="M40" s="284">
        <v>5</v>
      </c>
      <c r="N40" s="284">
        <v>3</v>
      </c>
      <c r="O40" s="284">
        <v>309</v>
      </c>
      <c r="P40" s="284">
        <v>134</v>
      </c>
      <c r="Q40" s="284">
        <v>175</v>
      </c>
      <c r="R40" s="284">
        <v>38</v>
      </c>
      <c r="S40" s="284">
        <v>68</v>
      </c>
      <c r="T40" s="284">
        <v>55</v>
      </c>
      <c r="U40" s="284">
        <v>47</v>
      </c>
      <c r="V40" s="284">
        <v>41</v>
      </c>
      <c r="W40" s="284">
        <v>60</v>
      </c>
      <c r="X40" s="284">
        <v>0</v>
      </c>
      <c r="Y40" s="284">
        <v>0</v>
      </c>
      <c r="Z40" s="284">
        <v>0</v>
      </c>
      <c r="AA40" s="284">
        <v>0</v>
      </c>
      <c r="AB40" s="210" t="s">
        <v>195</v>
      </c>
    </row>
    <row r="41" spans="2:30" ht="26.25" customHeight="1">
      <c r="B41" s="130" t="s">
        <v>194</v>
      </c>
      <c r="C41" s="137">
        <v>1</v>
      </c>
      <c r="D41" s="135">
        <v>1</v>
      </c>
      <c r="E41" s="135">
        <v>0</v>
      </c>
      <c r="F41" s="135">
        <v>0</v>
      </c>
      <c r="G41" s="135">
        <v>0</v>
      </c>
      <c r="H41" s="135">
        <v>26</v>
      </c>
      <c r="I41" s="135">
        <v>18</v>
      </c>
      <c r="J41" s="135">
        <v>11</v>
      </c>
      <c r="K41" s="135">
        <v>7</v>
      </c>
      <c r="L41" s="135">
        <v>8</v>
      </c>
      <c r="M41" s="135">
        <v>8</v>
      </c>
      <c r="N41" s="135">
        <v>2</v>
      </c>
      <c r="O41" s="284">
        <v>84</v>
      </c>
      <c r="P41" s="135">
        <v>33</v>
      </c>
      <c r="Q41" s="135">
        <v>51</v>
      </c>
      <c r="R41" s="135">
        <v>12</v>
      </c>
      <c r="S41" s="135">
        <v>13</v>
      </c>
      <c r="T41" s="135">
        <v>8</v>
      </c>
      <c r="U41" s="73">
        <v>18</v>
      </c>
      <c r="V41" s="284">
        <v>13</v>
      </c>
      <c r="W41" s="284">
        <v>20</v>
      </c>
      <c r="X41" s="284">
        <v>0</v>
      </c>
      <c r="Y41" s="284">
        <v>0</v>
      </c>
      <c r="Z41" s="284">
        <v>0</v>
      </c>
      <c r="AA41" s="284">
        <v>0</v>
      </c>
      <c r="AB41" s="210" t="s">
        <v>194</v>
      </c>
    </row>
    <row r="42" spans="2:30">
      <c r="B42" s="46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55"/>
    </row>
    <row r="43" spans="2:30">
      <c r="B43" s="1" t="s">
        <v>298</v>
      </c>
      <c r="F43" s="1" t="s">
        <v>69</v>
      </c>
      <c r="AD43" s="47" t="s">
        <v>297</v>
      </c>
    </row>
    <row r="44" spans="2:30">
      <c r="B44" s="46" t="s">
        <v>296</v>
      </c>
      <c r="C44" s="47"/>
      <c r="D44" s="47"/>
      <c r="E44" s="47"/>
      <c r="F44" s="47"/>
      <c r="G44" s="47"/>
      <c r="H44" s="47"/>
      <c r="I44" s="47"/>
    </row>
    <row r="46" spans="2:30">
      <c r="P46" s="1" t="s">
        <v>39</v>
      </c>
    </row>
  </sheetData>
  <mergeCells count="18">
    <mergeCell ref="B6:B9"/>
    <mergeCell ref="I8:I9"/>
    <mergeCell ref="J8:J9"/>
    <mergeCell ref="K8:K9"/>
    <mergeCell ref="R8:S8"/>
    <mergeCell ref="AB6:AB9"/>
    <mergeCell ref="D8:D9"/>
    <mergeCell ref="E8:E9"/>
    <mergeCell ref="F8:F9"/>
    <mergeCell ref="G8:G9"/>
    <mergeCell ref="X8:Y8"/>
    <mergeCell ref="Z7:AA8"/>
    <mergeCell ref="O6:AA6"/>
    <mergeCell ref="V8:W8"/>
    <mergeCell ref="O8:O9"/>
    <mergeCell ref="P8:P9"/>
    <mergeCell ref="Q8:Q9"/>
    <mergeCell ref="T8:U8"/>
  </mergeCells>
  <phoneticPr fontId="4"/>
  <printOptions horizontalCentered="1"/>
  <pageMargins left="0.39370078740157483" right="0.39370078740157483" top="0.59055118110236227" bottom="0.59055118110236227" header="0.51181102362204722" footer="0.51181102362204722"/>
  <pageSetup paperSize="9" scale="70" firstPageNumber="66" orientation="portrait" useFirstPageNumber="1" r:id="rId1"/>
  <headerFooter alignWithMargins="0">
    <oddFooter>&amp;C&amp;14－&amp;P－</oddFooter>
  </headerFooter>
  <colBreaks count="1" manualBreakCount="1">
    <brk id="14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showGridLines="0" zoomScaleNormal="100" zoomScaleSheetLayoutView="100" workbookViewId="0">
      <pane xSplit="2" ySplit="7" topLeftCell="C41" activePane="bottomRight" state="frozen"/>
      <selection activeCell="D30" sqref="D30"/>
      <selection pane="topRight" activeCell="D30" sqref="D30"/>
      <selection pane="bottomLeft" activeCell="D30" sqref="D30"/>
      <selection pane="bottomRight" activeCell="I56" sqref="I56"/>
    </sheetView>
  </sheetViews>
  <sheetFormatPr defaultRowHeight="13.5"/>
  <cols>
    <col min="1" max="1" width="2.625" style="1" customWidth="1"/>
    <col min="2" max="2" width="14.625" style="1" customWidth="1"/>
    <col min="3" max="12" width="10.25" style="1" customWidth="1"/>
    <col min="13" max="16384" width="9" style="1"/>
  </cols>
  <sheetData>
    <row r="1" spans="2:13">
      <c r="B1" s="235"/>
    </row>
    <row r="2" spans="2:13" ht="17.25">
      <c r="B2" s="119" t="s">
        <v>310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3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3" ht="17.25">
      <c r="B4" s="190" t="s">
        <v>769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</row>
    <row r="5" spans="2:13">
      <c r="B5" s="46"/>
      <c r="C5" s="46"/>
      <c r="D5" s="46"/>
      <c r="E5" s="46"/>
      <c r="F5" s="46"/>
      <c r="G5" s="46"/>
      <c r="H5" s="46"/>
      <c r="I5" s="46"/>
      <c r="J5" s="46"/>
      <c r="K5" s="46"/>
      <c r="L5" s="85" t="s">
        <v>308</v>
      </c>
    </row>
    <row r="6" spans="2:13" ht="21.95" customHeight="1">
      <c r="B6" s="442" t="s">
        <v>85</v>
      </c>
      <c r="C6" s="138" t="s">
        <v>277</v>
      </c>
      <c r="D6" s="124"/>
      <c r="E6" s="138" t="s">
        <v>276</v>
      </c>
      <c r="F6" s="124"/>
      <c r="G6" s="138" t="s">
        <v>275</v>
      </c>
      <c r="H6" s="124"/>
      <c r="I6" s="138" t="s">
        <v>294</v>
      </c>
      <c r="J6" s="124"/>
      <c r="K6" s="138" t="s">
        <v>273</v>
      </c>
      <c r="L6" s="124"/>
    </row>
    <row r="7" spans="2:13" ht="21.95" customHeight="1">
      <c r="B7" s="448"/>
      <c r="C7" s="107" t="s">
        <v>152</v>
      </c>
      <c r="D7" s="132" t="s">
        <v>326</v>
      </c>
      <c r="E7" s="107" t="s">
        <v>152</v>
      </c>
      <c r="F7" s="132" t="s">
        <v>326</v>
      </c>
      <c r="G7" s="107" t="s">
        <v>152</v>
      </c>
      <c r="H7" s="132" t="s">
        <v>326</v>
      </c>
      <c r="I7" s="107" t="s">
        <v>152</v>
      </c>
      <c r="J7" s="107" t="s">
        <v>326</v>
      </c>
      <c r="K7" s="107" t="s">
        <v>152</v>
      </c>
      <c r="L7" s="107" t="s">
        <v>326</v>
      </c>
    </row>
    <row r="8" spans="2:13" ht="22.5" customHeight="1">
      <c r="B8" s="46" t="s">
        <v>325</v>
      </c>
      <c r="C8" s="297">
        <v>35980</v>
      </c>
      <c r="D8" s="318">
        <v>100</v>
      </c>
      <c r="E8" s="299">
        <v>35747</v>
      </c>
      <c r="F8" s="318">
        <v>100</v>
      </c>
      <c r="G8" s="299">
        <v>35194</v>
      </c>
      <c r="H8" s="318">
        <v>100</v>
      </c>
      <c r="I8" s="299">
        <v>35058</v>
      </c>
      <c r="J8" s="318">
        <v>100</v>
      </c>
      <c r="K8" s="296">
        <f>SUM(K9:K18)</f>
        <v>34828</v>
      </c>
      <c r="L8" s="319">
        <v>100</v>
      </c>
      <c r="M8" s="46"/>
    </row>
    <row r="9" spans="2:13" ht="22.5" customHeight="1">
      <c r="B9" s="46" t="s">
        <v>318</v>
      </c>
      <c r="C9" s="301">
        <v>20519</v>
      </c>
      <c r="D9" s="318">
        <v>57</v>
      </c>
      <c r="E9" s="299">
        <v>20377</v>
      </c>
      <c r="F9" s="318">
        <v>57</v>
      </c>
      <c r="G9" s="299">
        <v>19968</v>
      </c>
      <c r="H9" s="318">
        <v>56.7</v>
      </c>
      <c r="I9" s="299">
        <v>19931</v>
      </c>
      <c r="J9" s="318">
        <v>56.9</v>
      </c>
      <c r="K9" s="296">
        <v>19926</v>
      </c>
      <c r="L9" s="319">
        <f t="shared" ref="L9:L18" si="0">ROUND(K9/$K$8*100,1)</f>
        <v>57.2</v>
      </c>
      <c r="M9" s="46"/>
    </row>
    <row r="10" spans="2:13" ht="22.5" customHeight="1">
      <c r="B10" s="46" t="s">
        <v>323</v>
      </c>
      <c r="C10" s="301">
        <v>1142</v>
      </c>
      <c r="D10" s="318">
        <v>3.2</v>
      </c>
      <c r="E10" s="299">
        <v>1143</v>
      </c>
      <c r="F10" s="318">
        <v>3.2</v>
      </c>
      <c r="G10" s="299">
        <v>1111</v>
      </c>
      <c r="H10" s="318">
        <v>3.2</v>
      </c>
      <c r="I10" s="299">
        <v>1110</v>
      </c>
      <c r="J10" s="318">
        <v>3.2</v>
      </c>
      <c r="K10" s="296">
        <v>1086</v>
      </c>
      <c r="L10" s="319">
        <f t="shared" si="0"/>
        <v>3.1</v>
      </c>
      <c r="M10" s="46"/>
    </row>
    <row r="11" spans="2:13" ht="22.5" customHeight="1">
      <c r="B11" s="46" t="s">
        <v>317</v>
      </c>
      <c r="C11" s="301">
        <v>5208</v>
      </c>
      <c r="D11" s="318">
        <v>14.5</v>
      </c>
      <c r="E11" s="299">
        <v>5228</v>
      </c>
      <c r="F11" s="318">
        <v>14.6</v>
      </c>
      <c r="G11" s="299">
        <v>5164</v>
      </c>
      <c r="H11" s="318">
        <v>14.7</v>
      </c>
      <c r="I11" s="299">
        <v>5082</v>
      </c>
      <c r="J11" s="318">
        <v>14.5</v>
      </c>
      <c r="K11" s="296">
        <v>5021</v>
      </c>
      <c r="L11" s="319">
        <f t="shared" si="0"/>
        <v>14.4</v>
      </c>
      <c r="M11" s="46"/>
    </row>
    <row r="12" spans="2:13" ht="22.5" customHeight="1">
      <c r="B12" s="46" t="s">
        <v>316</v>
      </c>
      <c r="C12" s="301">
        <v>3914</v>
      </c>
      <c r="D12" s="318">
        <v>10.9</v>
      </c>
      <c r="E12" s="299">
        <v>3890</v>
      </c>
      <c r="F12" s="318">
        <v>10.9</v>
      </c>
      <c r="G12" s="299">
        <v>3873</v>
      </c>
      <c r="H12" s="318">
        <v>11</v>
      </c>
      <c r="I12" s="299">
        <v>3872</v>
      </c>
      <c r="J12" s="318">
        <v>11</v>
      </c>
      <c r="K12" s="296">
        <v>3771</v>
      </c>
      <c r="L12" s="319">
        <f t="shared" si="0"/>
        <v>10.8</v>
      </c>
      <c r="M12" s="46"/>
    </row>
    <row r="13" spans="2:13" ht="22.5" customHeight="1">
      <c r="B13" s="46" t="s">
        <v>322</v>
      </c>
      <c r="C13" s="301">
        <v>108</v>
      </c>
      <c r="D13" s="318">
        <v>0.3</v>
      </c>
      <c r="E13" s="299">
        <v>120</v>
      </c>
      <c r="F13" s="318">
        <v>0.3</v>
      </c>
      <c r="G13" s="299">
        <v>137</v>
      </c>
      <c r="H13" s="318">
        <v>0.4</v>
      </c>
      <c r="I13" s="299">
        <v>144</v>
      </c>
      <c r="J13" s="318">
        <v>0.4</v>
      </c>
      <c r="K13" s="296">
        <v>154</v>
      </c>
      <c r="L13" s="319">
        <f t="shared" si="0"/>
        <v>0.4</v>
      </c>
      <c r="M13" s="46"/>
    </row>
    <row r="14" spans="2:13" ht="22.5" customHeight="1">
      <c r="B14" s="46" t="s">
        <v>315</v>
      </c>
      <c r="C14" s="301">
        <v>859</v>
      </c>
      <c r="D14" s="318">
        <v>2.4</v>
      </c>
      <c r="E14" s="299">
        <v>899</v>
      </c>
      <c r="F14" s="318">
        <v>2.5</v>
      </c>
      <c r="G14" s="299">
        <v>945</v>
      </c>
      <c r="H14" s="318">
        <v>2.7</v>
      </c>
      <c r="I14" s="299">
        <v>1016</v>
      </c>
      <c r="J14" s="318">
        <v>2.9</v>
      </c>
      <c r="K14" s="296">
        <v>1011</v>
      </c>
      <c r="L14" s="319">
        <f t="shared" si="0"/>
        <v>2.9</v>
      </c>
      <c r="M14" s="46"/>
    </row>
    <row r="15" spans="2:13" ht="22.5" customHeight="1">
      <c r="B15" s="46" t="s">
        <v>314</v>
      </c>
      <c r="C15" s="301">
        <v>565</v>
      </c>
      <c r="D15" s="318">
        <v>1.6</v>
      </c>
      <c r="E15" s="299">
        <v>600</v>
      </c>
      <c r="F15" s="318">
        <v>1.7</v>
      </c>
      <c r="G15" s="299">
        <v>633</v>
      </c>
      <c r="H15" s="318">
        <v>1.8</v>
      </c>
      <c r="I15" s="299">
        <v>635</v>
      </c>
      <c r="J15" s="318">
        <v>1.8</v>
      </c>
      <c r="K15" s="296">
        <v>605</v>
      </c>
      <c r="L15" s="319">
        <f t="shared" si="0"/>
        <v>1.7</v>
      </c>
      <c r="M15" s="46"/>
    </row>
    <row r="16" spans="2:13" ht="22.5" customHeight="1">
      <c r="B16" s="46" t="s">
        <v>313</v>
      </c>
      <c r="C16" s="320">
        <v>332</v>
      </c>
      <c r="D16" s="321">
        <v>0.9</v>
      </c>
      <c r="E16" s="321">
        <v>343</v>
      </c>
      <c r="F16" s="321">
        <v>1</v>
      </c>
      <c r="G16" s="407">
        <v>347</v>
      </c>
      <c r="H16" s="318">
        <v>1</v>
      </c>
      <c r="I16" s="299">
        <v>314</v>
      </c>
      <c r="J16" s="318">
        <v>0.9</v>
      </c>
      <c r="K16" s="296">
        <v>299</v>
      </c>
      <c r="L16" s="319">
        <f t="shared" si="0"/>
        <v>0.9</v>
      </c>
      <c r="M16" s="46"/>
    </row>
    <row r="17" spans="2:13" ht="22.5" customHeight="1">
      <c r="B17" s="145" t="s">
        <v>312</v>
      </c>
      <c r="C17" s="301">
        <v>890</v>
      </c>
      <c r="D17" s="322">
        <v>2.5</v>
      </c>
      <c r="E17" s="311">
        <v>873</v>
      </c>
      <c r="F17" s="322">
        <v>2.4</v>
      </c>
      <c r="G17" s="311">
        <v>860</v>
      </c>
      <c r="H17" s="322">
        <v>2.4</v>
      </c>
      <c r="I17" s="311">
        <v>881</v>
      </c>
      <c r="J17" s="318">
        <v>2.5</v>
      </c>
      <c r="K17" s="317">
        <v>901</v>
      </c>
      <c r="L17" s="319">
        <f t="shared" si="0"/>
        <v>2.6</v>
      </c>
      <c r="M17" s="46"/>
    </row>
    <row r="18" spans="2:13" ht="22.5" customHeight="1">
      <c r="B18" s="46" t="s">
        <v>311</v>
      </c>
      <c r="C18" s="301">
        <v>2443</v>
      </c>
      <c r="D18" s="318">
        <v>6.8</v>
      </c>
      <c r="E18" s="299">
        <v>2274</v>
      </c>
      <c r="F18" s="318">
        <v>6.4</v>
      </c>
      <c r="G18" s="299">
        <v>2156</v>
      </c>
      <c r="H18" s="318">
        <v>6.1</v>
      </c>
      <c r="I18" s="299">
        <v>2073</v>
      </c>
      <c r="J18" s="318">
        <v>5.9</v>
      </c>
      <c r="K18" s="296">
        <v>2054</v>
      </c>
      <c r="L18" s="319">
        <f t="shared" si="0"/>
        <v>5.9</v>
      </c>
      <c r="M18" s="46"/>
    </row>
    <row r="19" spans="2:13" ht="22.5" customHeight="1">
      <c r="B19" s="46"/>
      <c r="C19" s="301"/>
      <c r="D19" s="318"/>
      <c r="E19" s="299"/>
      <c r="F19" s="318"/>
      <c r="G19" s="299"/>
      <c r="H19" s="318"/>
      <c r="I19" s="299"/>
      <c r="J19" s="318"/>
      <c r="K19" s="296"/>
      <c r="L19" s="319"/>
      <c r="M19" s="46"/>
    </row>
    <row r="20" spans="2:13" ht="22.5" customHeight="1">
      <c r="B20" s="46" t="s">
        <v>324</v>
      </c>
      <c r="C20" s="301">
        <v>26140</v>
      </c>
      <c r="D20" s="318"/>
      <c r="E20" s="299">
        <v>25691</v>
      </c>
      <c r="F20" s="318"/>
      <c r="G20" s="299">
        <v>25027</v>
      </c>
      <c r="H20" s="318"/>
      <c r="I20" s="299">
        <v>24752</v>
      </c>
      <c r="J20" s="318"/>
      <c r="K20" s="296">
        <f>SUM(K22,K34)</f>
        <v>24580</v>
      </c>
      <c r="L20" s="319"/>
      <c r="M20" s="46"/>
    </row>
    <row r="21" spans="2:13" ht="22.5" customHeight="1">
      <c r="B21" s="46"/>
      <c r="C21" s="301"/>
      <c r="D21" s="318"/>
      <c r="E21" s="299"/>
      <c r="F21" s="318"/>
      <c r="G21" s="299"/>
      <c r="H21" s="318"/>
      <c r="I21" s="299"/>
      <c r="J21" s="318"/>
      <c r="K21" s="296"/>
      <c r="L21" s="319"/>
      <c r="M21" s="46"/>
    </row>
    <row r="22" spans="2:13" ht="22.5" customHeight="1">
      <c r="B22" s="1" t="s">
        <v>319</v>
      </c>
      <c r="C22" s="410">
        <v>25463</v>
      </c>
      <c r="D22" s="411">
        <v>100</v>
      </c>
      <c r="E22" s="412">
        <v>25055</v>
      </c>
      <c r="F22" s="411">
        <v>100</v>
      </c>
      <c r="G22" s="412">
        <v>24426</v>
      </c>
      <c r="H22" s="411">
        <v>100</v>
      </c>
      <c r="I22" s="412">
        <v>24203</v>
      </c>
      <c r="J22" s="411">
        <v>100</v>
      </c>
      <c r="K22" s="244">
        <f>SUM(K23:K32)</f>
        <v>24069</v>
      </c>
      <c r="L22" s="413">
        <v>100</v>
      </c>
      <c r="M22" s="46"/>
    </row>
    <row r="23" spans="2:13" ht="22.5" customHeight="1">
      <c r="B23" s="1" t="s">
        <v>318</v>
      </c>
      <c r="C23" s="410">
        <v>13507</v>
      </c>
      <c r="D23" s="411">
        <v>53</v>
      </c>
      <c r="E23" s="412">
        <v>13163</v>
      </c>
      <c r="F23" s="411">
        <v>52.5</v>
      </c>
      <c r="G23" s="412">
        <v>12710</v>
      </c>
      <c r="H23" s="411">
        <v>52</v>
      </c>
      <c r="I23" s="412">
        <v>12519</v>
      </c>
      <c r="J23" s="411">
        <v>51.7</v>
      </c>
      <c r="K23" s="244">
        <v>12466</v>
      </c>
      <c r="L23" s="413">
        <f t="shared" ref="L23:L32" si="1">ROUND(K23/$K$22*100,1)</f>
        <v>51.8</v>
      </c>
      <c r="M23" s="46"/>
    </row>
    <row r="24" spans="2:13" ht="22.5" customHeight="1">
      <c r="B24" s="1" t="s">
        <v>323</v>
      </c>
      <c r="C24" s="410">
        <v>1142</v>
      </c>
      <c r="D24" s="411">
        <v>4.5</v>
      </c>
      <c r="E24" s="412">
        <v>1143</v>
      </c>
      <c r="F24" s="411">
        <v>4.5999999999999996</v>
      </c>
      <c r="G24" s="412">
        <v>1111</v>
      </c>
      <c r="H24" s="411">
        <v>4.5</v>
      </c>
      <c r="I24" s="412">
        <v>1110</v>
      </c>
      <c r="J24" s="411">
        <v>4.5999999999999996</v>
      </c>
      <c r="K24" s="244">
        <v>1086</v>
      </c>
      <c r="L24" s="413">
        <f t="shared" si="1"/>
        <v>4.5</v>
      </c>
      <c r="M24" s="46"/>
    </row>
    <row r="25" spans="2:13" ht="22.5" customHeight="1">
      <c r="B25" s="1" t="s">
        <v>317</v>
      </c>
      <c r="C25" s="410">
        <v>4357</v>
      </c>
      <c r="D25" s="411">
        <v>17.100000000000001</v>
      </c>
      <c r="E25" s="412">
        <v>4325</v>
      </c>
      <c r="F25" s="411">
        <v>17.3</v>
      </c>
      <c r="G25" s="412">
        <v>4237</v>
      </c>
      <c r="H25" s="411">
        <v>17.3</v>
      </c>
      <c r="I25" s="412">
        <v>4200</v>
      </c>
      <c r="J25" s="411">
        <v>17.399999999999999</v>
      </c>
      <c r="K25" s="244">
        <v>4155</v>
      </c>
      <c r="L25" s="413">
        <f t="shared" si="1"/>
        <v>17.3</v>
      </c>
      <c r="M25" s="46"/>
    </row>
    <row r="26" spans="2:13" ht="22.5" customHeight="1">
      <c r="B26" s="1" t="s">
        <v>316</v>
      </c>
      <c r="C26" s="410">
        <v>2925</v>
      </c>
      <c r="D26" s="411">
        <v>11.5</v>
      </c>
      <c r="E26" s="412">
        <v>2884</v>
      </c>
      <c r="F26" s="411">
        <v>11.5</v>
      </c>
      <c r="G26" s="412">
        <v>2825</v>
      </c>
      <c r="H26" s="411">
        <v>11.6</v>
      </c>
      <c r="I26" s="412">
        <v>2812</v>
      </c>
      <c r="J26" s="411">
        <v>11.6</v>
      </c>
      <c r="K26" s="244">
        <v>2803</v>
      </c>
      <c r="L26" s="413">
        <f t="shared" si="1"/>
        <v>11.6</v>
      </c>
      <c r="M26" s="46"/>
    </row>
    <row r="27" spans="2:13" ht="22.5" customHeight="1">
      <c r="B27" s="1" t="s">
        <v>322</v>
      </c>
      <c r="C27" s="410">
        <v>108</v>
      </c>
      <c r="D27" s="411">
        <v>0.4</v>
      </c>
      <c r="E27" s="412">
        <v>120</v>
      </c>
      <c r="F27" s="411">
        <v>0.5</v>
      </c>
      <c r="G27" s="412">
        <v>137</v>
      </c>
      <c r="H27" s="411">
        <v>0.6</v>
      </c>
      <c r="I27" s="412">
        <v>144</v>
      </c>
      <c r="J27" s="411">
        <v>0.6</v>
      </c>
      <c r="K27" s="244">
        <v>154</v>
      </c>
      <c r="L27" s="413">
        <f t="shared" si="1"/>
        <v>0.6</v>
      </c>
      <c r="M27" s="46"/>
    </row>
    <row r="28" spans="2:13" ht="22.5" customHeight="1">
      <c r="B28" s="1" t="s">
        <v>315</v>
      </c>
      <c r="C28" s="410">
        <v>330</v>
      </c>
      <c r="D28" s="411">
        <v>1.3</v>
      </c>
      <c r="E28" s="412">
        <v>331</v>
      </c>
      <c r="F28" s="411">
        <v>1.3</v>
      </c>
      <c r="G28" s="412">
        <v>331</v>
      </c>
      <c r="H28" s="411">
        <v>1.4</v>
      </c>
      <c r="I28" s="412">
        <v>340</v>
      </c>
      <c r="J28" s="411">
        <v>1.4</v>
      </c>
      <c r="K28" s="244">
        <v>346</v>
      </c>
      <c r="L28" s="413">
        <f t="shared" si="1"/>
        <v>1.4</v>
      </c>
      <c r="M28" s="46"/>
    </row>
    <row r="29" spans="2:13" ht="22.5" customHeight="1">
      <c r="B29" s="1" t="s">
        <v>314</v>
      </c>
      <c r="C29" s="410">
        <v>120</v>
      </c>
      <c r="D29" s="411">
        <v>0.5</v>
      </c>
      <c r="E29" s="412">
        <v>120</v>
      </c>
      <c r="F29" s="411">
        <v>0.5</v>
      </c>
      <c r="G29" s="412">
        <v>120</v>
      </c>
      <c r="H29" s="411">
        <v>0.5</v>
      </c>
      <c r="I29" s="412">
        <v>120</v>
      </c>
      <c r="J29" s="411">
        <v>0.5</v>
      </c>
      <c r="K29" s="244">
        <v>120</v>
      </c>
      <c r="L29" s="413">
        <f t="shared" si="1"/>
        <v>0.5</v>
      </c>
      <c r="M29" s="46"/>
    </row>
    <row r="30" spans="2:13" ht="22.5" customHeight="1">
      <c r="B30" s="1" t="s">
        <v>313</v>
      </c>
      <c r="C30" s="414">
        <v>84</v>
      </c>
      <c r="D30" s="415">
        <v>0.3</v>
      </c>
      <c r="E30" s="415">
        <v>85</v>
      </c>
      <c r="F30" s="415">
        <v>0.3</v>
      </c>
      <c r="G30" s="412">
        <v>76</v>
      </c>
      <c r="H30" s="415">
        <v>0.3</v>
      </c>
      <c r="I30" s="412">
        <v>45</v>
      </c>
      <c r="J30" s="411">
        <v>0.2</v>
      </c>
      <c r="K30" s="244">
        <v>24</v>
      </c>
      <c r="L30" s="413">
        <f t="shared" si="1"/>
        <v>0.1</v>
      </c>
      <c r="M30" s="46"/>
    </row>
    <row r="31" spans="2:13" ht="22.5" customHeight="1">
      <c r="B31" s="94" t="s">
        <v>312</v>
      </c>
      <c r="C31" s="410">
        <v>822</v>
      </c>
      <c r="D31" s="411">
        <v>3.2</v>
      </c>
      <c r="E31" s="412">
        <v>817</v>
      </c>
      <c r="F31" s="411">
        <v>3.3</v>
      </c>
      <c r="G31" s="412">
        <v>814</v>
      </c>
      <c r="H31" s="411">
        <v>3.3</v>
      </c>
      <c r="I31" s="412">
        <v>840</v>
      </c>
      <c r="J31" s="411">
        <v>3.5</v>
      </c>
      <c r="K31" s="244">
        <v>861</v>
      </c>
      <c r="L31" s="413">
        <f t="shared" si="1"/>
        <v>3.6</v>
      </c>
      <c r="M31" s="46"/>
    </row>
    <row r="32" spans="2:13" ht="22.5" customHeight="1">
      <c r="B32" s="1" t="s">
        <v>311</v>
      </c>
      <c r="C32" s="410">
        <v>2068</v>
      </c>
      <c r="D32" s="411">
        <v>8.1</v>
      </c>
      <c r="E32" s="412">
        <v>2067</v>
      </c>
      <c r="F32" s="411">
        <v>8.1999999999999993</v>
      </c>
      <c r="G32" s="412">
        <v>2065</v>
      </c>
      <c r="H32" s="411">
        <v>8.5</v>
      </c>
      <c r="I32" s="412">
        <v>2073</v>
      </c>
      <c r="J32" s="411">
        <v>8.6</v>
      </c>
      <c r="K32" s="244">
        <v>2054</v>
      </c>
      <c r="L32" s="413">
        <f t="shared" si="1"/>
        <v>8.5</v>
      </c>
      <c r="M32" s="46"/>
    </row>
    <row r="33" spans="2:13" ht="22.5" customHeight="1">
      <c r="C33" s="410"/>
      <c r="D33" s="411"/>
      <c r="E33" s="412"/>
      <c r="F33" s="411"/>
      <c r="G33" s="412"/>
      <c r="H33" s="411"/>
      <c r="I33" s="412"/>
      <c r="J33" s="411"/>
      <c r="K33" s="244"/>
      <c r="L33" s="413"/>
      <c r="M33" s="46"/>
    </row>
    <row r="34" spans="2:13" ht="22.5" customHeight="1">
      <c r="B34" s="1" t="s">
        <v>321</v>
      </c>
      <c r="C34" s="410">
        <v>677</v>
      </c>
      <c r="D34" s="411">
        <v>100</v>
      </c>
      <c r="E34" s="412">
        <v>636</v>
      </c>
      <c r="F34" s="411">
        <v>100</v>
      </c>
      <c r="G34" s="412">
        <v>601</v>
      </c>
      <c r="H34" s="411">
        <v>100</v>
      </c>
      <c r="I34" s="412">
        <v>549</v>
      </c>
      <c r="J34" s="411">
        <v>100</v>
      </c>
      <c r="K34" s="244">
        <f>SUM(K35:K37)</f>
        <v>511</v>
      </c>
      <c r="L34" s="413">
        <v>100</v>
      </c>
      <c r="M34" s="46"/>
    </row>
    <row r="35" spans="2:13" ht="22.5" customHeight="1">
      <c r="B35" s="1" t="s">
        <v>318</v>
      </c>
      <c r="C35" s="410">
        <v>489</v>
      </c>
      <c r="D35" s="411">
        <v>72.2</v>
      </c>
      <c r="E35" s="412">
        <v>446</v>
      </c>
      <c r="F35" s="411">
        <v>70.099999999999994</v>
      </c>
      <c r="G35" s="412">
        <v>407</v>
      </c>
      <c r="H35" s="411">
        <v>67.7</v>
      </c>
      <c r="I35" s="412">
        <v>370</v>
      </c>
      <c r="J35" s="411">
        <v>67.400000000000006</v>
      </c>
      <c r="K35" s="244">
        <v>352</v>
      </c>
      <c r="L35" s="413">
        <f>ROUND(K35/$K$34*100,1)</f>
        <v>68.900000000000006</v>
      </c>
      <c r="M35" s="46"/>
    </row>
    <row r="36" spans="2:13" ht="22.5" customHeight="1">
      <c r="B36" s="1" t="s">
        <v>317</v>
      </c>
      <c r="C36" s="410">
        <v>123</v>
      </c>
      <c r="D36" s="411">
        <v>18.2</v>
      </c>
      <c r="E36" s="412">
        <v>121</v>
      </c>
      <c r="F36" s="411">
        <v>19</v>
      </c>
      <c r="G36" s="412">
        <v>124</v>
      </c>
      <c r="H36" s="411">
        <v>20.6</v>
      </c>
      <c r="I36" s="412">
        <v>110</v>
      </c>
      <c r="J36" s="411">
        <v>20</v>
      </c>
      <c r="K36" s="244">
        <v>110</v>
      </c>
      <c r="L36" s="413">
        <f>ROUND(K36/$K$34*100,1)</f>
        <v>21.5</v>
      </c>
      <c r="M36" s="46"/>
    </row>
    <row r="37" spans="2:13" ht="22.5" customHeight="1">
      <c r="B37" s="1" t="s">
        <v>316</v>
      </c>
      <c r="C37" s="410">
        <v>65</v>
      </c>
      <c r="D37" s="411">
        <v>9.6</v>
      </c>
      <c r="E37" s="412">
        <v>69</v>
      </c>
      <c r="F37" s="411">
        <v>10.8</v>
      </c>
      <c r="G37" s="412">
        <v>70</v>
      </c>
      <c r="H37" s="411">
        <v>11.6</v>
      </c>
      <c r="I37" s="412">
        <v>69</v>
      </c>
      <c r="J37" s="411">
        <v>12.6</v>
      </c>
      <c r="K37" s="244">
        <v>49</v>
      </c>
      <c r="L37" s="413">
        <f>ROUND(K37/$K$34*100,1)</f>
        <v>9.6</v>
      </c>
      <c r="M37" s="46"/>
    </row>
    <row r="38" spans="2:13" ht="22.5" customHeight="1">
      <c r="C38" s="410"/>
      <c r="D38" s="411"/>
      <c r="E38" s="412"/>
      <c r="F38" s="411"/>
      <c r="G38" s="412"/>
      <c r="H38" s="411"/>
      <c r="I38" s="412"/>
      <c r="J38" s="411"/>
      <c r="K38" s="244"/>
      <c r="L38" s="413"/>
      <c r="M38" s="46"/>
    </row>
    <row r="39" spans="2:13" ht="22.5" customHeight="1">
      <c r="B39" s="1" t="s">
        <v>320</v>
      </c>
      <c r="C39" s="410">
        <v>9840</v>
      </c>
      <c r="D39" s="411"/>
      <c r="E39" s="412">
        <v>10056</v>
      </c>
      <c r="F39" s="411"/>
      <c r="G39" s="412">
        <v>10167</v>
      </c>
      <c r="H39" s="411"/>
      <c r="I39" s="412">
        <v>10306</v>
      </c>
      <c r="J39" s="411"/>
      <c r="K39" s="244">
        <f>K41</f>
        <v>10248</v>
      </c>
      <c r="L39" s="413"/>
      <c r="M39" s="46"/>
    </row>
    <row r="40" spans="2:13" ht="22.5" customHeight="1">
      <c r="C40" s="410"/>
      <c r="D40" s="411"/>
      <c r="E40" s="412"/>
      <c r="F40" s="411"/>
      <c r="G40" s="412"/>
      <c r="H40" s="411"/>
      <c r="I40" s="412"/>
      <c r="J40" s="411"/>
      <c r="K40" s="244"/>
      <c r="L40" s="413"/>
      <c r="M40" s="46"/>
    </row>
    <row r="41" spans="2:13" ht="22.5" customHeight="1">
      <c r="B41" s="1" t="s">
        <v>319</v>
      </c>
      <c r="C41" s="410">
        <v>9840</v>
      </c>
      <c r="D41" s="411">
        <v>100</v>
      </c>
      <c r="E41" s="412">
        <v>10056</v>
      </c>
      <c r="F41" s="411">
        <v>100</v>
      </c>
      <c r="G41" s="412">
        <v>10167</v>
      </c>
      <c r="H41" s="411">
        <v>100</v>
      </c>
      <c r="I41" s="412">
        <v>10306</v>
      </c>
      <c r="J41" s="411">
        <v>100</v>
      </c>
      <c r="K41" s="244">
        <f>SUM(K42:K49)</f>
        <v>10248</v>
      </c>
      <c r="L41" s="413">
        <v>100</v>
      </c>
      <c r="M41" s="46"/>
    </row>
    <row r="42" spans="2:13" ht="22.5" customHeight="1">
      <c r="B42" s="1" t="s">
        <v>318</v>
      </c>
      <c r="C42" s="410">
        <v>6523</v>
      </c>
      <c r="D42" s="411">
        <v>66.3</v>
      </c>
      <c r="E42" s="412">
        <v>6768</v>
      </c>
      <c r="F42" s="411">
        <v>67.3</v>
      </c>
      <c r="G42" s="412">
        <v>6851</v>
      </c>
      <c r="H42" s="411">
        <v>67.400000000000006</v>
      </c>
      <c r="I42" s="412">
        <v>7042</v>
      </c>
      <c r="J42" s="411">
        <v>68.3</v>
      </c>
      <c r="K42" s="244">
        <v>7108</v>
      </c>
      <c r="L42" s="413">
        <f t="shared" ref="L42:L49" si="2">ROUND(K42/$K$41*100,1)</f>
        <v>69.400000000000006</v>
      </c>
      <c r="M42" s="46"/>
    </row>
    <row r="43" spans="2:13" ht="22.5" customHeight="1">
      <c r="B43" s="1" t="s">
        <v>317</v>
      </c>
      <c r="C43" s="410">
        <v>728</v>
      </c>
      <c r="D43" s="411">
        <v>7.4</v>
      </c>
      <c r="E43" s="412">
        <v>782</v>
      </c>
      <c r="F43" s="411">
        <v>7.8</v>
      </c>
      <c r="G43" s="412">
        <v>803</v>
      </c>
      <c r="H43" s="411">
        <v>7.9</v>
      </c>
      <c r="I43" s="412">
        <v>772</v>
      </c>
      <c r="J43" s="411">
        <v>7.5</v>
      </c>
      <c r="K43" s="244">
        <v>756</v>
      </c>
      <c r="L43" s="413">
        <f t="shared" si="2"/>
        <v>7.4</v>
      </c>
      <c r="M43" s="46"/>
    </row>
    <row r="44" spans="2:13" ht="22.5" customHeight="1">
      <c r="B44" s="1" t="s">
        <v>316</v>
      </c>
      <c r="C44" s="410">
        <v>924</v>
      </c>
      <c r="D44" s="411">
        <v>9.4</v>
      </c>
      <c r="E44" s="412">
        <v>937</v>
      </c>
      <c r="F44" s="411">
        <v>9.3000000000000007</v>
      </c>
      <c r="G44" s="412">
        <v>978</v>
      </c>
      <c r="H44" s="411">
        <v>9.6</v>
      </c>
      <c r="I44" s="412">
        <v>991</v>
      </c>
      <c r="J44" s="411">
        <v>9.6</v>
      </c>
      <c r="K44" s="244">
        <v>919</v>
      </c>
      <c r="L44" s="413">
        <f t="shared" si="2"/>
        <v>9</v>
      </c>
      <c r="M44" s="46"/>
    </row>
    <row r="45" spans="2:13" ht="22.5" customHeight="1">
      <c r="B45" s="1" t="s">
        <v>315</v>
      </c>
      <c r="C45" s="410">
        <v>529</v>
      </c>
      <c r="D45" s="411">
        <v>5.4</v>
      </c>
      <c r="E45" s="412">
        <v>568</v>
      </c>
      <c r="F45" s="411">
        <v>5.6</v>
      </c>
      <c r="G45" s="412">
        <v>614</v>
      </c>
      <c r="H45" s="411">
        <v>6</v>
      </c>
      <c r="I45" s="412">
        <v>676</v>
      </c>
      <c r="J45" s="411">
        <v>6.6</v>
      </c>
      <c r="K45" s="244">
        <v>665</v>
      </c>
      <c r="L45" s="413">
        <f t="shared" si="2"/>
        <v>6.5</v>
      </c>
      <c r="M45" s="46"/>
    </row>
    <row r="46" spans="2:13" ht="22.5" customHeight="1">
      <c r="B46" s="1" t="s">
        <v>314</v>
      </c>
      <c r="C46" s="410">
        <v>445</v>
      </c>
      <c r="D46" s="411">
        <v>4.5</v>
      </c>
      <c r="E46" s="412">
        <v>480</v>
      </c>
      <c r="F46" s="411">
        <v>4.8</v>
      </c>
      <c r="G46" s="412">
        <v>513</v>
      </c>
      <c r="H46" s="411">
        <v>5</v>
      </c>
      <c r="I46" s="412">
        <v>515</v>
      </c>
      <c r="J46" s="411">
        <v>5</v>
      </c>
      <c r="K46" s="244">
        <v>485</v>
      </c>
      <c r="L46" s="413">
        <f t="shared" si="2"/>
        <v>4.7</v>
      </c>
      <c r="M46" s="46"/>
    </row>
    <row r="47" spans="2:13" ht="22.5" customHeight="1">
      <c r="B47" s="1" t="s">
        <v>313</v>
      </c>
      <c r="C47" s="414">
        <v>248</v>
      </c>
      <c r="D47" s="415">
        <v>2.5</v>
      </c>
      <c r="E47" s="415">
        <v>258</v>
      </c>
      <c r="F47" s="415">
        <v>2.6</v>
      </c>
      <c r="G47" s="412">
        <v>271</v>
      </c>
      <c r="H47" s="415">
        <v>2.7</v>
      </c>
      <c r="I47" s="412">
        <v>269</v>
      </c>
      <c r="J47" s="411">
        <v>2.6</v>
      </c>
      <c r="K47" s="244">
        <v>275</v>
      </c>
      <c r="L47" s="413">
        <f t="shared" si="2"/>
        <v>2.7</v>
      </c>
      <c r="M47" s="46"/>
    </row>
    <row r="48" spans="2:13" ht="22.5" customHeight="1">
      <c r="B48" s="94" t="s">
        <v>312</v>
      </c>
      <c r="C48" s="410">
        <v>68</v>
      </c>
      <c r="D48" s="411">
        <v>0.7</v>
      </c>
      <c r="E48" s="412">
        <v>56</v>
      </c>
      <c r="F48" s="411">
        <v>0.6</v>
      </c>
      <c r="G48" s="412">
        <v>46</v>
      </c>
      <c r="H48" s="411">
        <v>0.5</v>
      </c>
      <c r="I48" s="412">
        <v>41</v>
      </c>
      <c r="J48" s="411">
        <v>0.4</v>
      </c>
      <c r="K48" s="244">
        <v>40</v>
      </c>
      <c r="L48" s="413">
        <f t="shared" si="2"/>
        <v>0.4</v>
      </c>
      <c r="M48" s="46"/>
    </row>
    <row r="49" spans="2:12" ht="22.5" customHeight="1">
      <c r="B49" s="9" t="s">
        <v>311</v>
      </c>
      <c r="C49" s="238">
        <v>375</v>
      </c>
      <c r="D49" s="257">
        <v>3.8</v>
      </c>
      <c r="E49" s="237">
        <v>207</v>
      </c>
      <c r="F49" s="257">
        <v>2.1</v>
      </c>
      <c r="G49" s="237">
        <v>91</v>
      </c>
      <c r="H49" s="257">
        <v>0.9</v>
      </c>
      <c r="I49" s="237">
        <v>0</v>
      </c>
      <c r="J49" s="257">
        <v>0</v>
      </c>
      <c r="K49" s="256">
        <v>0</v>
      </c>
      <c r="L49" s="255">
        <f t="shared" si="2"/>
        <v>0</v>
      </c>
    </row>
    <row r="50" spans="2:12" ht="14.25" customHeight="1">
      <c r="B50" s="15" t="s">
        <v>39</v>
      </c>
    </row>
    <row r="67" spans="17:17">
      <c r="Q67" s="1" t="s">
        <v>39</v>
      </c>
    </row>
  </sheetData>
  <mergeCells count="1">
    <mergeCell ref="B6:B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8" orientation="portrait" useFirstPageNumber="1" r:id="rId1"/>
  <headerFooter alignWithMargins="0">
    <oddFooter>&amp;C&amp;14－&amp;P－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showGridLines="0" zoomScaleNormal="100" workbookViewId="0">
      <pane xSplit="2" ySplit="7" topLeftCell="C8" activePane="bottomRight" state="frozen"/>
      <selection activeCell="D30" sqref="D30"/>
      <selection pane="topRight" activeCell="D30" sqref="D30"/>
      <selection pane="bottomLeft" activeCell="D30" sqref="D30"/>
      <selection pane="bottomRight" activeCell="D30" sqref="D30"/>
    </sheetView>
  </sheetViews>
  <sheetFormatPr defaultRowHeight="13.5"/>
  <cols>
    <col min="1" max="1" width="2.625" style="259" customWidth="1"/>
    <col min="2" max="2" width="16.125" style="1" customWidth="1"/>
    <col min="3" max="8" width="15.875" style="259" customWidth="1"/>
    <col min="9" max="16384" width="9" style="259"/>
  </cols>
  <sheetData>
    <row r="1" spans="2:9">
      <c r="B1" s="86"/>
      <c r="C1" s="324"/>
      <c r="D1" s="324"/>
      <c r="E1" s="324"/>
      <c r="F1" s="324"/>
      <c r="G1" s="324"/>
      <c r="H1" s="324"/>
      <c r="I1" s="324"/>
    </row>
    <row r="2" spans="2:9" ht="17.25">
      <c r="B2" s="119"/>
      <c r="C2" s="324"/>
      <c r="D2" s="324"/>
      <c r="E2" s="324"/>
      <c r="F2" s="324"/>
      <c r="G2" s="324"/>
      <c r="H2" s="325" t="s">
        <v>310</v>
      </c>
      <c r="I2" s="324"/>
    </row>
    <row r="3" spans="2:9">
      <c r="B3" s="46"/>
      <c r="C3" s="324"/>
      <c r="D3" s="324"/>
      <c r="E3" s="324"/>
      <c r="F3" s="324"/>
      <c r="G3" s="324"/>
      <c r="H3" s="324"/>
      <c r="I3" s="324"/>
    </row>
    <row r="4" spans="2:9" ht="17.25">
      <c r="B4" s="190" t="s">
        <v>770</v>
      </c>
      <c r="C4" s="326"/>
      <c r="D4" s="326"/>
      <c r="E4" s="326"/>
      <c r="F4" s="326"/>
      <c r="G4" s="326"/>
      <c r="H4" s="326"/>
      <c r="I4" s="324"/>
    </row>
    <row r="5" spans="2:9">
      <c r="B5" s="46"/>
      <c r="C5" s="324"/>
      <c r="D5" s="324"/>
      <c r="E5" s="324"/>
      <c r="F5" s="324"/>
      <c r="G5" s="324"/>
      <c r="H5" s="327" t="s">
        <v>308</v>
      </c>
      <c r="I5" s="324"/>
    </row>
    <row r="6" spans="2:9" ht="21.95" customHeight="1">
      <c r="B6" s="442" t="s">
        <v>337</v>
      </c>
      <c r="C6" s="138" t="s">
        <v>336</v>
      </c>
      <c r="D6" s="124"/>
      <c r="E6" s="124"/>
      <c r="F6" s="138" t="s">
        <v>335</v>
      </c>
      <c r="G6" s="124"/>
      <c r="H6" s="124"/>
      <c r="I6" s="324"/>
    </row>
    <row r="7" spans="2:9" ht="21.95" customHeight="1">
      <c r="B7" s="448"/>
      <c r="C7" s="107" t="s">
        <v>46</v>
      </c>
      <c r="D7" s="107" t="s">
        <v>55</v>
      </c>
      <c r="E7" s="132" t="s">
        <v>56</v>
      </c>
      <c r="F7" s="107" t="s">
        <v>46</v>
      </c>
      <c r="G7" s="107" t="s">
        <v>55</v>
      </c>
      <c r="H7" s="107" t="s">
        <v>56</v>
      </c>
      <c r="I7" s="324"/>
    </row>
    <row r="8" spans="2:9" ht="22.5" customHeight="1">
      <c r="B8" s="46" t="s">
        <v>334</v>
      </c>
      <c r="C8" s="323">
        <f t="shared" ref="C8:H8" si="0">SUM(C9:C18)</f>
        <v>24796</v>
      </c>
      <c r="D8" s="284">
        <f t="shared" si="0"/>
        <v>12977</v>
      </c>
      <c r="E8" s="284">
        <f t="shared" si="0"/>
        <v>11819</v>
      </c>
      <c r="F8" s="284">
        <f t="shared" si="0"/>
        <v>11779</v>
      </c>
      <c r="G8" s="284">
        <f t="shared" si="0"/>
        <v>5924</v>
      </c>
      <c r="H8" s="284">
        <f t="shared" si="0"/>
        <v>5855</v>
      </c>
      <c r="I8" s="324"/>
    </row>
    <row r="9" spans="2:9" ht="22.5" customHeight="1">
      <c r="B9" s="46" t="s">
        <v>318</v>
      </c>
      <c r="C9" s="118">
        <f t="shared" ref="C9:H9" si="1">SUM(C23,C34,C41)</f>
        <v>16252</v>
      </c>
      <c r="D9" s="284">
        <f t="shared" si="1"/>
        <v>8206</v>
      </c>
      <c r="E9" s="284">
        <f t="shared" si="1"/>
        <v>8046</v>
      </c>
      <c r="F9" s="284">
        <f t="shared" si="1"/>
        <v>6813</v>
      </c>
      <c r="G9" s="284">
        <f t="shared" si="1"/>
        <v>3279</v>
      </c>
      <c r="H9" s="284">
        <f t="shared" si="1"/>
        <v>3534</v>
      </c>
      <c r="I9" s="324"/>
    </row>
    <row r="10" spans="2:9" ht="22.5" customHeight="1">
      <c r="B10" s="46" t="s">
        <v>323</v>
      </c>
      <c r="C10" s="118">
        <f t="shared" ref="C10:H10" si="2">SUM(C24)</f>
        <v>534</v>
      </c>
      <c r="D10" s="284">
        <f t="shared" si="2"/>
        <v>289</v>
      </c>
      <c r="E10" s="284">
        <f t="shared" si="2"/>
        <v>245</v>
      </c>
      <c r="F10" s="284">
        <f t="shared" si="2"/>
        <v>358</v>
      </c>
      <c r="G10" s="284">
        <f t="shared" si="2"/>
        <v>175</v>
      </c>
      <c r="H10" s="284">
        <f t="shared" si="2"/>
        <v>183</v>
      </c>
      <c r="I10" s="324"/>
    </row>
    <row r="11" spans="2:9" ht="22.5" customHeight="1">
      <c r="B11" s="46" t="s">
        <v>317</v>
      </c>
      <c r="C11" s="118">
        <f t="shared" ref="C11:H12" si="3">SUM(C25,C35,C42)</f>
        <v>3069</v>
      </c>
      <c r="D11" s="284">
        <f t="shared" si="3"/>
        <v>2961</v>
      </c>
      <c r="E11" s="284">
        <f t="shared" si="3"/>
        <v>108</v>
      </c>
      <c r="F11" s="284">
        <f t="shared" si="3"/>
        <v>1690</v>
      </c>
      <c r="G11" s="284">
        <f t="shared" si="3"/>
        <v>1607</v>
      </c>
      <c r="H11" s="284">
        <f t="shared" si="3"/>
        <v>83</v>
      </c>
      <c r="I11" s="324"/>
    </row>
    <row r="12" spans="2:9" ht="22.5" customHeight="1">
      <c r="B12" s="46" t="s">
        <v>316</v>
      </c>
      <c r="C12" s="118">
        <f t="shared" si="3"/>
        <v>2176</v>
      </c>
      <c r="D12" s="284">
        <f t="shared" si="3"/>
        <v>826</v>
      </c>
      <c r="E12" s="284">
        <f t="shared" si="3"/>
        <v>1350</v>
      </c>
      <c r="F12" s="284">
        <f t="shared" si="3"/>
        <v>1232</v>
      </c>
      <c r="G12" s="284">
        <f t="shared" si="3"/>
        <v>394</v>
      </c>
      <c r="H12" s="284">
        <f t="shared" si="3"/>
        <v>838</v>
      </c>
      <c r="I12" s="324"/>
    </row>
    <row r="13" spans="2:9" ht="22.5" customHeight="1">
      <c r="B13" s="46" t="s">
        <v>322</v>
      </c>
      <c r="C13" s="118">
        <f t="shared" ref="C13:H13" si="4">SUM(C27)</f>
        <v>67</v>
      </c>
      <c r="D13" s="284">
        <f t="shared" si="4"/>
        <v>62</v>
      </c>
      <c r="E13" s="284">
        <f t="shared" si="4"/>
        <v>5</v>
      </c>
      <c r="F13" s="284">
        <f t="shared" si="4"/>
        <v>59</v>
      </c>
      <c r="G13" s="284">
        <f t="shared" si="4"/>
        <v>54</v>
      </c>
      <c r="H13" s="284">
        <f t="shared" si="4"/>
        <v>5</v>
      </c>
      <c r="I13" s="324"/>
    </row>
    <row r="14" spans="2:9" ht="22.5" customHeight="1">
      <c r="B14" s="46" t="s">
        <v>315</v>
      </c>
      <c r="C14" s="118">
        <f t="shared" ref="C14:H15" si="5">SUM(C28,C44)</f>
        <v>721</v>
      </c>
      <c r="D14" s="284">
        <f t="shared" si="5"/>
        <v>80</v>
      </c>
      <c r="E14" s="284">
        <f t="shared" si="5"/>
        <v>641</v>
      </c>
      <c r="F14" s="284">
        <f t="shared" si="5"/>
        <v>336</v>
      </c>
      <c r="G14" s="284">
        <f t="shared" si="5"/>
        <v>32</v>
      </c>
      <c r="H14" s="284">
        <f t="shared" si="5"/>
        <v>304</v>
      </c>
      <c r="I14" s="324"/>
    </row>
    <row r="15" spans="2:9" ht="22.5" customHeight="1">
      <c r="B15" s="46" t="s">
        <v>314</v>
      </c>
      <c r="C15" s="118">
        <f t="shared" si="5"/>
        <v>471</v>
      </c>
      <c r="D15" s="284">
        <f t="shared" si="5"/>
        <v>25</v>
      </c>
      <c r="E15" s="284">
        <f t="shared" si="5"/>
        <v>446</v>
      </c>
      <c r="F15" s="284">
        <f t="shared" si="5"/>
        <v>196</v>
      </c>
      <c r="G15" s="284">
        <f t="shared" si="5"/>
        <v>11</v>
      </c>
      <c r="H15" s="284">
        <f t="shared" si="5"/>
        <v>185</v>
      </c>
      <c r="I15" s="324"/>
    </row>
    <row r="16" spans="2:9" ht="22.5" customHeight="1">
      <c r="B16" s="46" t="s">
        <v>313</v>
      </c>
      <c r="C16" s="118">
        <f t="shared" ref="C16:H16" si="6">SUM(C46)</f>
        <v>212</v>
      </c>
      <c r="D16" s="284">
        <f t="shared" si="6"/>
        <v>68</v>
      </c>
      <c r="E16" s="284">
        <f t="shared" si="6"/>
        <v>144</v>
      </c>
      <c r="F16" s="284">
        <f t="shared" si="6"/>
        <v>99</v>
      </c>
      <c r="G16" s="284">
        <f t="shared" si="6"/>
        <v>32</v>
      </c>
      <c r="H16" s="284">
        <f t="shared" si="6"/>
        <v>67</v>
      </c>
      <c r="I16" s="324"/>
    </row>
    <row r="17" spans="2:9" ht="22.5" customHeight="1">
      <c r="B17" s="145" t="s">
        <v>312</v>
      </c>
      <c r="C17" s="118">
        <f t="shared" ref="C17:H17" si="7">SUM(C30,C47)</f>
        <v>380</v>
      </c>
      <c r="D17" s="284">
        <f t="shared" si="7"/>
        <v>205</v>
      </c>
      <c r="E17" s="284">
        <f t="shared" si="7"/>
        <v>175</v>
      </c>
      <c r="F17" s="284">
        <f t="shared" si="7"/>
        <v>316</v>
      </c>
      <c r="G17" s="284">
        <f t="shared" si="7"/>
        <v>158</v>
      </c>
      <c r="H17" s="284">
        <f t="shared" si="7"/>
        <v>158</v>
      </c>
      <c r="I17" s="324"/>
    </row>
    <row r="18" spans="2:9" ht="22.5" customHeight="1">
      <c r="B18" s="46" t="s">
        <v>311</v>
      </c>
      <c r="C18" s="118">
        <f t="shared" ref="C18:H18" si="8">SUM(C31)</f>
        <v>914</v>
      </c>
      <c r="D18" s="284">
        <f t="shared" si="8"/>
        <v>255</v>
      </c>
      <c r="E18" s="284">
        <f t="shared" si="8"/>
        <v>659</v>
      </c>
      <c r="F18" s="284">
        <f t="shared" si="8"/>
        <v>680</v>
      </c>
      <c r="G18" s="284">
        <f t="shared" si="8"/>
        <v>182</v>
      </c>
      <c r="H18" s="284">
        <f t="shared" si="8"/>
        <v>498</v>
      </c>
      <c r="I18" s="324"/>
    </row>
    <row r="19" spans="2:9" ht="22.5" customHeight="1">
      <c r="B19" s="46"/>
      <c r="C19" s="118" t="s">
        <v>39</v>
      </c>
      <c r="D19" s="284"/>
      <c r="E19" s="284"/>
      <c r="F19" s="284" t="s">
        <v>39</v>
      </c>
      <c r="G19" s="284"/>
      <c r="H19" s="284"/>
      <c r="I19" s="324"/>
    </row>
    <row r="20" spans="2:9" ht="22.5" customHeight="1">
      <c r="B20" s="46" t="s">
        <v>333</v>
      </c>
      <c r="C20" s="118">
        <f t="shared" ref="C20:H20" si="9">SUM(C22,C33)</f>
        <v>10440</v>
      </c>
      <c r="D20" s="284">
        <f t="shared" si="9"/>
        <v>5520</v>
      </c>
      <c r="E20" s="284">
        <f t="shared" si="9"/>
        <v>4920</v>
      </c>
      <c r="F20" s="284">
        <f t="shared" si="9"/>
        <v>8247</v>
      </c>
      <c r="G20" s="284">
        <f t="shared" si="9"/>
        <v>4136</v>
      </c>
      <c r="H20" s="284">
        <f t="shared" si="9"/>
        <v>4111</v>
      </c>
      <c r="I20" s="324"/>
    </row>
    <row r="21" spans="2:9" ht="22.5" customHeight="1">
      <c r="B21" s="46"/>
      <c r="C21" s="118"/>
      <c r="D21" s="284"/>
      <c r="E21" s="284"/>
      <c r="F21" s="284"/>
      <c r="G21" s="284"/>
      <c r="H21" s="284"/>
      <c r="I21" s="324"/>
    </row>
    <row r="22" spans="2:9" ht="22.5" customHeight="1">
      <c r="B22" s="46" t="s">
        <v>330</v>
      </c>
      <c r="C22" s="118">
        <f t="shared" ref="C22:H22" si="10">SUM(C23:C31)</f>
        <v>10170</v>
      </c>
      <c r="D22" s="284">
        <f t="shared" si="10"/>
        <v>5351</v>
      </c>
      <c r="E22" s="284">
        <f t="shared" si="10"/>
        <v>4819</v>
      </c>
      <c r="F22" s="284">
        <f t="shared" si="10"/>
        <v>8100</v>
      </c>
      <c r="G22" s="284">
        <f t="shared" si="10"/>
        <v>4053</v>
      </c>
      <c r="H22" s="284">
        <f t="shared" si="10"/>
        <v>4047</v>
      </c>
      <c r="I22" s="324"/>
    </row>
    <row r="23" spans="2:9" ht="22.5" customHeight="1">
      <c r="B23" s="46" t="s">
        <v>318</v>
      </c>
      <c r="C23" s="118">
        <f t="shared" ref="C23:C31" si="11">SUM(D23:E23)</f>
        <v>5080</v>
      </c>
      <c r="D23" s="284">
        <v>2449</v>
      </c>
      <c r="E23" s="284">
        <v>2631</v>
      </c>
      <c r="F23" s="284">
        <f t="shared" ref="F23:F31" si="12">SUM(G23:H23)</f>
        <v>4209</v>
      </c>
      <c r="G23" s="284">
        <v>1925</v>
      </c>
      <c r="H23" s="284">
        <v>2284</v>
      </c>
      <c r="I23" s="324"/>
    </row>
    <row r="24" spans="2:9" ht="22.5" customHeight="1">
      <c r="B24" s="46" t="s">
        <v>323</v>
      </c>
      <c r="C24" s="118">
        <f t="shared" si="11"/>
        <v>534</v>
      </c>
      <c r="D24" s="284">
        <v>289</v>
      </c>
      <c r="E24" s="284">
        <v>245</v>
      </c>
      <c r="F24" s="284">
        <f t="shared" si="12"/>
        <v>358</v>
      </c>
      <c r="G24" s="284">
        <v>175</v>
      </c>
      <c r="H24" s="284">
        <v>183</v>
      </c>
      <c r="I24" s="324"/>
    </row>
    <row r="25" spans="2:9" ht="22.5" customHeight="1">
      <c r="B25" s="46" t="s">
        <v>317</v>
      </c>
      <c r="C25" s="118">
        <f t="shared" si="11"/>
        <v>1863</v>
      </c>
      <c r="D25" s="284">
        <v>1762</v>
      </c>
      <c r="E25" s="284">
        <v>101</v>
      </c>
      <c r="F25" s="284">
        <f t="shared" si="12"/>
        <v>1394</v>
      </c>
      <c r="G25" s="284">
        <v>1313</v>
      </c>
      <c r="H25" s="284">
        <v>81</v>
      </c>
      <c r="I25" s="324"/>
    </row>
    <row r="26" spans="2:9" ht="22.5" customHeight="1">
      <c r="B26" s="46" t="s">
        <v>316</v>
      </c>
      <c r="C26" s="118">
        <f t="shared" si="11"/>
        <v>1143</v>
      </c>
      <c r="D26" s="284">
        <v>324</v>
      </c>
      <c r="E26" s="284">
        <v>819</v>
      </c>
      <c r="F26" s="284">
        <f t="shared" si="12"/>
        <v>940</v>
      </c>
      <c r="G26" s="284">
        <v>243</v>
      </c>
      <c r="H26" s="284">
        <v>697</v>
      </c>
      <c r="I26" s="324"/>
    </row>
    <row r="27" spans="2:9" ht="22.5" customHeight="1">
      <c r="B27" s="46" t="s">
        <v>322</v>
      </c>
      <c r="C27" s="118">
        <f t="shared" si="11"/>
        <v>67</v>
      </c>
      <c r="D27" s="284">
        <v>62</v>
      </c>
      <c r="E27" s="284">
        <v>5</v>
      </c>
      <c r="F27" s="284">
        <f t="shared" si="12"/>
        <v>59</v>
      </c>
      <c r="G27" s="284">
        <v>54</v>
      </c>
      <c r="H27" s="284">
        <v>5</v>
      </c>
      <c r="I27" s="324"/>
    </row>
    <row r="28" spans="2:9" ht="22.5" customHeight="1">
      <c r="B28" s="46" t="s">
        <v>315</v>
      </c>
      <c r="C28" s="118">
        <f t="shared" si="11"/>
        <v>147</v>
      </c>
      <c r="D28" s="284">
        <v>7</v>
      </c>
      <c r="E28" s="284">
        <v>140</v>
      </c>
      <c r="F28" s="284">
        <f t="shared" si="12"/>
        <v>120</v>
      </c>
      <c r="G28" s="284">
        <v>4</v>
      </c>
      <c r="H28" s="284">
        <v>116</v>
      </c>
      <c r="I28" s="324"/>
    </row>
    <row r="29" spans="2:9" ht="22.5" customHeight="1">
      <c r="B29" s="46" t="s">
        <v>314</v>
      </c>
      <c r="C29" s="118">
        <f t="shared" si="11"/>
        <v>59</v>
      </c>
      <c r="D29" s="284">
        <v>1</v>
      </c>
      <c r="E29" s="284">
        <v>58</v>
      </c>
      <c r="F29" s="284">
        <f t="shared" si="12"/>
        <v>40</v>
      </c>
      <c r="G29" s="284">
        <v>1</v>
      </c>
      <c r="H29" s="284">
        <v>39</v>
      </c>
      <c r="I29" s="324"/>
    </row>
    <row r="30" spans="2:9" ht="22.5" customHeight="1">
      <c r="B30" s="145" t="s">
        <v>312</v>
      </c>
      <c r="C30" s="118">
        <f t="shared" si="11"/>
        <v>363</v>
      </c>
      <c r="D30" s="284">
        <v>202</v>
      </c>
      <c r="E30" s="284">
        <v>161</v>
      </c>
      <c r="F30" s="284">
        <f t="shared" si="12"/>
        <v>300</v>
      </c>
      <c r="G30" s="284">
        <v>156</v>
      </c>
      <c r="H30" s="284">
        <v>144</v>
      </c>
      <c r="I30" s="324"/>
    </row>
    <row r="31" spans="2:9" ht="22.5" customHeight="1">
      <c r="B31" s="46" t="s">
        <v>311</v>
      </c>
      <c r="C31" s="118">
        <f t="shared" si="11"/>
        <v>914</v>
      </c>
      <c r="D31" s="284">
        <v>255</v>
      </c>
      <c r="E31" s="284">
        <v>659</v>
      </c>
      <c r="F31" s="284">
        <f t="shared" si="12"/>
        <v>680</v>
      </c>
      <c r="G31" s="284">
        <v>182</v>
      </c>
      <c r="H31" s="284">
        <v>498</v>
      </c>
      <c r="I31" s="324"/>
    </row>
    <row r="32" spans="2:9" ht="22.5" customHeight="1">
      <c r="B32" s="46"/>
      <c r="C32" s="118" t="s">
        <v>39</v>
      </c>
      <c r="D32" s="284"/>
      <c r="E32" s="284"/>
      <c r="F32" s="284" t="s">
        <v>39</v>
      </c>
      <c r="G32" s="284"/>
      <c r="H32" s="284"/>
      <c r="I32" s="324"/>
    </row>
    <row r="33" spans="2:9" ht="22.5" customHeight="1">
      <c r="B33" s="46" t="s">
        <v>332</v>
      </c>
      <c r="C33" s="118">
        <f t="shared" ref="C33:H33" si="13">SUM(C34:C36)</f>
        <v>270</v>
      </c>
      <c r="D33" s="284">
        <f t="shared" si="13"/>
        <v>169</v>
      </c>
      <c r="E33" s="284">
        <f t="shared" si="13"/>
        <v>101</v>
      </c>
      <c r="F33" s="284">
        <f t="shared" si="13"/>
        <v>147</v>
      </c>
      <c r="G33" s="284">
        <f t="shared" si="13"/>
        <v>83</v>
      </c>
      <c r="H33" s="284">
        <f t="shared" si="13"/>
        <v>64</v>
      </c>
      <c r="I33" s="324"/>
    </row>
    <row r="34" spans="2:9" ht="22.5" customHeight="1">
      <c r="B34" s="46" t="s">
        <v>318</v>
      </c>
      <c r="C34" s="118">
        <f>SUM(D34:E34)</f>
        <v>192</v>
      </c>
      <c r="D34" s="284">
        <v>102</v>
      </c>
      <c r="E34" s="284">
        <v>90</v>
      </c>
      <c r="F34" s="284">
        <f>SUM(G34:H34)</f>
        <v>106</v>
      </c>
      <c r="G34" s="284">
        <v>50</v>
      </c>
      <c r="H34" s="284">
        <v>56</v>
      </c>
      <c r="I34" s="324"/>
    </row>
    <row r="35" spans="2:9" ht="22.5" customHeight="1">
      <c r="B35" s="46" t="s">
        <v>317</v>
      </c>
      <c r="C35" s="118">
        <f>SUM(D35:E35)</f>
        <v>60</v>
      </c>
      <c r="D35" s="284">
        <v>58</v>
      </c>
      <c r="E35" s="284">
        <v>2</v>
      </c>
      <c r="F35" s="284">
        <f>SUM(G35:H35)</f>
        <v>32</v>
      </c>
      <c r="G35" s="284">
        <v>30</v>
      </c>
      <c r="H35" s="284">
        <v>2</v>
      </c>
      <c r="I35" s="324"/>
    </row>
    <row r="36" spans="2:9" ht="22.5" customHeight="1">
      <c r="B36" s="46" t="s">
        <v>316</v>
      </c>
      <c r="C36" s="118">
        <f>SUM(D36:E36)</f>
        <v>18</v>
      </c>
      <c r="D36" s="284">
        <v>9</v>
      </c>
      <c r="E36" s="284">
        <v>9</v>
      </c>
      <c r="F36" s="284">
        <f>SUM(G36:H36)</f>
        <v>9</v>
      </c>
      <c r="G36" s="284">
        <v>3</v>
      </c>
      <c r="H36" s="284">
        <v>6</v>
      </c>
      <c r="I36" s="324"/>
    </row>
    <row r="37" spans="2:9" ht="22.5" customHeight="1">
      <c r="B37" s="46"/>
      <c r="C37" s="118" t="s">
        <v>0</v>
      </c>
      <c r="D37" s="284"/>
      <c r="E37" s="284"/>
      <c r="F37" s="284"/>
      <c r="G37" s="284"/>
      <c r="H37" s="284"/>
      <c r="I37" s="324"/>
    </row>
    <row r="38" spans="2:9" ht="22.5" customHeight="1">
      <c r="B38" s="46" t="s">
        <v>331</v>
      </c>
      <c r="C38" s="118">
        <f t="shared" ref="C38:H38" si="14">C40</f>
        <v>14356</v>
      </c>
      <c r="D38" s="284">
        <f t="shared" si="14"/>
        <v>7457</v>
      </c>
      <c r="E38" s="284">
        <f t="shared" si="14"/>
        <v>6899</v>
      </c>
      <c r="F38" s="284">
        <f t="shared" si="14"/>
        <v>3532</v>
      </c>
      <c r="G38" s="284">
        <f t="shared" si="14"/>
        <v>1788</v>
      </c>
      <c r="H38" s="284">
        <f t="shared" si="14"/>
        <v>1744</v>
      </c>
      <c r="I38" s="324"/>
    </row>
    <row r="39" spans="2:9" ht="22.5" customHeight="1">
      <c r="B39" s="46"/>
      <c r="C39" s="118" t="s">
        <v>39</v>
      </c>
      <c r="D39" s="284"/>
      <c r="E39" s="284"/>
      <c r="F39" s="284"/>
      <c r="G39" s="284"/>
      <c r="H39" s="284"/>
      <c r="I39" s="324"/>
    </row>
    <row r="40" spans="2:9" ht="22.5" customHeight="1">
      <c r="B40" s="46" t="s">
        <v>330</v>
      </c>
      <c r="C40" s="118">
        <f t="shared" ref="C40:H40" si="15">SUM(C41:C47)</f>
        <v>14356</v>
      </c>
      <c r="D40" s="73">
        <f t="shared" si="15"/>
        <v>7457</v>
      </c>
      <c r="E40" s="73">
        <f t="shared" si="15"/>
        <v>6899</v>
      </c>
      <c r="F40" s="284">
        <f t="shared" si="15"/>
        <v>3532</v>
      </c>
      <c r="G40" s="284">
        <f t="shared" si="15"/>
        <v>1788</v>
      </c>
      <c r="H40" s="284">
        <f t="shared" si="15"/>
        <v>1744</v>
      </c>
      <c r="I40" s="324"/>
    </row>
    <row r="41" spans="2:9" ht="22.5" customHeight="1">
      <c r="B41" s="46" t="s">
        <v>318</v>
      </c>
      <c r="C41" s="118">
        <f t="shared" ref="C41:C47" si="16">SUM(D41:E41)</f>
        <v>10980</v>
      </c>
      <c r="D41" s="284">
        <v>5655</v>
      </c>
      <c r="E41" s="284">
        <v>5325</v>
      </c>
      <c r="F41" s="284">
        <f t="shared" ref="F41:F47" si="17">SUM(G41:H41)</f>
        <v>2498</v>
      </c>
      <c r="G41" s="284">
        <v>1304</v>
      </c>
      <c r="H41" s="284">
        <v>1194</v>
      </c>
      <c r="I41" s="324"/>
    </row>
    <row r="42" spans="2:9" ht="22.5" customHeight="1">
      <c r="B42" s="46" t="s">
        <v>317</v>
      </c>
      <c r="C42" s="118">
        <f t="shared" si="16"/>
        <v>1146</v>
      </c>
      <c r="D42" s="284">
        <v>1141</v>
      </c>
      <c r="E42" s="284">
        <v>5</v>
      </c>
      <c r="F42" s="284">
        <f t="shared" si="17"/>
        <v>264</v>
      </c>
      <c r="G42" s="284">
        <v>264</v>
      </c>
      <c r="H42" s="284">
        <v>0</v>
      </c>
      <c r="I42" s="324"/>
    </row>
    <row r="43" spans="2:9" ht="22.5" customHeight="1">
      <c r="B43" s="46" t="s">
        <v>316</v>
      </c>
      <c r="C43" s="118">
        <f t="shared" si="16"/>
        <v>1015</v>
      </c>
      <c r="D43" s="284">
        <v>493</v>
      </c>
      <c r="E43" s="284">
        <v>522</v>
      </c>
      <c r="F43" s="284">
        <f t="shared" si="17"/>
        <v>283</v>
      </c>
      <c r="G43" s="284">
        <v>148</v>
      </c>
      <c r="H43" s="284">
        <v>135</v>
      </c>
      <c r="I43" s="324"/>
    </row>
    <row r="44" spans="2:9" ht="22.5" customHeight="1">
      <c r="B44" s="46" t="s">
        <v>315</v>
      </c>
      <c r="C44" s="118">
        <f t="shared" si="16"/>
        <v>574</v>
      </c>
      <c r="D44" s="284">
        <v>73</v>
      </c>
      <c r="E44" s="284">
        <v>501</v>
      </c>
      <c r="F44" s="284">
        <f t="shared" si="17"/>
        <v>216</v>
      </c>
      <c r="G44" s="284">
        <v>28</v>
      </c>
      <c r="H44" s="284">
        <v>188</v>
      </c>
      <c r="I44" s="324"/>
    </row>
    <row r="45" spans="2:9" ht="22.5" customHeight="1">
      <c r="B45" s="46" t="s">
        <v>314</v>
      </c>
      <c r="C45" s="118">
        <f t="shared" si="16"/>
        <v>412</v>
      </c>
      <c r="D45" s="284">
        <v>24</v>
      </c>
      <c r="E45" s="284">
        <v>388</v>
      </c>
      <c r="F45" s="284">
        <f t="shared" si="17"/>
        <v>156</v>
      </c>
      <c r="G45" s="284">
        <v>10</v>
      </c>
      <c r="H45" s="284">
        <v>146</v>
      </c>
      <c r="I45" s="324"/>
    </row>
    <row r="46" spans="2:9" ht="22.5" customHeight="1">
      <c r="B46" s="46" t="s">
        <v>329</v>
      </c>
      <c r="C46" s="118">
        <f t="shared" si="16"/>
        <v>212</v>
      </c>
      <c r="D46" s="284">
        <v>68</v>
      </c>
      <c r="E46" s="284">
        <v>144</v>
      </c>
      <c r="F46" s="284">
        <f t="shared" si="17"/>
        <v>99</v>
      </c>
      <c r="G46" s="284">
        <v>32</v>
      </c>
      <c r="H46" s="284">
        <v>67</v>
      </c>
      <c r="I46" s="324"/>
    </row>
    <row r="47" spans="2:9" ht="22.5" customHeight="1">
      <c r="B47" s="59" t="s">
        <v>312</v>
      </c>
      <c r="C47" s="137">
        <f t="shared" si="16"/>
        <v>17</v>
      </c>
      <c r="D47" s="135">
        <v>3</v>
      </c>
      <c r="E47" s="135">
        <v>14</v>
      </c>
      <c r="F47" s="135">
        <f t="shared" si="17"/>
        <v>16</v>
      </c>
      <c r="G47" s="135">
        <v>2</v>
      </c>
      <c r="H47" s="135">
        <v>14</v>
      </c>
      <c r="I47" s="324"/>
    </row>
    <row r="48" spans="2:9" ht="13.5" customHeight="1">
      <c r="B48" s="88" t="s">
        <v>328</v>
      </c>
      <c r="C48" s="73"/>
      <c r="D48" s="73"/>
      <c r="E48" s="73"/>
      <c r="F48" s="73"/>
      <c r="G48" s="73"/>
      <c r="H48" s="73"/>
      <c r="I48" s="324"/>
    </row>
    <row r="49" spans="2:9" ht="13.5" customHeight="1">
      <c r="B49" s="161" t="s">
        <v>327</v>
      </c>
      <c r="C49" s="73"/>
      <c r="D49" s="73"/>
      <c r="E49" s="73"/>
      <c r="F49" s="73"/>
      <c r="G49" s="73"/>
      <c r="H49" s="73"/>
      <c r="I49" s="324"/>
    </row>
    <row r="50" spans="2:9">
      <c r="B50" s="88"/>
      <c r="C50" s="324"/>
      <c r="D50" s="324"/>
      <c r="E50" s="324"/>
      <c r="F50" s="324"/>
      <c r="G50" s="324"/>
      <c r="H50" s="324"/>
      <c r="I50" s="324"/>
    </row>
  </sheetData>
  <mergeCells count="1">
    <mergeCell ref="B6:B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9" orientation="portrait" useFirstPageNumber="1" r:id="rId1"/>
  <headerFooter alignWithMargins="0">
    <oddFooter>&amp;C&amp;14－&amp;P－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showGridLines="0" zoomScale="80" zoomScaleNormal="80" zoomScaleSheetLayoutView="100" workbookViewId="0">
      <pane xSplit="2" ySplit="9" topLeftCell="C37" activePane="bottomRight" state="frozen"/>
      <selection activeCell="D30" sqref="D30"/>
      <selection pane="topRight" activeCell="D30" sqref="D30"/>
      <selection pane="bottomLeft" activeCell="D30" sqref="D30"/>
      <selection pane="bottomRight" activeCell="N68" sqref="N68"/>
    </sheetView>
  </sheetViews>
  <sheetFormatPr defaultRowHeight="13.5"/>
  <cols>
    <col min="1" max="1" width="2.625" style="1" customWidth="1"/>
    <col min="2" max="2" width="16.5" style="1" customWidth="1"/>
    <col min="3" max="20" width="9.875" style="1" customWidth="1"/>
    <col min="21" max="21" width="16.5" style="1" customWidth="1"/>
    <col min="22" max="16384" width="9" style="1"/>
  </cols>
  <sheetData>
    <row r="1" spans="2:22">
      <c r="B1" s="8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2:22" ht="17.25">
      <c r="B2" s="119" t="s">
        <v>361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 t="s">
        <v>362</v>
      </c>
      <c r="O2" s="46"/>
      <c r="P2" s="46"/>
      <c r="Q2" s="46"/>
      <c r="R2" s="46"/>
      <c r="S2" s="46"/>
      <c r="T2" s="46"/>
      <c r="U2" s="193" t="s">
        <v>361</v>
      </c>
      <c r="V2" s="46"/>
    </row>
    <row r="3" spans="2:22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85"/>
      <c r="V3" s="46"/>
    </row>
    <row r="4" spans="2:22" ht="17.25">
      <c r="B4" s="46"/>
      <c r="C4" s="46"/>
      <c r="D4" s="46"/>
      <c r="E4" s="46"/>
      <c r="F4" s="46"/>
      <c r="G4" s="46"/>
      <c r="H4" s="46"/>
      <c r="I4" s="46"/>
      <c r="J4" s="46"/>
      <c r="K4" s="193" t="s">
        <v>771</v>
      </c>
      <c r="L4" s="119" t="s">
        <v>360</v>
      </c>
      <c r="M4" s="119"/>
      <c r="N4" s="46"/>
      <c r="O4" s="46"/>
      <c r="P4" s="46"/>
      <c r="Q4" s="46"/>
      <c r="R4" s="46"/>
      <c r="S4" s="46"/>
      <c r="T4" s="46"/>
      <c r="U4" s="46"/>
      <c r="V4" s="46"/>
    </row>
    <row r="5" spans="2:22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85" t="s">
        <v>70</v>
      </c>
      <c r="V5" s="46"/>
    </row>
    <row r="6" spans="2:22" ht="15" customHeight="1">
      <c r="B6" s="442" t="s">
        <v>58</v>
      </c>
      <c r="C6" s="443" t="s">
        <v>359</v>
      </c>
      <c r="D6" s="443" t="s">
        <v>63</v>
      </c>
      <c r="E6" s="221"/>
      <c r="F6" s="136" t="s">
        <v>358</v>
      </c>
      <c r="G6" s="136" t="s">
        <v>357</v>
      </c>
      <c r="H6" s="146"/>
      <c r="I6" s="136" t="s">
        <v>356</v>
      </c>
      <c r="J6" s="136"/>
      <c r="K6" s="136" t="s">
        <v>355</v>
      </c>
      <c r="L6" s="136" t="s">
        <v>354</v>
      </c>
      <c r="M6" s="136"/>
      <c r="N6" s="136"/>
      <c r="O6" s="139" t="s">
        <v>353</v>
      </c>
      <c r="P6" s="89" t="s">
        <v>352</v>
      </c>
      <c r="Q6" s="90"/>
      <c r="R6" s="140"/>
      <c r="S6" s="89" t="s">
        <v>260</v>
      </c>
      <c r="T6" s="140"/>
      <c r="U6" s="440" t="s">
        <v>58</v>
      </c>
      <c r="V6" s="46"/>
    </row>
    <row r="7" spans="2:22" ht="15" customHeight="1">
      <c r="B7" s="449"/>
      <c r="C7" s="447"/>
      <c r="D7" s="447"/>
      <c r="E7" s="138" t="s">
        <v>46</v>
      </c>
      <c r="F7" s="124"/>
      <c r="G7" s="127"/>
      <c r="H7" s="437" t="s">
        <v>351</v>
      </c>
      <c r="I7" s="439"/>
      <c r="J7" s="437" t="s">
        <v>350</v>
      </c>
      <c r="K7" s="439"/>
      <c r="L7" s="437" t="s">
        <v>349</v>
      </c>
      <c r="M7" s="439"/>
      <c r="N7" s="437" t="s">
        <v>348</v>
      </c>
      <c r="O7" s="439"/>
      <c r="P7" s="91" t="s">
        <v>347</v>
      </c>
      <c r="Q7" s="60"/>
      <c r="R7" s="148"/>
      <c r="S7" s="141" t="s">
        <v>107</v>
      </c>
      <c r="T7" s="328"/>
      <c r="U7" s="445"/>
      <c r="V7" s="46"/>
    </row>
    <row r="8" spans="2:22" ht="15" customHeight="1">
      <c r="B8" s="449"/>
      <c r="C8" s="447"/>
      <c r="D8" s="447"/>
      <c r="E8" s="443" t="s">
        <v>54</v>
      </c>
      <c r="F8" s="443" t="s">
        <v>55</v>
      </c>
      <c r="G8" s="443" t="s">
        <v>56</v>
      </c>
      <c r="H8" s="443" t="s">
        <v>55</v>
      </c>
      <c r="I8" s="443" t="s">
        <v>56</v>
      </c>
      <c r="J8" s="443" t="s">
        <v>55</v>
      </c>
      <c r="K8" s="443" t="s">
        <v>56</v>
      </c>
      <c r="L8" s="440" t="s">
        <v>55</v>
      </c>
      <c r="M8" s="442" t="s">
        <v>56</v>
      </c>
      <c r="N8" s="443" t="s">
        <v>55</v>
      </c>
      <c r="O8" s="443" t="s">
        <v>56</v>
      </c>
      <c r="P8" s="443" t="s">
        <v>54</v>
      </c>
      <c r="Q8" s="443" t="s">
        <v>55</v>
      </c>
      <c r="R8" s="443" t="s">
        <v>56</v>
      </c>
      <c r="S8" s="151"/>
      <c r="T8" s="329" t="s">
        <v>346</v>
      </c>
      <c r="U8" s="445"/>
      <c r="V8" s="46"/>
    </row>
    <row r="9" spans="2:22" ht="15" customHeight="1">
      <c r="B9" s="448"/>
      <c r="C9" s="444"/>
      <c r="D9" s="444"/>
      <c r="E9" s="444"/>
      <c r="F9" s="444"/>
      <c r="G9" s="444"/>
      <c r="H9" s="444"/>
      <c r="I9" s="444"/>
      <c r="J9" s="444"/>
      <c r="K9" s="444"/>
      <c r="L9" s="446"/>
      <c r="M9" s="448"/>
      <c r="N9" s="444"/>
      <c r="O9" s="444"/>
      <c r="P9" s="444"/>
      <c r="Q9" s="444"/>
      <c r="R9" s="444"/>
      <c r="S9" s="58"/>
      <c r="T9" s="170" t="s">
        <v>251</v>
      </c>
      <c r="U9" s="446"/>
      <c r="V9" s="46"/>
    </row>
    <row r="10" spans="2:22" ht="26.25" customHeight="1">
      <c r="B10" s="316" t="s">
        <v>345</v>
      </c>
      <c r="C10" s="118">
        <v>15</v>
      </c>
      <c r="D10" s="73">
        <v>501</v>
      </c>
      <c r="E10" s="73">
        <v>1710</v>
      </c>
      <c r="F10" s="73">
        <v>1099</v>
      </c>
      <c r="G10" s="73">
        <v>611</v>
      </c>
      <c r="H10" s="73">
        <v>8</v>
      </c>
      <c r="I10" s="73">
        <v>6</v>
      </c>
      <c r="J10" s="73">
        <v>291</v>
      </c>
      <c r="K10" s="73">
        <v>147</v>
      </c>
      <c r="L10" s="73">
        <v>286</v>
      </c>
      <c r="M10" s="73">
        <v>146</v>
      </c>
      <c r="N10" s="73">
        <v>514</v>
      </c>
      <c r="O10" s="73">
        <v>312</v>
      </c>
      <c r="P10" s="73">
        <v>1153</v>
      </c>
      <c r="Q10" s="73">
        <v>510</v>
      </c>
      <c r="R10" s="73">
        <v>643</v>
      </c>
      <c r="S10" s="73">
        <v>177</v>
      </c>
      <c r="T10" s="73">
        <v>53</v>
      </c>
      <c r="U10" s="285" t="s">
        <v>344</v>
      </c>
      <c r="V10" s="46"/>
    </row>
    <row r="11" spans="2:22" ht="26.25" customHeight="1">
      <c r="B11" s="176">
        <v>26</v>
      </c>
      <c r="C11" s="118">
        <v>15</v>
      </c>
      <c r="D11" s="73">
        <v>513</v>
      </c>
      <c r="E11" s="73">
        <v>1756</v>
      </c>
      <c r="F11" s="73">
        <v>1130</v>
      </c>
      <c r="G11" s="73">
        <v>626</v>
      </c>
      <c r="H11" s="73">
        <v>8</v>
      </c>
      <c r="I11" s="73">
        <v>6</v>
      </c>
      <c r="J11" s="73">
        <v>305</v>
      </c>
      <c r="K11" s="73">
        <v>142</v>
      </c>
      <c r="L11" s="73">
        <v>310</v>
      </c>
      <c r="M11" s="73">
        <v>157</v>
      </c>
      <c r="N11" s="73">
        <v>507</v>
      </c>
      <c r="O11" s="73">
        <v>321</v>
      </c>
      <c r="P11" s="73">
        <v>1174</v>
      </c>
      <c r="Q11" s="73">
        <v>503</v>
      </c>
      <c r="R11" s="73">
        <v>671</v>
      </c>
      <c r="S11" s="73">
        <v>173</v>
      </c>
      <c r="T11" s="73">
        <v>51</v>
      </c>
      <c r="U11" s="285">
        <v>26</v>
      </c>
      <c r="V11" s="46"/>
    </row>
    <row r="12" spans="2:22" ht="26.25" customHeight="1">
      <c r="B12" s="176"/>
      <c r="C12" s="11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285"/>
      <c r="V12" s="46"/>
    </row>
    <row r="13" spans="2:22" ht="26.25" customHeight="1">
      <c r="B13" s="218">
        <v>27</v>
      </c>
      <c r="C13" s="217">
        <v>15</v>
      </c>
      <c r="D13" s="216">
        <v>522</v>
      </c>
      <c r="E13" s="216">
        <v>1769</v>
      </c>
      <c r="F13" s="216">
        <v>1134</v>
      </c>
      <c r="G13" s="216">
        <v>635</v>
      </c>
      <c r="H13" s="216">
        <v>9</v>
      </c>
      <c r="I13" s="216">
        <v>3</v>
      </c>
      <c r="J13" s="216">
        <v>321</v>
      </c>
      <c r="K13" s="216">
        <v>159</v>
      </c>
      <c r="L13" s="216">
        <v>301</v>
      </c>
      <c r="M13" s="216">
        <v>165</v>
      </c>
      <c r="N13" s="216">
        <v>503</v>
      </c>
      <c r="O13" s="216">
        <v>308</v>
      </c>
      <c r="P13" s="216">
        <v>1180</v>
      </c>
      <c r="Q13" s="216">
        <v>515</v>
      </c>
      <c r="R13" s="216">
        <v>665</v>
      </c>
      <c r="S13" s="216">
        <v>170</v>
      </c>
      <c r="T13" s="216">
        <v>51</v>
      </c>
      <c r="U13" s="215">
        <v>27</v>
      </c>
      <c r="V13" s="46"/>
    </row>
    <row r="14" spans="2:22" ht="26.25" customHeight="1">
      <c r="B14" s="46"/>
      <c r="C14" s="118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57"/>
      <c r="V14" s="46"/>
    </row>
    <row r="15" spans="2:22" ht="26.25" customHeight="1">
      <c r="B15" s="158" t="s">
        <v>343</v>
      </c>
      <c r="C15" s="118">
        <v>1</v>
      </c>
      <c r="D15" s="284">
        <v>9</v>
      </c>
      <c r="E15" s="284">
        <v>47</v>
      </c>
      <c r="F15" s="284">
        <v>30</v>
      </c>
      <c r="G15" s="284">
        <v>17</v>
      </c>
      <c r="H15" s="284">
        <v>0</v>
      </c>
      <c r="I15" s="284">
        <v>0</v>
      </c>
      <c r="J15" s="284">
        <v>5</v>
      </c>
      <c r="K15" s="284">
        <v>1</v>
      </c>
      <c r="L15" s="284">
        <v>9</v>
      </c>
      <c r="M15" s="284">
        <v>8</v>
      </c>
      <c r="N15" s="284">
        <v>16</v>
      </c>
      <c r="O15" s="284">
        <v>8</v>
      </c>
      <c r="P15" s="284">
        <v>30</v>
      </c>
      <c r="Q15" s="284">
        <v>13</v>
      </c>
      <c r="R15" s="284">
        <v>17</v>
      </c>
      <c r="S15" s="284">
        <v>6</v>
      </c>
      <c r="T15" s="284">
        <v>0</v>
      </c>
      <c r="U15" s="210" t="s">
        <v>217</v>
      </c>
      <c r="V15" s="46"/>
    </row>
    <row r="16" spans="2:22" ht="26.25" customHeight="1">
      <c r="B16" s="158" t="s">
        <v>342</v>
      </c>
      <c r="C16" s="118">
        <v>14</v>
      </c>
      <c r="D16" s="284">
        <v>513</v>
      </c>
      <c r="E16" s="284">
        <v>1722</v>
      </c>
      <c r="F16" s="284">
        <v>1104</v>
      </c>
      <c r="G16" s="284">
        <v>618</v>
      </c>
      <c r="H16" s="284">
        <v>9</v>
      </c>
      <c r="I16" s="284">
        <v>3</v>
      </c>
      <c r="J16" s="284">
        <v>316</v>
      </c>
      <c r="K16" s="284">
        <v>158</v>
      </c>
      <c r="L16" s="284">
        <v>292</v>
      </c>
      <c r="M16" s="284">
        <v>157</v>
      </c>
      <c r="N16" s="284">
        <v>487</v>
      </c>
      <c r="O16" s="284">
        <v>300</v>
      </c>
      <c r="P16" s="284">
        <v>1150</v>
      </c>
      <c r="Q16" s="284">
        <v>502</v>
      </c>
      <c r="R16" s="284">
        <v>648</v>
      </c>
      <c r="S16" s="284">
        <v>164</v>
      </c>
      <c r="T16" s="284">
        <v>51</v>
      </c>
      <c r="U16" s="210" t="s">
        <v>216</v>
      </c>
      <c r="V16" s="46"/>
    </row>
    <row r="17" spans="2:22" ht="26.25" customHeight="1">
      <c r="B17" s="158" t="s">
        <v>341</v>
      </c>
      <c r="C17" s="118">
        <v>0</v>
      </c>
      <c r="D17" s="284">
        <v>0</v>
      </c>
      <c r="E17" s="284">
        <v>0</v>
      </c>
      <c r="F17" s="284">
        <v>0</v>
      </c>
      <c r="G17" s="284">
        <v>0</v>
      </c>
      <c r="H17" s="284">
        <v>0</v>
      </c>
      <c r="I17" s="284">
        <v>0</v>
      </c>
      <c r="J17" s="284">
        <v>0</v>
      </c>
      <c r="K17" s="284">
        <v>0</v>
      </c>
      <c r="L17" s="284">
        <v>0</v>
      </c>
      <c r="M17" s="284">
        <v>0</v>
      </c>
      <c r="N17" s="284">
        <v>0</v>
      </c>
      <c r="O17" s="284">
        <v>0</v>
      </c>
      <c r="P17" s="284">
        <v>0</v>
      </c>
      <c r="Q17" s="284">
        <v>0</v>
      </c>
      <c r="R17" s="284">
        <v>0</v>
      </c>
      <c r="S17" s="284">
        <v>0</v>
      </c>
      <c r="T17" s="284">
        <v>0</v>
      </c>
      <c r="U17" s="210" t="s">
        <v>215</v>
      </c>
      <c r="V17" s="46"/>
    </row>
    <row r="18" spans="2:22" ht="26.25" customHeight="1">
      <c r="B18" s="46"/>
      <c r="C18" s="118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 t="s">
        <v>338</v>
      </c>
      <c r="T18" s="284"/>
      <c r="U18" s="57"/>
      <c r="V18" s="46"/>
    </row>
    <row r="19" spans="2:22" ht="26.25" customHeight="1">
      <c r="B19" s="158" t="s">
        <v>340</v>
      </c>
      <c r="C19" s="118">
        <v>14</v>
      </c>
      <c r="D19" s="73">
        <v>480</v>
      </c>
      <c r="E19" s="284">
        <v>1608</v>
      </c>
      <c r="F19" s="284">
        <v>1029</v>
      </c>
      <c r="G19" s="284">
        <v>579</v>
      </c>
      <c r="H19" s="284">
        <v>9</v>
      </c>
      <c r="I19" s="284">
        <v>3</v>
      </c>
      <c r="J19" s="284">
        <v>303</v>
      </c>
      <c r="K19" s="284">
        <v>150</v>
      </c>
      <c r="L19" s="284">
        <v>268</v>
      </c>
      <c r="M19" s="284">
        <v>158</v>
      </c>
      <c r="N19" s="284">
        <v>449</v>
      </c>
      <c r="O19" s="284">
        <v>268</v>
      </c>
      <c r="P19" s="284">
        <v>1079</v>
      </c>
      <c r="Q19" s="284">
        <v>469</v>
      </c>
      <c r="R19" s="284">
        <v>610</v>
      </c>
      <c r="S19" s="284">
        <v>147</v>
      </c>
      <c r="T19" s="284">
        <v>47</v>
      </c>
      <c r="U19" s="210" t="s">
        <v>214</v>
      </c>
      <c r="V19" s="46"/>
    </row>
    <row r="20" spans="2:22" ht="26.25" customHeight="1">
      <c r="B20" s="46"/>
      <c r="C20" s="118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57"/>
      <c r="V20" s="46"/>
    </row>
    <row r="21" spans="2:22" ht="26.25" customHeight="1">
      <c r="B21" s="212" t="s">
        <v>213</v>
      </c>
      <c r="C21" s="118">
        <v>4</v>
      </c>
      <c r="D21" s="284">
        <v>118</v>
      </c>
      <c r="E21" s="284">
        <v>375</v>
      </c>
      <c r="F21" s="284">
        <v>249</v>
      </c>
      <c r="G21" s="284">
        <v>126</v>
      </c>
      <c r="H21" s="284">
        <v>7</v>
      </c>
      <c r="I21" s="284">
        <v>2</v>
      </c>
      <c r="J21" s="284">
        <v>66</v>
      </c>
      <c r="K21" s="284">
        <v>33</v>
      </c>
      <c r="L21" s="284">
        <v>65</v>
      </c>
      <c r="M21" s="284">
        <v>24</v>
      </c>
      <c r="N21" s="284">
        <v>111</v>
      </c>
      <c r="O21" s="284">
        <v>67</v>
      </c>
      <c r="P21" s="284">
        <v>248</v>
      </c>
      <c r="Q21" s="284">
        <v>116</v>
      </c>
      <c r="R21" s="284">
        <v>132</v>
      </c>
      <c r="S21" s="284">
        <v>40</v>
      </c>
      <c r="T21" s="284">
        <v>12</v>
      </c>
      <c r="U21" s="210" t="s">
        <v>213</v>
      </c>
      <c r="V21" s="46"/>
    </row>
    <row r="22" spans="2:22" ht="26.25" customHeight="1">
      <c r="B22" s="212" t="s">
        <v>212</v>
      </c>
      <c r="C22" s="118">
        <v>1</v>
      </c>
      <c r="D22" s="284">
        <v>76</v>
      </c>
      <c r="E22" s="284">
        <v>293</v>
      </c>
      <c r="F22" s="284">
        <v>182</v>
      </c>
      <c r="G22" s="284">
        <v>111</v>
      </c>
      <c r="H22" s="284">
        <v>0</v>
      </c>
      <c r="I22" s="284">
        <v>0</v>
      </c>
      <c r="J22" s="284">
        <v>51</v>
      </c>
      <c r="K22" s="284">
        <v>25</v>
      </c>
      <c r="L22" s="284">
        <v>45</v>
      </c>
      <c r="M22" s="284">
        <v>32</v>
      </c>
      <c r="N22" s="284">
        <v>86</v>
      </c>
      <c r="O22" s="284">
        <v>54</v>
      </c>
      <c r="P22" s="284">
        <v>156</v>
      </c>
      <c r="Q22" s="284">
        <v>68</v>
      </c>
      <c r="R22" s="284">
        <v>88</v>
      </c>
      <c r="S22" s="284">
        <v>21</v>
      </c>
      <c r="T22" s="284">
        <v>4</v>
      </c>
      <c r="U22" s="210" t="s">
        <v>212</v>
      </c>
      <c r="V22" s="46"/>
    </row>
    <row r="23" spans="2:22" ht="26.25" customHeight="1">
      <c r="B23" s="212" t="s">
        <v>211</v>
      </c>
      <c r="C23" s="118">
        <v>4</v>
      </c>
      <c r="D23" s="284">
        <v>102</v>
      </c>
      <c r="E23" s="284">
        <v>357</v>
      </c>
      <c r="F23" s="284">
        <v>230</v>
      </c>
      <c r="G23" s="284">
        <v>127</v>
      </c>
      <c r="H23" s="284">
        <v>2</v>
      </c>
      <c r="I23" s="284">
        <v>1</v>
      </c>
      <c r="J23" s="284">
        <v>66</v>
      </c>
      <c r="K23" s="284">
        <v>37</v>
      </c>
      <c r="L23" s="284">
        <v>55</v>
      </c>
      <c r="M23" s="284">
        <v>41</v>
      </c>
      <c r="N23" s="284">
        <v>107</v>
      </c>
      <c r="O23" s="284">
        <v>48</v>
      </c>
      <c r="P23" s="284">
        <v>252</v>
      </c>
      <c r="Q23" s="284">
        <v>112</v>
      </c>
      <c r="R23" s="284">
        <v>140</v>
      </c>
      <c r="S23" s="284">
        <v>35</v>
      </c>
      <c r="T23" s="284">
        <v>9</v>
      </c>
      <c r="U23" s="210" t="s">
        <v>211</v>
      </c>
      <c r="V23" s="46"/>
    </row>
    <row r="24" spans="2:22" ht="26.25" customHeight="1">
      <c r="B24" s="212" t="s">
        <v>210</v>
      </c>
      <c r="C24" s="118">
        <v>1</v>
      </c>
      <c r="D24" s="284">
        <v>29</v>
      </c>
      <c r="E24" s="284">
        <v>86</v>
      </c>
      <c r="F24" s="284">
        <v>56</v>
      </c>
      <c r="G24" s="284">
        <v>30</v>
      </c>
      <c r="H24" s="284">
        <v>0</v>
      </c>
      <c r="I24" s="284">
        <v>0</v>
      </c>
      <c r="J24" s="284">
        <v>19</v>
      </c>
      <c r="K24" s="284">
        <v>8</v>
      </c>
      <c r="L24" s="284">
        <v>14</v>
      </c>
      <c r="M24" s="284">
        <v>7</v>
      </c>
      <c r="N24" s="284">
        <v>23</v>
      </c>
      <c r="O24" s="284">
        <v>15</v>
      </c>
      <c r="P24" s="284">
        <v>69</v>
      </c>
      <c r="Q24" s="284">
        <v>38</v>
      </c>
      <c r="R24" s="284">
        <v>31</v>
      </c>
      <c r="S24" s="284">
        <v>8</v>
      </c>
      <c r="T24" s="284">
        <v>4</v>
      </c>
      <c r="U24" s="210" t="s">
        <v>210</v>
      </c>
      <c r="V24" s="46"/>
    </row>
    <row r="25" spans="2:22" ht="26.25" customHeight="1">
      <c r="B25" s="212" t="s">
        <v>209</v>
      </c>
      <c r="C25" s="118">
        <v>1</v>
      </c>
      <c r="D25" s="284">
        <v>47</v>
      </c>
      <c r="E25" s="284">
        <v>153</v>
      </c>
      <c r="F25" s="284">
        <v>96</v>
      </c>
      <c r="G25" s="284">
        <v>57</v>
      </c>
      <c r="H25" s="284">
        <v>0</v>
      </c>
      <c r="I25" s="284">
        <v>0</v>
      </c>
      <c r="J25" s="284">
        <v>25</v>
      </c>
      <c r="K25" s="284">
        <v>16</v>
      </c>
      <c r="L25" s="284">
        <v>34</v>
      </c>
      <c r="M25" s="284">
        <v>17</v>
      </c>
      <c r="N25" s="284">
        <v>37</v>
      </c>
      <c r="O25" s="284">
        <v>24</v>
      </c>
      <c r="P25" s="284">
        <v>109</v>
      </c>
      <c r="Q25" s="284">
        <v>39</v>
      </c>
      <c r="R25" s="284">
        <v>70</v>
      </c>
      <c r="S25" s="284">
        <v>19</v>
      </c>
      <c r="T25" s="284">
        <v>4</v>
      </c>
      <c r="U25" s="210" t="s">
        <v>209</v>
      </c>
      <c r="V25" s="46"/>
    </row>
    <row r="26" spans="2:22" ht="26.25" customHeight="1">
      <c r="B26" s="212" t="s">
        <v>208</v>
      </c>
      <c r="C26" s="118">
        <v>0</v>
      </c>
      <c r="D26" s="284">
        <v>0</v>
      </c>
      <c r="E26" s="284">
        <v>0</v>
      </c>
      <c r="F26" s="284">
        <v>0</v>
      </c>
      <c r="G26" s="284">
        <v>0</v>
      </c>
      <c r="H26" s="284">
        <v>0</v>
      </c>
      <c r="I26" s="284">
        <v>0</v>
      </c>
      <c r="J26" s="284">
        <v>0</v>
      </c>
      <c r="K26" s="284">
        <v>0</v>
      </c>
      <c r="L26" s="284">
        <v>0</v>
      </c>
      <c r="M26" s="284">
        <v>0</v>
      </c>
      <c r="N26" s="284">
        <v>0</v>
      </c>
      <c r="O26" s="284">
        <v>0</v>
      </c>
      <c r="P26" s="284">
        <v>0</v>
      </c>
      <c r="Q26" s="284">
        <v>0</v>
      </c>
      <c r="R26" s="284">
        <v>0</v>
      </c>
      <c r="S26" s="284">
        <v>0</v>
      </c>
      <c r="T26" s="284">
        <v>0</v>
      </c>
      <c r="U26" s="210" t="s">
        <v>208</v>
      </c>
      <c r="V26" s="46"/>
    </row>
    <row r="27" spans="2:22" ht="26.25" customHeight="1">
      <c r="B27" s="212" t="s">
        <v>207</v>
      </c>
      <c r="C27" s="118">
        <v>1</v>
      </c>
      <c r="D27" s="284">
        <v>36</v>
      </c>
      <c r="E27" s="284">
        <v>104</v>
      </c>
      <c r="F27" s="284">
        <v>69</v>
      </c>
      <c r="G27" s="284">
        <v>35</v>
      </c>
      <c r="H27" s="284">
        <v>0</v>
      </c>
      <c r="I27" s="284">
        <v>0</v>
      </c>
      <c r="J27" s="284">
        <v>26</v>
      </c>
      <c r="K27" s="284">
        <v>3</v>
      </c>
      <c r="L27" s="284">
        <v>18</v>
      </c>
      <c r="M27" s="284">
        <v>6</v>
      </c>
      <c r="N27" s="284">
        <v>25</v>
      </c>
      <c r="O27" s="284">
        <v>26</v>
      </c>
      <c r="P27" s="284">
        <v>82</v>
      </c>
      <c r="Q27" s="284">
        <v>36</v>
      </c>
      <c r="R27" s="284">
        <v>46</v>
      </c>
      <c r="S27" s="284">
        <v>9</v>
      </c>
      <c r="T27" s="284">
        <v>6</v>
      </c>
      <c r="U27" s="210" t="s">
        <v>207</v>
      </c>
      <c r="V27" s="46"/>
    </row>
    <row r="28" spans="2:22" ht="26.25" customHeight="1">
      <c r="B28" s="212" t="s">
        <v>206</v>
      </c>
      <c r="C28" s="118">
        <v>0</v>
      </c>
      <c r="D28" s="284">
        <v>0</v>
      </c>
      <c r="E28" s="284">
        <v>0</v>
      </c>
      <c r="F28" s="284">
        <v>0</v>
      </c>
      <c r="G28" s="284">
        <v>0</v>
      </c>
      <c r="H28" s="284">
        <v>0</v>
      </c>
      <c r="I28" s="284">
        <v>0</v>
      </c>
      <c r="J28" s="284">
        <v>0</v>
      </c>
      <c r="K28" s="284">
        <v>0</v>
      </c>
      <c r="L28" s="284">
        <v>0</v>
      </c>
      <c r="M28" s="284">
        <v>0</v>
      </c>
      <c r="N28" s="284">
        <v>0</v>
      </c>
      <c r="O28" s="284">
        <v>0</v>
      </c>
      <c r="P28" s="284">
        <v>0</v>
      </c>
      <c r="Q28" s="284">
        <v>0</v>
      </c>
      <c r="R28" s="284">
        <v>0</v>
      </c>
      <c r="S28" s="284">
        <v>0</v>
      </c>
      <c r="T28" s="284">
        <v>0</v>
      </c>
      <c r="U28" s="210" t="s">
        <v>206</v>
      </c>
      <c r="V28" s="46"/>
    </row>
    <row r="29" spans="2:22" ht="26.25" customHeight="1">
      <c r="B29" s="212" t="s">
        <v>205</v>
      </c>
      <c r="C29" s="118">
        <v>0</v>
      </c>
      <c r="D29" s="284">
        <v>0</v>
      </c>
      <c r="E29" s="284">
        <v>0</v>
      </c>
      <c r="F29" s="284">
        <v>0</v>
      </c>
      <c r="G29" s="284">
        <v>0</v>
      </c>
      <c r="H29" s="284">
        <v>0</v>
      </c>
      <c r="I29" s="284">
        <v>0</v>
      </c>
      <c r="J29" s="284">
        <v>0</v>
      </c>
      <c r="K29" s="284">
        <v>0</v>
      </c>
      <c r="L29" s="284">
        <v>0</v>
      </c>
      <c r="M29" s="284">
        <v>0</v>
      </c>
      <c r="N29" s="284">
        <v>0</v>
      </c>
      <c r="O29" s="284">
        <v>0</v>
      </c>
      <c r="P29" s="284">
        <v>0</v>
      </c>
      <c r="Q29" s="284">
        <v>0</v>
      </c>
      <c r="R29" s="284">
        <v>0</v>
      </c>
      <c r="S29" s="284">
        <v>0</v>
      </c>
      <c r="T29" s="284">
        <v>0</v>
      </c>
      <c r="U29" s="210" t="s">
        <v>205</v>
      </c>
      <c r="V29" s="46"/>
    </row>
    <row r="30" spans="2:22" ht="26.25" customHeight="1">
      <c r="B30" s="212" t="s">
        <v>204</v>
      </c>
      <c r="C30" s="118">
        <v>0</v>
      </c>
      <c r="D30" s="284">
        <v>0</v>
      </c>
      <c r="E30" s="284">
        <v>0</v>
      </c>
      <c r="F30" s="284">
        <v>0</v>
      </c>
      <c r="G30" s="284">
        <v>0</v>
      </c>
      <c r="H30" s="284">
        <v>0</v>
      </c>
      <c r="I30" s="284">
        <v>0</v>
      </c>
      <c r="J30" s="284">
        <v>0</v>
      </c>
      <c r="K30" s="284">
        <v>0</v>
      </c>
      <c r="L30" s="284">
        <v>0</v>
      </c>
      <c r="M30" s="284">
        <v>0</v>
      </c>
      <c r="N30" s="284">
        <v>0</v>
      </c>
      <c r="O30" s="284">
        <v>0</v>
      </c>
      <c r="P30" s="284">
        <v>0</v>
      </c>
      <c r="Q30" s="284">
        <v>0</v>
      </c>
      <c r="R30" s="284">
        <v>0</v>
      </c>
      <c r="S30" s="284">
        <v>0</v>
      </c>
      <c r="T30" s="284">
        <v>0</v>
      </c>
      <c r="U30" s="210" t="s">
        <v>204</v>
      </c>
      <c r="V30" s="46"/>
    </row>
    <row r="31" spans="2:22" ht="26.25" customHeight="1">
      <c r="B31" s="212" t="s">
        <v>203</v>
      </c>
      <c r="C31" s="118">
        <v>0</v>
      </c>
      <c r="D31" s="284">
        <v>0</v>
      </c>
      <c r="E31" s="284">
        <v>0</v>
      </c>
      <c r="F31" s="284">
        <v>0</v>
      </c>
      <c r="G31" s="284">
        <v>0</v>
      </c>
      <c r="H31" s="284">
        <v>0</v>
      </c>
      <c r="I31" s="284">
        <v>0</v>
      </c>
      <c r="J31" s="284">
        <v>0</v>
      </c>
      <c r="K31" s="284">
        <v>0</v>
      </c>
      <c r="L31" s="284">
        <v>0</v>
      </c>
      <c r="M31" s="284">
        <v>0</v>
      </c>
      <c r="N31" s="284">
        <v>0</v>
      </c>
      <c r="O31" s="284">
        <v>0</v>
      </c>
      <c r="P31" s="284">
        <v>0</v>
      </c>
      <c r="Q31" s="284">
        <v>0</v>
      </c>
      <c r="R31" s="284">
        <v>0</v>
      </c>
      <c r="S31" s="284">
        <v>0</v>
      </c>
      <c r="T31" s="284">
        <v>0</v>
      </c>
      <c r="U31" s="210" t="s">
        <v>203</v>
      </c>
      <c r="V31" s="46"/>
    </row>
    <row r="32" spans="2:22" ht="26.25" customHeight="1">
      <c r="B32" s="212" t="s">
        <v>202</v>
      </c>
      <c r="C32" s="118">
        <v>2</v>
      </c>
      <c r="D32" s="284">
        <v>72</v>
      </c>
      <c r="E32" s="284">
        <v>240</v>
      </c>
      <c r="F32" s="284">
        <v>147</v>
      </c>
      <c r="G32" s="284">
        <v>93</v>
      </c>
      <c r="H32" s="284">
        <v>0</v>
      </c>
      <c r="I32" s="284">
        <v>0</v>
      </c>
      <c r="J32" s="284">
        <v>50</v>
      </c>
      <c r="K32" s="284">
        <v>28</v>
      </c>
      <c r="L32" s="284">
        <v>37</v>
      </c>
      <c r="M32" s="284">
        <v>31</v>
      </c>
      <c r="N32" s="284">
        <v>60</v>
      </c>
      <c r="O32" s="284">
        <v>34</v>
      </c>
      <c r="P32" s="284">
        <v>163</v>
      </c>
      <c r="Q32" s="284">
        <v>60</v>
      </c>
      <c r="R32" s="284">
        <v>103</v>
      </c>
      <c r="S32" s="284">
        <v>15</v>
      </c>
      <c r="T32" s="284">
        <v>8</v>
      </c>
      <c r="U32" s="210" t="s">
        <v>202</v>
      </c>
      <c r="V32" s="46"/>
    </row>
    <row r="33" spans="2:22" ht="26.25" customHeight="1">
      <c r="B33" s="212" t="s">
        <v>201</v>
      </c>
      <c r="C33" s="118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284">
        <v>0</v>
      </c>
      <c r="Q33" s="284">
        <v>0</v>
      </c>
      <c r="R33" s="284">
        <v>0</v>
      </c>
      <c r="S33" s="284">
        <v>0</v>
      </c>
      <c r="T33" s="284">
        <v>0</v>
      </c>
      <c r="U33" s="210" t="s">
        <v>201</v>
      </c>
      <c r="V33" s="46"/>
    </row>
    <row r="34" spans="2:22" ht="26.25" customHeight="1">
      <c r="B34" s="46"/>
      <c r="C34" s="118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57"/>
      <c r="V34" s="46"/>
    </row>
    <row r="35" spans="2:22" ht="26.25" customHeight="1">
      <c r="B35" s="212" t="s">
        <v>200</v>
      </c>
      <c r="C35" s="118">
        <v>1</v>
      </c>
      <c r="D35" s="73">
        <v>42</v>
      </c>
      <c r="E35" s="284">
        <v>161</v>
      </c>
      <c r="F35" s="284">
        <v>105</v>
      </c>
      <c r="G35" s="284">
        <v>56</v>
      </c>
      <c r="H35" s="284">
        <v>0</v>
      </c>
      <c r="I35" s="284">
        <v>0</v>
      </c>
      <c r="J35" s="284">
        <v>18</v>
      </c>
      <c r="K35" s="284">
        <v>9</v>
      </c>
      <c r="L35" s="284">
        <v>33</v>
      </c>
      <c r="M35" s="284">
        <v>7</v>
      </c>
      <c r="N35" s="284">
        <v>54</v>
      </c>
      <c r="O35" s="284">
        <v>40</v>
      </c>
      <c r="P35" s="284">
        <v>101</v>
      </c>
      <c r="Q35" s="284">
        <v>46</v>
      </c>
      <c r="R35" s="284">
        <v>55</v>
      </c>
      <c r="S35" s="284">
        <v>23</v>
      </c>
      <c r="T35" s="284">
        <v>4</v>
      </c>
      <c r="U35" s="210" t="s">
        <v>200</v>
      </c>
      <c r="V35" s="46"/>
    </row>
    <row r="36" spans="2:22" ht="26.25" customHeight="1">
      <c r="B36" s="212"/>
      <c r="C36" s="118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10"/>
      <c r="V36" s="46"/>
    </row>
    <row r="37" spans="2:22" ht="26.25" customHeight="1">
      <c r="B37" s="212" t="s">
        <v>199</v>
      </c>
      <c r="C37" s="118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  <c r="N37" s="284">
        <v>0</v>
      </c>
      <c r="O37" s="284">
        <v>0</v>
      </c>
      <c r="P37" s="284">
        <v>0</v>
      </c>
      <c r="Q37" s="284">
        <v>0</v>
      </c>
      <c r="R37" s="284">
        <v>0</v>
      </c>
      <c r="S37" s="284">
        <v>0</v>
      </c>
      <c r="T37" s="284">
        <v>0</v>
      </c>
      <c r="U37" s="210" t="s">
        <v>199</v>
      </c>
      <c r="V37" s="46"/>
    </row>
    <row r="38" spans="2:22" ht="26.25" customHeight="1">
      <c r="B38" s="212" t="s">
        <v>198</v>
      </c>
      <c r="C38" s="118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  <c r="N38" s="284">
        <v>0</v>
      </c>
      <c r="O38" s="284">
        <v>0</v>
      </c>
      <c r="P38" s="284">
        <v>0</v>
      </c>
      <c r="Q38" s="284">
        <v>0</v>
      </c>
      <c r="R38" s="284">
        <v>0</v>
      </c>
      <c r="S38" s="284">
        <v>0</v>
      </c>
      <c r="T38" s="284">
        <v>0</v>
      </c>
      <c r="U38" s="210" t="s">
        <v>198</v>
      </c>
      <c r="V38" s="46"/>
    </row>
    <row r="39" spans="2:22" ht="26.25" customHeight="1">
      <c r="B39" s="212" t="s">
        <v>197</v>
      </c>
      <c r="C39" s="118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  <c r="N39" s="284">
        <v>0</v>
      </c>
      <c r="O39" s="284">
        <v>0</v>
      </c>
      <c r="P39" s="284">
        <v>0</v>
      </c>
      <c r="Q39" s="284">
        <v>0</v>
      </c>
      <c r="R39" s="284">
        <v>0</v>
      </c>
      <c r="S39" s="284">
        <v>0</v>
      </c>
      <c r="T39" s="284">
        <v>0</v>
      </c>
      <c r="U39" s="210" t="s">
        <v>197</v>
      </c>
      <c r="V39" s="46"/>
    </row>
    <row r="40" spans="2:22" ht="26.25" customHeight="1">
      <c r="B40" s="212" t="s">
        <v>196</v>
      </c>
      <c r="C40" s="118">
        <v>1</v>
      </c>
      <c r="D40" s="284">
        <v>42</v>
      </c>
      <c r="E40" s="284">
        <v>161</v>
      </c>
      <c r="F40" s="284">
        <v>105</v>
      </c>
      <c r="G40" s="284">
        <v>56</v>
      </c>
      <c r="H40" s="284">
        <v>0</v>
      </c>
      <c r="I40" s="284">
        <v>0</v>
      </c>
      <c r="J40" s="284">
        <v>18</v>
      </c>
      <c r="K40" s="284">
        <v>9</v>
      </c>
      <c r="L40" s="284">
        <v>33</v>
      </c>
      <c r="M40" s="284">
        <v>7</v>
      </c>
      <c r="N40" s="284">
        <v>54</v>
      </c>
      <c r="O40" s="284">
        <v>40</v>
      </c>
      <c r="P40" s="284">
        <v>101</v>
      </c>
      <c r="Q40" s="284">
        <v>46</v>
      </c>
      <c r="R40" s="284">
        <v>55</v>
      </c>
      <c r="S40" s="284">
        <v>23</v>
      </c>
      <c r="T40" s="284">
        <v>4</v>
      </c>
      <c r="U40" s="210" t="s">
        <v>196</v>
      </c>
      <c r="V40" s="46"/>
    </row>
    <row r="41" spans="2:22" ht="26.25" customHeight="1">
      <c r="B41" s="212" t="s">
        <v>195</v>
      </c>
      <c r="C41" s="118">
        <v>0</v>
      </c>
      <c r="D41" s="284">
        <v>0</v>
      </c>
      <c r="E41" s="284">
        <v>0</v>
      </c>
      <c r="F41" s="284">
        <v>0</v>
      </c>
      <c r="G41" s="284">
        <v>0</v>
      </c>
      <c r="H41" s="284">
        <v>0</v>
      </c>
      <c r="I41" s="284">
        <v>0</v>
      </c>
      <c r="J41" s="284">
        <v>0</v>
      </c>
      <c r="K41" s="284">
        <v>0</v>
      </c>
      <c r="L41" s="284">
        <v>0</v>
      </c>
      <c r="M41" s="284">
        <v>0</v>
      </c>
      <c r="N41" s="284">
        <v>0</v>
      </c>
      <c r="O41" s="284">
        <v>0</v>
      </c>
      <c r="P41" s="284">
        <v>0</v>
      </c>
      <c r="Q41" s="284">
        <v>0</v>
      </c>
      <c r="R41" s="284">
        <v>0</v>
      </c>
      <c r="S41" s="284">
        <v>0</v>
      </c>
      <c r="T41" s="284">
        <v>0</v>
      </c>
      <c r="U41" s="210" t="s">
        <v>195</v>
      </c>
      <c r="V41" s="46"/>
    </row>
    <row r="42" spans="2:22" ht="26.25" customHeight="1">
      <c r="B42" s="212" t="s">
        <v>194</v>
      </c>
      <c r="C42" s="118">
        <v>0</v>
      </c>
      <c r="D42" s="284">
        <v>0</v>
      </c>
      <c r="E42" s="284">
        <v>0</v>
      </c>
      <c r="F42" s="284">
        <v>0</v>
      </c>
      <c r="G42" s="284">
        <v>0</v>
      </c>
      <c r="H42" s="284">
        <v>0</v>
      </c>
      <c r="I42" s="284">
        <v>0</v>
      </c>
      <c r="J42" s="284">
        <v>0</v>
      </c>
      <c r="K42" s="284">
        <v>0</v>
      </c>
      <c r="L42" s="135">
        <v>0</v>
      </c>
      <c r="M42" s="284">
        <v>0</v>
      </c>
      <c r="N42" s="284">
        <v>0</v>
      </c>
      <c r="O42" s="284">
        <v>0</v>
      </c>
      <c r="P42" s="284">
        <v>0</v>
      </c>
      <c r="Q42" s="284">
        <v>0</v>
      </c>
      <c r="R42" s="284">
        <v>0</v>
      </c>
      <c r="S42" s="284">
        <v>0</v>
      </c>
      <c r="T42" s="284">
        <v>0</v>
      </c>
      <c r="U42" s="210" t="s">
        <v>194</v>
      </c>
      <c r="V42" s="46"/>
    </row>
    <row r="43" spans="2:22" s="7" customFormat="1" ht="13.5" customHeight="1">
      <c r="B43" s="112"/>
      <c r="C43" s="286"/>
      <c r="D43" s="286"/>
      <c r="E43" s="286"/>
      <c r="F43" s="287"/>
      <c r="G43" s="287"/>
      <c r="H43" s="287"/>
      <c r="I43" s="287"/>
      <c r="J43" s="287"/>
      <c r="K43" s="287"/>
      <c r="L43" s="330"/>
      <c r="M43" s="287"/>
      <c r="N43" s="287"/>
      <c r="O43" s="287"/>
      <c r="P43" s="287"/>
      <c r="Q43" s="287"/>
      <c r="R43" s="287"/>
      <c r="S43" s="287"/>
      <c r="T43" s="287"/>
      <c r="U43" s="112"/>
      <c r="V43" s="53"/>
    </row>
    <row r="44" spans="2:22">
      <c r="B44" s="46" t="s">
        <v>339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2:22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2:22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2:22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2:22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2:22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2:22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2:22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2:22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2:22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2:22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2:22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2:22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2:2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2:2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2:2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2:22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2:22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2:22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2:22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2:22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2:22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2:22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2:22"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2:22"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2:22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2:22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2:22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2:22"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2:22"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2:22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2:22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2:22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2:22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2:22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2:22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2:2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2:22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2:2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2:22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2:22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2:22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2:22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90" spans="2:22">
      <c r="P90" s="1" t="s">
        <v>338</v>
      </c>
    </row>
  </sheetData>
  <mergeCells count="22">
    <mergeCell ref="J8:J9"/>
    <mergeCell ref="K8:K9"/>
    <mergeCell ref="N8:N9"/>
    <mergeCell ref="O8:O9"/>
    <mergeCell ref="J7:K7"/>
    <mergeCell ref="I8:I9"/>
    <mergeCell ref="H7:I7"/>
    <mergeCell ref="H8:H9"/>
    <mergeCell ref="B6:B9"/>
    <mergeCell ref="C6:C9"/>
    <mergeCell ref="D6:D9"/>
    <mergeCell ref="E8:E9"/>
    <mergeCell ref="F8:F9"/>
    <mergeCell ref="G8:G9"/>
    <mergeCell ref="U6:U9"/>
    <mergeCell ref="N7:O7"/>
    <mergeCell ref="L8:L9"/>
    <mergeCell ref="M8:M9"/>
    <mergeCell ref="P8:P9"/>
    <mergeCell ref="R8:R9"/>
    <mergeCell ref="Q8:Q9"/>
    <mergeCell ref="L7:M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0" orientation="portrait" useFirstPageNumber="1" r:id="rId1"/>
  <headerFooter alignWithMargins="0">
    <oddFooter>&amp;C&amp;14－&amp;P－</oddFooter>
  </headerFooter>
  <colBreaks count="1" manualBreakCount="1">
    <brk id="11" min="1" max="44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2"/>
  <sheetViews>
    <sheetView showGridLines="0" zoomScale="90" zoomScaleNormal="90" workbookViewId="0">
      <pane xSplit="2" ySplit="8" topLeftCell="D21" activePane="bottomRight" state="frozen"/>
      <selection activeCell="D30" sqref="D30"/>
      <selection pane="topRight" activeCell="D30" sqref="D30"/>
      <selection pane="bottomLeft" activeCell="D30" sqref="D30"/>
      <selection pane="bottomRight" activeCell="J15" sqref="J15"/>
    </sheetView>
  </sheetViews>
  <sheetFormatPr defaultRowHeight="13.5"/>
  <cols>
    <col min="1" max="1" width="2.625" style="1" customWidth="1"/>
    <col min="2" max="2" width="16.5" style="1" customWidth="1"/>
    <col min="3" max="3" width="9.875" style="1" customWidth="1"/>
    <col min="4" max="6" width="10.625" style="1" customWidth="1"/>
    <col min="7" max="12" width="9.875" style="1" customWidth="1"/>
    <col min="13" max="18" width="13.375" style="1" customWidth="1"/>
    <col min="19" max="19" width="16.5" style="1" customWidth="1"/>
    <col min="20" max="16384" width="9" style="1"/>
  </cols>
  <sheetData>
    <row r="1" spans="2:19">
      <c r="B1" s="235"/>
      <c r="C1" s="23"/>
    </row>
    <row r="2" spans="2:19" ht="17.25">
      <c r="B2" s="119" t="s">
        <v>381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193" t="s">
        <v>380</v>
      </c>
    </row>
    <row r="3" spans="2:19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85"/>
    </row>
    <row r="4" spans="2:19" ht="17.25">
      <c r="B4" s="46"/>
      <c r="C4" s="46"/>
      <c r="D4" s="119"/>
      <c r="E4" s="46"/>
      <c r="F4" s="119"/>
      <c r="G4" s="119"/>
      <c r="H4" s="119"/>
      <c r="I4" s="119"/>
      <c r="J4" s="119"/>
      <c r="K4" s="193" t="s">
        <v>772</v>
      </c>
      <c r="L4" s="119" t="s">
        <v>379</v>
      </c>
      <c r="M4" s="46"/>
      <c r="N4" s="46"/>
      <c r="O4" s="46"/>
      <c r="P4" s="46"/>
      <c r="Q4" s="46"/>
      <c r="R4" s="46"/>
      <c r="S4" s="46"/>
    </row>
    <row r="5" spans="2:19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85" t="s">
        <v>40</v>
      </c>
    </row>
    <row r="6" spans="2:19" ht="15" customHeight="1">
      <c r="B6" s="442" t="s">
        <v>58</v>
      </c>
      <c r="C6" s="443" t="s">
        <v>378</v>
      </c>
      <c r="D6" s="440" t="s">
        <v>377</v>
      </c>
      <c r="E6" s="441"/>
      <c r="F6" s="442"/>
      <c r="G6" s="221"/>
      <c r="H6" s="136" t="s">
        <v>376</v>
      </c>
      <c r="I6" s="146"/>
      <c r="J6" s="136" t="s">
        <v>375</v>
      </c>
      <c r="K6" s="146"/>
      <c r="L6" s="331" t="s">
        <v>353</v>
      </c>
      <c r="M6" s="437" t="s">
        <v>374</v>
      </c>
      <c r="N6" s="438"/>
      <c r="O6" s="439"/>
      <c r="P6" s="437" t="s">
        <v>373</v>
      </c>
      <c r="Q6" s="439"/>
      <c r="R6" s="443" t="s">
        <v>372</v>
      </c>
      <c r="S6" s="440" t="s">
        <v>58</v>
      </c>
    </row>
    <row r="7" spans="2:19" ht="15" customHeight="1">
      <c r="B7" s="449"/>
      <c r="C7" s="447"/>
      <c r="D7" s="443" t="s">
        <v>46</v>
      </c>
      <c r="E7" s="443" t="s">
        <v>371</v>
      </c>
      <c r="F7" s="443" t="s">
        <v>67</v>
      </c>
      <c r="G7" s="221"/>
      <c r="H7" s="136" t="s">
        <v>46</v>
      </c>
      <c r="I7" s="220"/>
      <c r="J7" s="443" t="s">
        <v>42</v>
      </c>
      <c r="K7" s="443" t="s">
        <v>43</v>
      </c>
      <c r="L7" s="443" t="s">
        <v>44</v>
      </c>
      <c r="M7" s="443" t="s">
        <v>46</v>
      </c>
      <c r="N7" s="443" t="s">
        <v>2</v>
      </c>
      <c r="O7" s="443" t="s">
        <v>3</v>
      </c>
      <c r="P7" s="443" t="s">
        <v>78</v>
      </c>
      <c r="Q7" s="443" t="s">
        <v>79</v>
      </c>
      <c r="R7" s="447"/>
      <c r="S7" s="445"/>
    </row>
    <row r="8" spans="2:19" ht="15" customHeight="1">
      <c r="B8" s="448"/>
      <c r="C8" s="444"/>
      <c r="D8" s="461"/>
      <c r="E8" s="461"/>
      <c r="F8" s="461"/>
      <c r="G8" s="149" t="s">
        <v>46</v>
      </c>
      <c r="H8" s="134" t="s">
        <v>2</v>
      </c>
      <c r="I8" s="149" t="s">
        <v>3</v>
      </c>
      <c r="J8" s="444"/>
      <c r="K8" s="444"/>
      <c r="L8" s="444"/>
      <c r="M8" s="461"/>
      <c r="N8" s="461"/>
      <c r="O8" s="461"/>
      <c r="P8" s="461"/>
      <c r="Q8" s="462"/>
      <c r="R8" s="159" t="s">
        <v>105</v>
      </c>
      <c r="S8" s="446"/>
    </row>
    <row r="9" spans="2:19" ht="26.25" customHeight="1">
      <c r="B9" s="316" t="s">
        <v>250</v>
      </c>
      <c r="C9" s="118">
        <v>41</v>
      </c>
      <c r="D9" s="284">
        <v>78</v>
      </c>
      <c r="E9" s="284">
        <v>76</v>
      </c>
      <c r="F9" s="284">
        <v>2</v>
      </c>
      <c r="G9" s="284">
        <v>5168</v>
      </c>
      <c r="H9" s="284">
        <v>1946</v>
      </c>
      <c r="I9" s="284">
        <v>3222</v>
      </c>
      <c r="J9" s="284">
        <v>633</v>
      </c>
      <c r="K9" s="284">
        <v>3977</v>
      </c>
      <c r="L9" s="284">
        <v>558</v>
      </c>
      <c r="M9" s="284">
        <v>2493</v>
      </c>
      <c r="N9" s="284">
        <v>1068</v>
      </c>
      <c r="O9" s="284">
        <v>1425</v>
      </c>
      <c r="P9" s="284">
        <v>372</v>
      </c>
      <c r="Q9" s="284">
        <v>1435</v>
      </c>
      <c r="R9" s="284">
        <v>115</v>
      </c>
      <c r="S9" s="332" t="s">
        <v>370</v>
      </c>
    </row>
    <row r="10" spans="2:19" ht="26.25" customHeight="1">
      <c r="B10" s="176">
        <v>26</v>
      </c>
      <c r="C10" s="118">
        <v>42</v>
      </c>
      <c r="D10" s="284">
        <v>81</v>
      </c>
      <c r="E10" s="284">
        <v>79</v>
      </c>
      <c r="F10" s="284">
        <v>2</v>
      </c>
      <c r="G10" s="284">
        <v>5200</v>
      </c>
      <c r="H10" s="284">
        <v>1987</v>
      </c>
      <c r="I10" s="284">
        <v>3213</v>
      </c>
      <c r="J10" s="284">
        <v>621</v>
      </c>
      <c r="K10" s="284">
        <v>4110</v>
      </c>
      <c r="L10" s="284">
        <v>469</v>
      </c>
      <c r="M10" s="284">
        <v>2449</v>
      </c>
      <c r="N10" s="284">
        <v>1008</v>
      </c>
      <c r="O10" s="284">
        <v>1441</v>
      </c>
      <c r="P10" s="284">
        <v>389</v>
      </c>
      <c r="Q10" s="284">
        <v>1485</v>
      </c>
      <c r="R10" s="284">
        <v>117</v>
      </c>
      <c r="S10" s="333" t="s">
        <v>369</v>
      </c>
    </row>
    <row r="11" spans="2:19" ht="26.25" customHeight="1">
      <c r="B11" s="176"/>
      <c r="C11" s="118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333"/>
    </row>
    <row r="12" spans="2:19" ht="26.25" customHeight="1">
      <c r="B12" s="218">
        <v>27</v>
      </c>
      <c r="C12" s="217">
        <v>42</v>
      </c>
      <c r="D12" s="216">
        <v>80</v>
      </c>
      <c r="E12" s="216">
        <v>78</v>
      </c>
      <c r="F12" s="216">
        <v>2</v>
      </c>
      <c r="G12" s="216">
        <v>5195</v>
      </c>
      <c r="H12" s="216">
        <v>1938</v>
      </c>
      <c r="I12" s="216">
        <v>3257</v>
      </c>
      <c r="J12" s="216">
        <v>596</v>
      </c>
      <c r="K12" s="216">
        <v>4171</v>
      </c>
      <c r="L12" s="216">
        <v>428</v>
      </c>
      <c r="M12" s="216">
        <v>2320</v>
      </c>
      <c r="N12" s="216">
        <v>974</v>
      </c>
      <c r="O12" s="216">
        <v>1346</v>
      </c>
      <c r="P12" s="216">
        <v>402</v>
      </c>
      <c r="Q12" s="216">
        <v>1552</v>
      </c>
      <c r="R12" s="216">
        <v>114</v>
      </c>
      <c r="S12" s="334" t="s">
        <v>368</v>
      </c>
    </row>
    <row r="13" spans="2:19" ht="26.25" customHeight="1">
      <c r="B13" s="46"/>
      <c r="C13" s="118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57"/>
    </row>
    <row r="14" spans="2:19" ht="26.25" customHeight="1">
      <c r="B14" s="158" t="s">
        <v>367</v>
      </c>
      <c r="C14" s="118">
        <v>3</v>
      </c>
      <c r="D14" s="284">
        <v>5</v>
      </c>
      <c r="E14" s="284">
        <v>5</v>
      </c>
      <c r="F14" s="284">
        <v>0</v>
      </c>
      <c r="G14" s="284">
        <v>363</v>
      </c>
      <c r="H14" s="284">
        <v>82</v>
      </c>
      <c r="I14" s="284">
        <v>281</v>
      </c>
      <c r="J14" s="284">
        <v>0</v>
      </c>
      <c r="K14" s="284">
        <v>363</v>
      </c>
      <c r="L14" s="284">
        <v>0</v>
      </c>
      <c r="M14" s="284">
        <v>128</v>
      </c>
      <c r="N14" s="284">
        <v>34</v>
      </c>
      <c r="O14" s="284">
        <v>94</v>
      </c>
      <c r="P14" s="284">
        <v>59</v>
      </c>
      <c r="Q14" s="284">
        <v>167</v>
      </c>
      <c r="R14" s="284">
        <v>7</v>
      </c>
      <c r="S14" s="210" t="s">
        <v>366</v>
      </c>
    </row>
    <row r="15" spans="2:19" ht="26.25" customHeight="1">
      <c r="B15" s="158" t="s">
        <v>365</v>
      </c>
      <c r="C15" s="118">
        <v>39</v>
      </c>
      <c r="D15" s="284">
        <v>75</v>
      </c>
      <c r="E15" s="284">
        <v>73</v>
      </c>
      <c r="F15" s="284">
        <v>2</v>
      </c>
      <c r="G15" s="284">
        <v>4832</v>
      </c>
      <c r="H15" s="284">
        <v>1856</v>
      </c>
      <c r="I15" s="284">
        <v>2976</v>
      </c>
      <c r="J15" s="284">
        <v>596</v>
      </c>
      <c r="K15" s="284">
        <v>3808</v>
      </c>
      <c r="L15" s="284">
        <v>428</v>
      </c>
      <c r="M15" s="284">
        <v>2192</v>
      </c>
      <c r="N15" s="284">
        <v>940</v>
      </c>
      <c r="O15" s="284">
        <v>1252</v>
      </c>
      <c r="P15" s="284">
        <v>343</v>
      </c>
      <c r="Q15" s="284">
        <v>1385</v>
      </c>
      <c r="R15" s="284">
        <v>107</v>
      </c>
      <c r="S15" s="210" t="s">
        <v>215</v>
      </c>
    </row>
    <row r="16" spans="2:19" ht="26.25" customHeight="1">
      <c r="B16" s="46"/>
      <c r="C16" s="118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 t="s">
        <v>145</v>
      </c>
      <c r="Q16" s="284"/>
      <c r="R16" s="284"/>
      <c r="S16" s="57"/>
    </row>
    <row r="17" spans="2:19" ht="26.25" customHeight="1">
      <c r="B17" s="158" t="s">
        <v>364</v>
      </c>
      <c r="C17" s="118">
        <v>40</v>
      </c>
      <c r="D17" s="73">
        <v>78</v>
      </c>
      <c r="E17" s="284">
        <v>76</v>
      </c>
      <c r="F17" s="284">
        <v>2</v>
      </c>
      <c r="G17" s="284">
        <v>4975</v>
      </c>
      <c r="H17" s="284">
        <v>1897</v>
      </c>
      <c r="I17" s="284">
        <v>3078</v>
      </c>
      <c r="J17" s="284">
        <v>596</v>
      </c>
      <c r="K17" s="284">
        <v>3951</v>
      </c>
      <c r="L17" s="284">
        <v>428</v>
      </c>
      <c r="M17" s="284">
        <v>2249</v>
      </c>
      <c r="N17" s="284">
        <v>962</v>
      </c>
      <c r="O17" s="284">
        <v>1287</v>
      </c>
      <c r="P17" s="284">
        <v>384</v>
      </c>
      <c r="Q17" s="284">
        <v>1433</v>
      </c>
      <c r="R17" s="284">
        <v>110</v>
      </c>
      <c r="S17" s="210" t="s">
        <v>214</v>
      </c>
    </row>
    <row r="18" spans="2:19" ht="26.25" customHeight="1">
      <c r="B18" s="46"/>
      <c r="C18" s="118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57"/>
    </row>
    <row r="19" spans="2:19" ht="26.25" customHeight="1">
      <c r="B19" s="212" t="s">
        <v>213</v>
      </c>
      <c r="C19" s="118">
        <v>11</v>
      </c>
      <c r="D19" s="284">
        <v>17</v>
      </c>
      <c r="E19" s="284">
        <v>15</v>
      </c>
      <c r="F19" s="284">
        <v>2</v>
      </c>
      <c r="G19" s="284">
        <v>1140</v>
      </c>
      <c r="H19" s="284">
        <v>480</v>
      </c>
      <c r="I19" s="284">
        <v>660</v>
      </c>
      <c r="J19" s="284">
        <v>310</v>
      </c>
      <c r="K19" s="284">
        <v>830</v>
      </c>
      <c r="L19" s="284">
        <v>0</v>
      </c>
      <c r="M19" s="284">
        <v>441</v>
      </c>
      <c r="N19" s="284">
        <v>173</v>
      </c>
      <c r="O19" s="284">
        <v>268</v>
      </c>
      <c r="P19" s="284">
        <v>101</v>
      </c>
      <c r="Q19" s="284">
        <v>358</v>
      </c>
      <c r="R19" s="284">
        <v>24</v>
      </c>
      <c r="S19" s="210" t="s">
        <v>213</v>
      </c>
    </row>
    <row r="20" spans="2:19" ht="26.25" customHeight="1">
      <c r="B20" s="212" t="s">
        <v>212</v>
      </c>
      <c r="C20" s="118">
        <v>2</v>
      </c>
      <c r="D20" s="284">
        <v>4</v>
      </c>
      <c r="E20" s="284">
        <v>4</v>
      </c>
      <c r="F20" s="284">
        <v>0</v>
      </c>
      <c r="G20" s="284">
        <v>502</v>
      </c>
      <c r="H20" s="284">
        <v>210</v>
      </c>
      <c r="I20" s="284">
        <v>292</v>
      </c>
      <c r="J20" s="284">
        <v>109</v>
      </c>
      <c r="K20" s="284">
        <v>393</v>
      </c>
      <c r="L20" s="284">
        <v>0</v>
      </c>
      <c r="M20" s="284">
        <v>152</v>
      </c>
      <c r="N20" s="284">
        <v>58</v>
      </c>
      <c r="O20" s="284">
        <v>94</v>
      </c>
      <c r="P20" s="284">
        <v>25</v>
      </c>
      <c r="Q20" s="284">
        <v>209</v>
      </c>
      <c r="R20" s="284">
        <v>6</v>
      </c>
      <c r="S20" s="210" t="s">
        <v>212</v>
      </c>
    </row>
    <row r="21" spans="2:19" ht="26.25" customHeight="1">
      <c r="B21" s="212" t="s">
        <v>211</v>
      </c>
      <c r="C21" s="118">
        <v>12</v>
      </c>
      <c r="D21" s="284">
        <v>28</v>
      </c>
      <c r="E21" s="284">
        <v>28</v>
      </c>
      <c r="F21" s="284">
        <v>0</v>
      </c>
      <c r="G21" s="284">
        <v>1510</v>
      </c>
      <c r="H21" s="284">
        <v>747</v>
      </c>
      <c r="I21" s="284">
        <v>763</v>
      </c>
      <c r="J21" s="284">
        <v>73</v>
      </c>
      <c r="K21" s="284">
        <v>1009</v>
      </c>
      <c r="L21" s="284">
        <v>428</v>
      </c>
      <c r="M21" s="284">
        <v>910</v>
      </c>
      <c r="N21" s="284">
        <v>514</v>
      </c>
      <c r="O21" s="284">
        <v>396</v>
      </c>
      <c r="P21" s="284">
        <v>91</v>
      </c>
      <c r="Q21" s="284">
        <v>257</v>
      </c>
      <c r="R21" s="284">
        <v>40</v>
      </c>
      <c r="S21" s="210" t="s">
        <v>211</v>
      </c>
    </row>
    <row r="22" spans="2:19" ht="26.25" customHeight="1">
      <c r="B22" s="212" t="s">
        <v>210</v>
      </c>
      <c r="C22" s="118">
        <v>3</v>
      </c>
      <c r="D22" s="284">
        <v>4</v>
      </c>
      <c r="E22" s="284">
        <v>4</v>
      </c>
      <c r="F22" s="284">
        <v>0</v>
      </c>
      <c r="G22" s="284">
        <v>217</v>
      </c>
      <c r="H22" s="284">
        <v>46</v>
      </c>
      <c r="I22" s="284">
        <v>171</v>
      </c>
      <c r="J22" s="284">
        <v>0</v>
      </c>
      <c r="K22" s="284">
        <v>217</v>
      </c>
      <c r="L22" s="284">
        <v>0</v>
      </c>
      <c r="M22" s="284">
        <v>65</v>
      </c>
      <c r="N22" s="284">
        <v>8</v>
      </c>
      <c r="O22" s="284">
        <v>57</v>
      </c>
      <c r="P22" s="284">
        <v>22</v>
      </c>
      <c r="Q22" s="284">
        <v>108</v>
      </c>
      <c r="R22" s="284">
        <v>6</v>
      </c>
      <c r="S22" s="210" t="s">
        <v>210</v>
      </c>
    </row>
    <row r="23" spans="2:19" ht="26.25" customHeight="1">
      <c r="B23" s="212" t="s">
        <v>209</v>
      </c>
      <c r="C23" s="118">
        <v>4</v>
      </c>
      <c r="D23" s="284">
        <v>6</v>
      </c>
      <c r="E23" s="284">
        <v>6</v>
      </c>
      <c r="F23" s="284">
        <v>0</v>
      </c>
      <c r="G23" s="284">
        <v>558</v>
      </c>
      <c r="H23" s="284">
        <v>166</v>
      </c>
      <c r="I23" s="284">
        <v>392</v>
      </c>
      <c r="J23" s="284">
        <v>104</v>
      </c>
      <c r="K23" s="284">
        <v>454</v>
      </c>
      <c r="L23" s="284">
        <v>0</v>
      </c>
      <c r="M23" s="284">
        <v>220</v>
      </c>
      <c r="N23" s="284">
        <v>71</v>
      </c>
      <c r="O23" s="284">
        <v>149</v>
      </c>
      <c r="P23" s="284">
        <v>61</v>
      </c>
      <c r="Q23" s="284">
        <v>189</v>
      </c>
      <c r="R23" s="284">
        <v>8</v>
      </c>
      <c r="S23" s="210" t="s">
        <v>209</v>
      </c>
    </row>
    <row r="24" spans="2:19" ht="26.25" customHeight="1">
      <c r="B24" s="212" t="s">
        <v>208</v>
      </c>
      <c r="C24" s="118">
        <v>0</v>
      </c>
      <c r="D24" s="284">
        <v>0</v>
      </c>
      <c r="E24" s="284">
        <v>0</v>
      </c>
      <c r="F24" s="284">
        <v>0</v>
      </c>
      <c r="G24" s="284">
        <v>0</v>
      </c>
      <c r="H24" s="284">
        <v>0</v>
      </c>
      <c r="I24" s="284">
        <v>0</v>
      </c>
      <c r="J24" s="284">
        <v>0</v>
      </c>
      <c r="K24" s="284">
        <v>0</v>
      </c>
      <c r="L24" s="284">
        <v>0</v>
      </c>
      <c r="M24" s="284">
        <v>0</v>
      </c>
      <c r="N24" s="284">
        <v>0</v>
      </c>
      <c r="O24" s="284">
        <v>0</v>
      </c>
      <c r="P24" s="284">
        <v>0</v>
      </c>
      <c r="Q24" s="284">
        <v>0</v>
      </c>
      <c r="R24" s="284">
        <v>0</v>
      </c>
      <c r="S24" s="210" t="s">
        <v>208</v>
      </c>
    </row>
    <row r="25" spans="2:19" ht="26.25" customHeight="1">
      <c r="B25" s="212" t="s">
        <v>207</v>
      </c>
      <c r="C25" s="118">
        <v>2</v>
      </c>
      <c r="D25" s="284">
        <v>5</v>
      </c>
      <c r="E25" s="284">
        <v>5</v>
      </c>
      <c r="F25" s="284">
        <v>0</v>
      </c>
      <c r="G25" s="284">
        <v>544</v>
      </c>
      <c r="H25" s="284">
        <v>58</v>
      </c>
      <c r="I25" s="284">
        <v>486</v>
      </c>
      <c r="J25" s="284">
        <v>0</v>
      </c>
      <c r="K25" s="284">
        <v>544</v>
      </c>
      <c r="L25" s="284">
        <v>0</v>
      </c>
      <c r="M25" s="284">
        <v>206</v>
      </c>
      <c r="N25" s="284">
        <v>27</v>
      </c>
      <c r="O25" s="284">
        <v>179</v>
      </c>
      <c r="P25" s="284">
        <v>44</v>
      </c>
      <c r="Q25" s="284">
        <v>206</v>
      </c>
      <c r="R25" s="284">
        <v>9</v>
      </c>
      <c r="S25" s="210" t="s">
        <v>207</v>
      </c>
    </row>
    <row r="26" spans="2:19" ht="26.25" customHeight="1">
      <c r="B26" s="212" t="s">
        <v>206</v>
      </c>
      <c r="C26" s="118">
        <v>1</v>
      </c>
      <c r="D26" s="284">
        <v>2</v>
      </c>
      <c r="E26" s="284">
        <v>2</v>
      </c>
      <c r="F26" s="284">
        <v>0</v>
      </c>
      <c r="G26" s="284">
        <v>46</v>
      </c>
      <c r="H26" s="284">
        <v>17</v>
      </c>
      <c r="I26" s="284">
        <v>29</v>
      </c>
      <c r="J26" s="284">
        <v>0</v>
      </c>
      <c r="K26" s="284">
        <v>46</v>
      </c>
      <c r="L26" s="284">
        <v>0</v>
      </c>
      <c r="M26" s="284">
        <v>31</v>
      </c>
      <c r="N26" s="284">
        <v>8</v>
      </c>
      <c r="O26" s="284">
        <v>23</v>
      </c>
      <c r="P26" s="284">
        <v>9</v>
      </c>
      <c r="Q26" s="284">
        <v>12</v>
      </c>
      <c r="R26" s="284">
        <v>5</v>
      </c>
      <c r="S26" s="210" t="s">
        <v>206</v>
      </c>
    </row>
    <row r="27" spans="2:19" ht="26.25" customHeight="1">
      <c r="B27" s="212" t="s">
        <v>205</v>
      </c>
      <c r="C27" s="118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4">
        <v>0</v>
      </c>
      <c r="P27" s="284">
        <v>0</v>
      </c>
      <c r="Q27" s="284">
        <v>0</v>
      </c>
      <c r="R27" s="284">
        <v>0</v>
      </c>
      <c r="S27" s="210" t="s">
        <v>205</v>
      </c>
    </row>
    <row r="28" spans="2:19" ht="26.25" customHeight="1">
      <c r="B28" s="212" t="s">
        <v>204</v>
      </c>
      <c r="C28" s="118">
        <v>1</v>
      </c>
      <c r="D28" s="284">
        <v>1</v>
      </c>
      <c r="E28" s="284">
        <v>1</v>
      </c>
      <c r="F28" s="284">
        <v>0</v>
      </c>
      <c r="G28" s="284">
        <v>5</v>
      </c>
      <c r="H28" s="284">
        <v>0</v>
      </c>
      <c r="I28" s="284">
        <v>5</v>
      </c>
      <c r="J28" s="284">
        <v>0</v>
      </c>
      <c r="K28" s="284">
        <v>5</v>
      </c>
      <c r="L28" s="284">
        <v>0</v>
      </c>
      <c r="M28" s="284">
        <v>2</v>
      </c>
      <c r="N28" s="284">
        <v>0</v>
      </c>
      <c r="O28" s="284">
        <v>2</v>
      </c>
      <c r="P28" s="284">
        <v>3</v>
      </c>
      <c r="Q28" s="284">
        <v>0</v>
      </c>
      <c r="R28" s="284">
        <v>0</v>
      </c>
      <c r="S28" s="210" t="s">
        <v>204</v>
      </c>
    </row>
    <row r="29" spans="2:19" ht="26.25" customHeight="1">
      <c r="B29" s="212" t="s">
        <v>203</v>
      </c>
      <c r="C29" s="118">
        <v>0</v>
      </c>
      <c r="D29" s="284">
        <v>0</v>
      </c>
      <c r="E29" s="284">
        <v>0</v>
      </c>
      <c r="F29" s="284">
        <v>0</v>
      </c>
      <c r="G29" s="284">
        <v>0</v>
      </c>
      <c r="H29" s="284">
        <v>0</v>
      </c>
      <c r="I29" s="284">
        <v>0</v>
      </c>
      <c r="J29" s="284">
        <v>0</v>
      </c>
      <c r="K29" s="284">
        <v>0</v>
      </c>
      <c r="L29" s="284">
        <v>0</v>
      </c>
      <c r="M29" s="284">
        <v>0</v>
      </c>
      <c r="N29" s="284">
        <v>0</v>
      </c>
      <c r="O29" s="284">
        <v>0</v>
      </c>
      <c r="P29" s="284">
        <v>0</v>
      </c>
      <c r="Q29" s="284">
        <v>0</v>
      </c>
      <c r="R29" s="284">
        <v>0</v>
      </c>
      <c r="S29" s="210" t="s">
        <v>203</v>
      </c>
    </row>
    <row r="30" spans="2:19" ht="26.25" customHeight="1">
      <c r="B30" s="212" t="s">
        <v>202</v>
      </c>
      <c r="C30" s="118">
        <v>4</v>
      </c>
      <c r="D30" s="284">
        <v>11</v>
      </c>
      <c r="E30" s="284">
        <v>11</v>
      </c>
      <c r="F30" s="284">
        <v>0</v>
      </c>
      <c r="G30" s="284">
        <v>453</v>
      </c>
      <c r="H30" s="284">
        <v>173</v>
      </c>
      <c r="I30" s="284">
        <v>280</v>
      </c>
      <c r="J30" s="284">
        <v>0</v>
      </c>
      <c r="K30" s="284">
        <v>453</v>
      </c>
      <c r="L30" s="284">
        <v>0</v>
      </c>
      <c r="M30" s="284">
        <v>222</v>
      </c>
      <c r="N30" s="284">
        <v>103</v>
      </c>
      <c r="O30" s="284">
        <v>119</v>
      </c>
      <c r="P30" s="284">
        <v>28</v>
      </c>
      <c r="Q30" s="284">
        <v>94</v>
      </c>
      <c r="R30" s="284">
        <v>12</v>
      </c>
      <c r="S30" s="210" t="s">
        <v>202</v>
      </c>
    </row>
    <row r="31" spans="2:19" ht="26.25" customHeight="1">
      <c r="B31" s="212" t="s">
        <v>201</v>
      </c>
      <c r="C31" s="118">
        <v>0</v>
      </c>
      <c r="D31" s="284">
        <v>0</v>
      </c>
      <c r="E31" s="284">
        <v>0</v>
      </c>
      <c r="F31" s="284">
        <v>0</v>
      </c>
      <c r="G31" s="284">
        <v>0</v>
      </c>
      <c r="H31" s="284">
        <v>0</v>
      </c>
      <c r="I31" s="284">
        <v>0</v>
      </c>
      <c r="J31" s="284">
        <v>0</v>
      </c>
      <c r="K31" s="284">
        <v>0</v>
      </c>
      <c r="L31" s="284">
        <v>0</v>
      </c>
      <c r="M31" s="284">
        <v>0</v>
      </c>
      <c r="N31" s="284">
        <v>0</v>
      </c>
      <c r="O31" s="284">
        <v>0</v>
      </c>
      <c r="P31" s="284">
        <v>0</v>
      </c>
      <c r="Q31" s="284">
        <v>0</v>
      </c>
      <c r="R31" s="284">
        <v>0</v>
      </c>
      <c r="S31" s="210" t="s">
        <v>201</v>
      </c>
    </row>
    <row r="32" spans="2:19" ht="26.25" customHeight="1">
      <c r="B32" s="46"/>
      <c r="C32" s="118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57"/>
    </row>
    <row r="33" spans="2:19" ht="26.25" customHeight="1">
      <c r="B33" s="212" t="s">
        <v>200</v>
      </c>
      <c r="C33" s="118">
        <v>2</v>
      </c>
      <c r="D33" s="284">
        <v>2</v>
      </c>
      <c r="E33" s="284">
        <v>2</v>
      </c>
      <c r="F33" s="284">
        <v>0</v>
      </c>
      <c r="G33" s="284">
        <v>220</v>
      </c>
      <c r="H33" s="284">
        <v>41</v>
      </c>
      <c r="I33" s="284">
        <v>179</v>
      </c>
      <c r="J33" s="284">
        <v>0</v>
      </c>
      <c r="K33" s="284">
        <v>220</v>
      </c>
      <c r="L33" s="284">
        <v>0</v>
      </c>
      <c r="M33" s="284">
        <v>71</v>
      </c>
      <c r="N33" s="284">
        <v>12</v>
      </c>
      <c r="O33" s="284">
        <v>59</v>
      </c>
      <c r="P33" s="284">
        <v>18</v>
      </c>
      <c r="Q33" s="284">
        <v>119</v>
      </c>
      <c r="R33" s="284">
        <v>4</v>
      </c>
      <c r="S33" s="210" t="s">
        <v>200</v>
      </c>
    </row>
    <row r="34" spans="2:19" ht="26.25" customHeight="1">
      <c r="B34" s="212"/>
      <c r="C34" s="118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10"/>
    </row>
    <row r="35" spans="2:19" ht="26.25" customHeight="1">
      <c r="B35" s="212" t="s">
        <v>199</v>
      </c>
      <c r="C35" s="118">
        <v>1</v>
      </c>
      <c r="D35" s="284">
        <v>1</v>
      </c>
      <c r="E35" s="284">
        <v>1</v>
      </c>
      <c r="F35" s="284">
        <v>0</v>
      </c>
      <c r="G35" s="284">
        <v>111</v>
      </c>
      <c r="H35" s="284">
        <v>12</v>
      </c>
      <c r="I35" s="284">
        <v>99</v>
      </c>
      <c r="J35" s="284">
        <v>0</v>
      </c>
      <c r="K35" s="284">
        <v>111</v>
      </c>
      <c r="L35" s="284">
        <v>0</v>
      </c>
      <c r="M35" s="284">
        <v>32</v>
      </c>
      <c r="N35" s="284">
        <v>2</v>
      </c>
      <c r="O35" s="284">
        <v>30</v>
      </c>
      <c r="P35" s="284">
        <v>11</v>
      </c>
      <c r="Q35" s="284">
        <v>62</v>
      </c>
      <c r="R35" s="284">
        <v>3</v>
      </c>
      <c r="S35" s="210" t="s">
        <v>199</v>
      </c>
    </row>
    <row r="36" spans="2:19" ht="26.25" customHeight="1">
      <c r="B36" s="212" t="s">
        <v>198</v>
      </c>
      <c r="C36" s="118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  <c r="N36" s="284">
        <v>0</v>
      </c>
      <c r="O36" s="284">
        <v>0</v>
      </c>
      <c r="P36" s="284">
        <v>0</v>
      </c>
      <c r="Q36" s="284">
        <v>0</v>
      </c>
      <c r="R36" s="284">
        <v>0</v>
      </c>
      <c r="S36" s="210" t="s">
        <v>198</v>
      </c>
    </row>
    <row r="37" spans="2:19" ht="26.25" customHeight="1">
      <c r="B37" s="212" t="s">
        <v>197</v>
      </c>
      <c r="C37" s="118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  <c r="N37" s="284">
        <v>0</v>
      </c>
      <c r="O37" s="284">
        <v>0</v>
      </c>
      <c r="P37" s="284">
        <v>0</v>
      </c>
      <c r="Q37" s="284">
        <v>0</v>
      </c>
      <c r="R37" s="284">
        <v>0</v>
      </c>
      <c r="S37" s="210" t="s">
        <v>197</v>
      </c>
    </row>
    <row r="38" spans="2:19" ht="26.25" customHeight="1">
      <c r="B38" s="212" t="s">
        <v>196</v>
      </c>
      <c r="C38" s="118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  <c r="N38" s="284">
        <v>0</v>
      </c>
      <c r="O38" s="284">
        <v>0</v>
      </c>
      <c r="P38" s="284">
        <v>0</v>
      </c>
      <c r="Q38" s="284">
        <v>0</v>
      </c>
      <c r="R38" s="284">
        <v>0</v>
      </c>
      <c r="S38" s="210" t="s">
        <v>196</v>
      </c>
    </row>
    <row r="39" spans="2:19" ht="26.25" customHeight="1">
      <c r="B39" s="212" t="s">
        <v>195</v>
      </c>
      <c r="C39" s="118">
        <v>1</v>
      </c>
      <c r="D39" s="284">
        <v>1</v>
      </c>
      <c r="E39" s="284">
        <v>1</v>
      </c>
      <c r="F39" s="284">
        <v>0</v>
      </c>
      <c r="G39" s="284">
        <v>109</v>
      </c>
      <c r="H39" s="284">
        <v>29</v>
      </c>
      <c r="I39" s="284">
        <v>80</v>
      </c>
      <c r="J39" s="284">
        <v>0</v>
      </c>
      <c r="K39" s="284">
        <v>109</v>
      </c>
      <c r="L39" s="284">
        <v>0</v>
      </c>
      <c r="M39" s="284">
        <v>39</v>
      </c>
      <c r="N39" s="284">
        <v>10</v>
      </c>
      <c r="O39" s="284">
        <v>29</v>
      </c>
      <c r="P39" s="284">
        <v>7</v>
      </c>
      <c r="Q39" s="284">
        <v>57</v>
      </c>
      <c r="R39" s="284">
        <v>1</v>
      </c>
      <c r="S39" s="210" t="s">
        <v>195</v>
      </c>
    </row>
    <row r="40" spans="2:19" ht="26.25" customHeight="1">
      <c r="B40" s="212" t="s">
        <v>194</v>
      </c>
      <c r="C40" s="118">
        <v>0</v>
      </c>
      <c r="D40" s="284">
        <v>0</v>
      </c>
      <c r="E40" s="284">
        <v>0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N40" s="284">
        <v>0</v>
      </c>
      <c r="O40" s="284">
        <v>0</v>
      </c>
      <c r="P40" s="284">
        <v>0</v>
      </c>
      <c r="Q40" s="284">
        <v>0</v>
      </c>
      <c r="R40" s="284">
        <v>0</v>
      </c>
      <c r="S40" s="210" t="s">
        <v>194</v>
      </c>
    </row>
    <row r="41" spans="2:19" s="7" customFormat="1" ht="13.5" customHeight="1">
      <c r="B41" s="112"/>
      <c r="C41" s="286"/>
      <c r="D41" s="286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112"/>
    </row>
    <row r="42" spans="2:19" ht="13.5" customHeight="1">
      <c r="B42" s="46" t="s">
        <v>363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</row>
    <row r="43" spans="2:19" ht="13.5" customHeight="1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</row>
    <row r="44" spans="2:19" ht="13.5" customHeight="1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</row>
    <row r="45" spans="2:19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</row>
    <row r="46" spans="2:19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</row>
    <row r="47" spans="2:19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</row>
    <row r="48" spans="2:19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</row>
    <row r="49" spans="2:19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2:19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</row>
    <row r="51" spans="2:19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</row>
    <row r="52" spans="2:19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 spans="2:19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</row>
    <row r="54" spans="2:19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</row>
    <row r="55" spans="2:19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</row>
    <row r="56" spans="2:19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</row>
    <row r="57" spans="2:19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</row>
    <row r="58" spans="2:19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</row>
    <row r="59" spans="2:19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</row>
    <row r="60" spans="2:19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</row>
    <row r="61" spans="2:19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</row>
    <row r="62" spans="2:19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</row>
    <row r="63" spans="2:19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</row>
    <row r="64" spans="2:19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  <row r="72" spans="16:16">
      <c r="P72" s="1" t="s">
        <v>145</v>
      </c>
    </row>
  </sheetData>
  <mergeCells count="18">
    <mergeCell ref="B6:B8"/>
    <mergeCell ref="O7:O8"/>
    <mergeCell ref="P7:P8"/>
    <mergeCell ref="D6:F6"/>
    <mergeCell ref="D7:D8"/>
    <mergeCell ref="E7:E8"/>
    <mergeCell ref="F7:F8"/>
    <mergeCell ref="P6:Q6"/>
    <mergeCell ref="M6:O6"/>
    <mergeCell ref="J7:J8"/>
    <mergeCell ref="C6:C8"/>
    <mergeCell ref="K7:K8"/>
    <mergeCell ref="L7:L8"/>
    <mergeCell ref="S6:S8"/>
    <mergeCell ref="R6:R7"/>
    <mergeCell ref="M7:M8"/>
    <mergeCell ref="N7:N8"/>
    <mergeCell ref="Q7:Q8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2" orientation="portrait" useFirstPageNumber="1" r:id="rId1"/>
  <headerFooter alignWithMargins="0">
    <oddFooter>&amp;C&amp;14－&amp;P－</oddFooter>
  </headerFooter>
  <ignoredErrors>
    <ignoredError sqref="S10 S1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2"/>
  <sheetViews>
    <sheetView showGridLines="0" zoomScale="90" zoomScaleNormal="90" zoomScaleSheetLayoutView="100" workbookViewId="0">
      <pane xSplit="4" ySplit="10" topLeftCell="E53" activePane="bottomRight" state="frozen"/>
      <selection activeCell="D30" sqref="D30"/>
      <selection pane="topRight" activeCell="D30" sqref="D30"/>
      <selection pane="bottomLeft" activeCell="D30" sqref="D30"/>
      <selection pane="bottomRight" activeCell="F3" sqref="F3"/>
    </sheetView>
  </sheetViews>
  <sheetFormatPr defaultRowHeight="13.5"/>
  <cols>
    <col min="1" max="1" width="2.625" style="1" customWidth="1"/>
    <col min="2" max="2" width="14.625" style="1" customWidth="1"/>
    <col min="3" max="3" width="4" style="1" bestFit="1" customWidth="1"/>
    <col min="4" max="4" width="14.625" style="1" customWidth="1"/>
    <col min="5" max="24" width="8.375" style="1" customWidth="1"/>
    <col min="25" max="25" width="14.625" style="1" customWidth="1"/>
    <col min="26" max="26" width="4" style="1" bestFit="1" customWidth="1"/>
    <col min="27" max="27" width="14.625" style="1" customWidth="1"/>
    <col min="28" max="16384" width="9" style="1"/>
  </cols>
  <sheetData>
    <row r="1" spans="2:31">
      <c r="B1" s="235"/>
      <c r="D1" s="23"/>
    </row>
    <row r="2" spans="2:31" ht="17.25">
      <c r="B2" s="119" t="s">
        <v>381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 t="s">
        <v>238</v>
      </c>
      <c r="T2" s="46"/>
      <c r="U2" s="46" t="s">
        <v>446</v>
      </c>
      <c r="V2" s="46" t="s">
        <v>446</v>
      </c>
      <c r="W2" s="46"/>
      <c r="X2" s="46"/>
      <c r="Y2" s="46"/>
      <c r="Z2" s="46"/>
      <c r="AA2" s="193" t="s">
        <v>381</v>
      </c>
      <c r="AB2" s="46"/>
      <c r="AC2" s="46"/>
      <c r="AD2" s="46"/>
      <c r="AE2" s="46"/>
    </row>
    <row r="3" spans="2:31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2:31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193" t="s">
        <v>773</v>
      </c>
      <c r="O4" s="119" t="s">
        <v>445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 spans="2:31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85" t="s">
        <v>444</v>
      </c>
      <c r="AB5" s="46"/>
      <c r="AC5" s="46"/>
      <c r="AD5" s="46"/>
      <c r="AE5" s="46"/>
    </row>
    <row r="6" spans="2:31" ht="20.100000000000001" customHeight="1">
      <c r="B6" s="441" t="s">
        <v>439</v>
      </c>
      <c r="C6" s="441"/>
      <c r="D6" s="442"/>
      <c r="E6" s="443" t="s">
        <v>153</v>
      </c>
      <c r="F6" s="440" t="s">
        <v>443</v>
      </c>
      <c r="G6" s="442"/>
      <c r="H6" s="221"/>
      <c r="I6" s="146"/>
      <c r="J6" s="136" t="s">
        <v>442</v>
      </c>
      <c r="K6" s="146"/>
      <c r="L6" s="146"/>
      <c r="M6" s="136" t="s">
        <v>441</v>
      </c>
      <c r="N6" s="146"/>
      <c r="O6" s="146"/>
      <c r="P6" s="136" t="s">
        <v>232</v>
      </c>
      <c r="Q6" s="146"/>
      <c r="R6" s="146"/>
      <c r="S6" s="440" t="s">
        <v>440</v>
      </c>
      <c r="T6" s="441"/>
      <c r="U6" s="442"/>
      <c r="V6" s="56"/>
      <c r="W6" s="55"/>
      <c r="X6" s="55"/>
      <c r="Y6" s="440" t="s">
        <v>439</v>
      </c>
      <c r="Z6" s="441"/>
      <c r="AA6" s="441"/>
      <c r="AB6" s="46"/>
      <c r="AC6" s="46"/>
      <c r="AD6" s="46"/>
      <c r="AE6" s="46"/>
    </row>
    <row r="7" spans="2:31" ht="20.100000000000001" customHeight="1">
      <c r="B7" s="464"/>
      <c r="C7" s="464"/>
      <c r="D7" s="449"/>
      <c r="E7" s="447"/>
      <c r="F7" s="445"/>
      <c r="G7" s="449"/>
      <c r="H7" s="57"/>
      <c r="I7" s="53"/>
      <c r="J7" s="53"/>
      <c r="K7" s="57"/>
      <c r="L7" s="53"/>
      <c r="M7" s="57"/>
      <c r="N7" s="150"/>
      <c r="O7" s="53"/>
      <c r="P7" s="53"/>
      <c r="Q7" s="89" t="s">
        <v>438</v>
      </c>
      <c r="R7" s="336"/>
      <c r="S7" s="445"/>
      <c r="T7" s="464"/>
      <c r="U7" s="449"/>
      <c r="V7" s="141" t="s">
        <v>437</v>
      </c>
      <c r="W7" s="54"/>
      <c r="X7" s="54"/>
      <c r="Y7" s="445"/>
      <c r="Z7" s="464"/>
      <c r="AA7" s="464"/>
      <c r="AB7" s="46"/>
      <c r="AC7" s="46"/>
      <c r="AD7" s="46"/>
      <c r="AE7" s="46"/>
    </row>
    <row r="8" spans="2:31" ht="20.100000000000001" customHeight="1">
      <c r="B8" s="464"/>
      <c r="C8" s="464"/>
      <c r="D8" s="449"/>
      <c r="E8" s="447"/>
      <c r="F8" s="445"/>
      <c r="G8" s="449"/>
      <c r="H8" s="141" t="s">
        <v>46</v>
      </c>
      <c r="I8" s="54"/>
      <c r="J8" s="54"/>
      <c r="K8" s="141" t="s">
        <v>436</v>
      </c>
      <c r="L8" s="54"/>
      <c r="M8" s="141" t="s">
        <v>435</v>
      </c>
      <c r="N8" s="142"/>
      <c r="O8" s="54" t="s">
        <v>434</v>
      </c>
      <c r="P8" s="54"/>
      <c r="Q8" s="141" t="s">
        <v>433</v>
      </c>
      <c r="R8" s="336"/>
      <c r="S8" s="445"/>
      <c r="T8" s="464"/>
      <c r="U8" s="449"/>
      <c r="V8" s="141" t="s">
        <v>432</v>
      </c>
      <c r="W8" s="54"/>
      <c r="X8" s="54"/>
      <c r="Y8" s="445"/>
      <c r="Z8" s="464"/>
      <c r="AA8" s="464"/>
      <c r="AB8" s="46"/>
      <c r="AC8" s="46"/>
      <c r="AD8" s="46"/>
      <c r="AE8" s="46"/>
    </row>
    <row r="9" spans="2:31" ht="20.100000000000001" customHeight="1">
      <c r="B9" s="464"/>
      <c r="C9" s="464"/>
      <c r="D9" s="449"/>
      <c r="E9" s="447"/>
      <c r="F9" s="446"/>
      <c r="G9" s="448"/>
      <c r="H9" s="58"/>
      <c r="I9" s="59"/>
      <c r="J9" s="59"/>
      <c r="K9" s="58"/>
      <c r="L9" s="59"/>
      <c r="M9" s="58"/>
      <c r="N9" s="173"/>
      <c r="O9" s="59"/>
      <c r="P9" s="59"/>
      <c r="Q9" s="91" t="s">
        <v>431</v>
      </c>
      <c r="R9" s="60"/>
      <c r="S9" s="446"/>
      <c r="T9" s="450"/>
      <c r="U9" s="448"/>
      <c r="V9" s="58"/>
      <c r="W9" s="59"/>
      <c r="X9" s="59"/>
      <c r="Y9" s="445"/>
      <c r="Z9" s="464"/>
      <c r="AA9" s="464"/>
      <c r="AB9" s="46"/>
      <c r="AC9" s="46"/>
      <c r="AD9" s="46"/>
      <c r="AE9" s="46"/>
    </row>
    <row r="10" spans="2:31" ht="20.100000000000001" customHeight="1">
      <c r="B10" s="450"/>
      <c r="C10" s="450"/>
      <c r="D10" s="448"/>
      <c r="E10" s="444"/>
      <c r="F10" s="107" t="s">
        <v>430</v>
      </c>
      <c r="G10" s="107" t="s">
        <v>429</v>
      </c>
      <c r="H10" s="107" t="s">
        <v>54</v>
      </c>
      <c r="I10" s="107" t="s">
        <v>55</v>
      </c>
      <c r="J10" s="107" t="s">
        <v>56</v>
      </c>
      <c r="K10" s="107" t="s">
        <v>55</v>
      </c>
      <c r="L10" s="107" t="s">
        <v>56</v>
      </c>
      <c r="M10" s="107" t="s">
        <v>55</v>
      </c>
      <c r="N10" s="132" t="s">
        <v>56</v>
      </c>
      <c r="O10" s="113" t="s">
        <v>55</v>
      </c>
      <c r="P10" s="134" t="s">
        <v>56</v>
      </c>
      <c r="Q10" s="107" t="s">
        <v>55</v>
      </c>
      <c r="R10" s="134" t="s">
        <v>56</v>
      </c>
      <c r="S10" s="107" t="s">
        <v>46</v>
      </c>
      <c r="T10" s="134" t="s">
        <v>55</v>
      </c>
      <c r="U10" s="134" t="s">
        <v>56</v>
      </c>
      <c r="V10" s="107" t="s">
        <v>46</v>
      </c>
      <c r="W10" s="134" t="s">
        <v>55</v>
      </c>
      <c r="X10" s="134" t="s">
        <v>56</v>
      </c>
      <c r="Y10" s="446"/>
      <c r="Z10" s="450"/>
      <c r="AA10" s="450"/>
      <c r="AB10" s="46"/>
      <c r="AC10" s="46"/>
      <c r="AD10" s="46"/>
      <c r="AE10" s="46"/>
    </row>
    <row r="11" spans="2:31" ht="19.5" customHeight="1">
      <c r="B11" s="46" t="s">
        <v>428</v>
      </c>
      <c r="C11" s="337">
        <v>25</v>
      </c>
      <c r="D11" s="46" t="s">
        <v>427</v>
      </c>
      <c r="E11" s="95">
        <v>41</v>
      </c>
      <c r="F11" s="98">
        <v>76</v>
      </c>
      <c r="G11" s="98">
        <v>2</v>
      </c>
      <c r="H11" s="98">
        <v>5168</v>
      </c>
      <c r="I11" s="98">
        <v>1946</v>
      </c>
      <c r="J11" s="98">
        <v>3222</v>
      </c>
      <c r="K11" s="98">
        <v>193</v>
      </c>
      <c r="L11" s="98">
        <v>440</v>
      </c>
      <c r="M11" s="98">
        <v>1377</v>
      </c>
      <c r="N11" s="98">
        <v>2600</v>
      </c>
      <c r="O11" s="98">
        <v>376</v>
      </c>
      <c r="P11" s="98">
        <v>182</v>
      </c>
      <c r="Q11" s="98">
        <v>1874</v>
      </c>
      <c r="R11" s="98">
        <v>3112</v>
      </c>
      <c r="S11" s="98">
        <v>2493</v>
      </c>
      <c r="T11" s="98">
        <v>1068</v>
      </c>
      <c r="U11" s="98">
        <v>1425</v>
      </c>
      <c r="V11" s="98">
        <v>2020</v>
      </c>
      <c r="W11" s="98">
        <v>815</v>
      </c>
      <c r="X11" s="98">
        <v>1205</v>
      </c>
      <c r="Y11" s="57" t="s">
        <v>428</v>
      </c>
      <c r="Z11" s="337">
        <v>25</v>
      </c>
      <c r="AA11" s="46" t="s">
        <v>427</v>
      </c>
      <c r="AB11" s="46"/>
      <c r="AC11" s="46"/>
      <c r="AD11" s="46"/>
      <c r="AE11" s="46"/>
    </row>
    <row r="12" spans="2:31" ht="19.5" customHeight="1">
      <c r="B12" s="46"/>
      <c r="C12" s="337">
        <v>26</v>
      </c>
      <c r="D12" s="46"/>
      <c r="E12" s="95">
        <v>42</v>
      </c>
      <c r="F12" s="98">
        <v>79</v>
      </c>
      <c r="G12" s="98">
        <v>2</v>
      </c>
      <c r="H12" s="98">
        <v>5200</v>
      </c>
      <c r="I12" s="98">
        <v>1987</v>
      </c>
      <c r="J12" s="98">
        <v>3213</v>
      </c>
      <c r="K12" s="98">
        <v>190</v>
      </c>
      <c r="L12" s="98">
        <v>431</v>
      </c>
      <c r="M12" s="98">
        <v>1460</v>
      </c>
      <c r="N12" s="98">
        <v>2650</v>
      </c>
      <c r="O12" s="98">
        <v>337</v>
      </c>
      <c r="P12" s="98">
        <v>132</v>
      </c>
      <c r="Q12" s="98">
        <v>1916</v>
      </c>
      <c r="R12" s="98">
        <v>3102</v>
      </c>
      <c r="S12" s="98">
        <v>2449</v>
      </c>
      <c r="T12" s="98">
        <v>1008</v>
      </c>
      <c r="U12" s="98">
        <v>1441</v>
      </c>
      <c r="V12" s="98">
        <v>2114</v>
      </c>
      <c r="W12" s="98">
        <v>898</v>
      </c>
      <c r="X12" s="98">
        <v>1216</v>
      </c>
      <c r="Y12" s="57"/>
      <c r="Z12" s="337">
        <v>26</v>
      </c>
      <c r="AA12" s="46"/>
      <c r="AB12" s="46"/>
      <c r="AC12" s="46"/>
      <c r="AD12" s="46"/>
      <c r="AE12" s="46"/>
    </row>
    <row r="13" spans="2:31" ht="19.5" customHeight="1">
      <c r="B13" s="46"/>
      <c r="C13" s="337"/>
      <c r="D13" s="46"/>
      <c r="E13" s="95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57"/>
      <c r="Z13" s="337"/>
      <c r="AA13" s="46"/>
      <c r="AB13" s="46"/>
      <c r="AC13" s="46"/>
      <c r="AD13" s="46"/>
      <c r="AE13" s="46"/>
    </row>
    <row r="14" spans="2:31" ht="19.5" customHeight="1">
      <c r="B14" s="86"/>
      <c r="C14" s="338">
        <v>27</v>
      </c>
      <c r="D14" s="86"/>
      <c r="E14" s="339">
        <v>42</v>
      </c>
      <c r="F14" s="269">
        <v>78</v>
      </c>
      <c r="G14" s="269">
        <v>2</v>
      </c>
      <c r="H14" s="269">
        <v>5195</v>
      </c>
      <c r="I14" s="269">
        <v>1938</v>
      </c>
      <c r="J14" s="269">
        <v>3257</v>
      </c>
      <c r="K14" s="269">
        <v>174</v>
      </c>
      <c r="L14" s="269">
        <v>422</v>
      </c>
      <c r="M14" s="269">
        <v>1460</v>
      </c>
      <c r="N14" s="269">
        <v>2711</v>
      </c>
      <c r="O14" s="269">
        <v>304</v>
      </c>
      <c r="P14" s="269">
        <v>124</v>
      </c>
      <c r="Q14" s="269">
        <v>1874</v>
      </c>
      <c r="R14" s="269">
        <v>3136</v>
      </c>
      <c r="S14" s="269">
        <v>2320</v>
      </c>
      <c r="T14" s="269">
        <v>974</v>
      </c>
      <c r="U14" s="269">
        <v>1346</v>
      </c>
      <c r="V14" s="269">
        <v>2061</v>
      </c>
      <c r="W14" s="269">
        <v>927</v>
      </c>
      <c r="X14" s="269">
        <v>1134</v>
      </c>
      <c r="Y14" s="340"/>
      <c r="Z14" s="338">
        <v>27</v>
      </c>
      <c r="AA14" s="86"/>
      <c r="AB14" s="46"/>
      <c r="AC14" s="46"/>
      <c r="AD14" s="46"/>
      <c r="AE14" s="46"/>
    </row>
    <row r="15" spans="2:31" ht="19.5" customHeight="1">
      <c r="B15" s="46"/>
      <c r="C15" s="46"/>
      <c r="D15" s="46"/>
      <c r="E15" s="95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 t="s">
        <v>39</v>
      </c>
      <c r="T15" s="98" t="s">
        <v>39</v>
      </c>
      <c r="U15" s="98" t="s">
        <v>39</v>
      </c>
      <c r="V15" s="98" t="s">
        <v>39</v>
      </c>
      <c r="W15" s="98" t="s">
        <v>39</v>
      </c>
      <c r="X15" s="98" t="s">
        <v>39</v>
      </c>
      <c r="Y15" s="57"/>
      <c r="Z15" s="46"/>
      <c r="AA15" s="46"/>
      <c r="AB15" s="46"/>
      <c r="AC15" s="46"/>
      <c r="AD15" s="46"/>
      <c r="AE15" s="46"/>
    </row>
    <row r="16" spans="2:31" ht="19.5" customHeight="1">
      <c r="B16" s="46" t="s">
        <v>426</v>
      </c>
      <c r="C16" s="46"/>
      <c r="D16" s="150"/>
      <c r="E16" s="96">
        <v>3</v>
      </c>
      <c r="F16" s="98">
        <v>5</v>
      </c>
      <c r="G16" s="98">
        <v>0</v>
      </c>
      <c r="H16" s="98">
        <v>363</v>
      </c>
      <c r="I16" s="98">
        <v>82</v>
      </c>
      <c r="J16" s="98">
        <v>281</v>
      </c>
      <c r="K16" s="98">
        <v>0</v>
      </c>
      <c r="L16" s="98">
        <v>0</v>
      </c>
      <c r="M16" s="98">
        <v>82</v>
      </c>
      <c r="N16" s="98">
        <v>281</v>
      </c>
      <c r="O16" s="98">
        <v>0</v>
      </c>
      <c r="P16" s="98">
        <v>0</v>
      </c>
      <c r="Q16" s="341" t="s">
        <v>106</v>
      </c>
      <c r="R16" s="341" t="s">
        <v>106</v>
      </c>
      <c r="S16" s="98">
        <v>128</v>
      </c>
      <c r="T16" s="284">
        <v>34</v>
      </c>
      <c r="U16" s="284">
        <v>94</v>
      </c>
      <c r="V16" s="98">
        <v>115</v>
      </c>
      <c r="W16" s="98">
        <v>24</v>
      </c>
      <c r="X16" s="98">
        <v>91</v>
      </c>
      <c r="Y16" s="57" t="s">
        <v>425</v>
      </c>
      <c r="Z16" s="46"/>
      <c r="AA16" s="46"/>
      <c r="AB16" s="46"/>
      <c r="AC16" s="46"/>
      <c r="AD16" s="46"/>
      <c r="AE16" s="46"/>
    </row>
    <row r="17" spans="2:31" ht="19.5" customHeight="1">
      <c r="B17" s="46" t="s">
        <v>424</v>
      </c>
      <c r="C17" s="46"/>
      <c r="D17" s="150"/>
      <c r="E17" s="96">
        <v>39</v>
      </c>
      <c r="F17" s="98">
        <v>73</v>
      </c>
      <c r="G17" s="98">
        <v>2</v>
      </c>
      <c r="H17" s="98">
        <v>4832</v>
      </c>
      <c r="I17" s="98">
        <v>1856</v>
      </c>
      <c r="J17" s="98">
        <v>2976</v>
      </c>
      <c r="K17" s="98">
        <v>174</v>
      </c>
      <c r="L17" s="98">
        <v>422</v>
      </c>
      <c r="M17" s="98">
        <v>1378</v>
      </c>
      <c r="N17" s="98">
        <v>2430</v>
      </c>
      <c r="O17" s="98">
        <v>304</v>
      </c>
      <c r="P17" s="98">
        <v>124</v>
      </c>
      <c r="Q17" s="341" t="s">
        <v>106</v>
      </c>
      <c r="R17" s="341" t="s">
        <v>106</v>
      </c>
      <c r="S17" s="98">
        <v>2192</v>
      </c>
      <c r="T17" s="284">
        <v>940</v>
      </c>
      <c r="U17" s="284">
        <v>1252</v>
      </c>
      <c r="V17" s="98">
        <v>1946</v>
      </c>
      <c r="W17" s="98">
        <v>903</v>
      </c>
      <c r="X17" s="98">
        <v>1043</v>
      </c>
      <c r="Y17" s="57" t="s">
        <v>423</v>
      </c>
      <c r="Z17" s="46"/>
      <c r="AA17" s="46"/>
      <c r="AB17" s="46"/>
      <c r="AC17" s="46"/>
      <c r="AD17" s="46"/>
      <c r="AE17" s="46"/>
    </row>
    <row r="18" spans="2:31" ht="19.5" customHeight="1">
      <c r="B18" s="46"/>
      <c r="C18" s="46"/>
      <c r="D18" s="46"/>
      <c r="E18" s="95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57"/>
      <c r="Z18" s="46"/>
      <c r="AA18" s="46"/>
      <c r="AB18" s="46"/>
      <c r="AC18" s="46"/>
      <c r="AD18" s="46"/>
      <c r="AE18" s="46"/>
    </row>
    <row r="19" spans="2:31" ht="19.5" customHeight="1">
      <c r="B19" s="212" t="s">
        <v>422</v>
      </c>
      <c r="C19" s="46" t="s">
        <v>191</v>
      </c>
      <c r="D19" s="212" t="s">
        <v>54</v>
      </c>
      <c r="E19" s="95">
        <v>3</v>
      </c>
      <c r="F19" s="96">
        <v>4</v>
      </c>
      <c r="G19" s="98">
        <v>0</v>
      </c>
      <c r="H19" s="98">
        <v>122</v>
      </c>
      <c r="I19" s="98">
        <v>105</v>
      </c>
      <c r="J19" s="98">
        <v>17</v>
      </c>
      <c r="K19" s="98">
        <v>0</v>
      </c>
      <c r="L19" s="98">
        <v>0</v>
      </c>
      <c r="M19" s="98">
        <v>105</v>
      </c>
      <c r="N19" s="98">
        <v>17</v>
      </c>
      <c r="O19" s="98">
        <v>0</v>
      </c>
      <c r="P19" s="98">
        <v>0</v>
      </c>
      <c r="Q19" s="98">
        <v>105</v>
      </c>
      <c r="R19" s="98">
        <v>17</v>
      </c>
      <c r="S19" s="98">
        <v>63</v>
      </c>
      <c r="T19" s="98">
        <v>56</v>
      </c>
      <c r="U19" s="98">
        <v>7</v>
      </c>
      <c r="V19" s="98">
        <v>47</v>
      </c>
      <c r="W19" s="98">
        <v>42</v>
      </c>
      <c r="X19" s="98">
        <v>5</v>
      </c>
      <c r="Y19" s="151" t="s">
        <v>54</v>
      </c>
      <c r="Z19" s="46" t="s">
        <v>191</v>
      </c>
      <c r="AA19" s="212" t="s">
        <v>422</v>
      </c>
      <c r="AB19" s="46"/>
      <c r="AC19" s="46"/>
      <c r="AD19" s="46"/>
      <c r="AE19" s="46"/>
    </row>
    <row r="20" spans="2:31" ht="19.5" customHeight="1">
      <c r="B20" s="212"/>
      <c r="C20" s="46"/>
      <c r="D20" s="212" t="s">
        <v>421</v>
      </c>
      <c r="E20" s="95">
        <v>3</v>
      </c>
      <c r="F20" s="98">
        <v>4</v>
      </c>
      <c r="G20" s="98">
        <v>0</v>
      </c>
      <c r="H20" s="98">
        <v>122</v>
      </c>
      <c r="I20" s="46">
        <v>105</v>
      </c>
      <c r="J20" s="46">
        <v>17</v>
      </c>
      <c r="K20" s="98">
        <v>0</v>
      </c>
      <c r="L20" s="98">
        <v>0</v>
      </c>
      <c r="M20" s="98">
        <v>105</v>
      </c>
      <c r="N20" s="98">
        <v>17</v>
      </c>
      <c r="O20" s="98">
        <v>0</v>
      </c>
      <c r="P20" s="98">
        <v>0</v>
      </c>
      <c r="Q20" s="98">
        <v>105</v>
      </c>
      <c r="R20" s="98">
        <v>17</v>
      </c>
      <c r="S20" s="98">
        <v>63</v>
      </c>
      <c r="T20" s="98">
        <v>56</v>
      </c>
      <c r="U20" s="98">
        <v>7</v>
      </c>
      <c r="V20" s="98">
        <v>47</v>
      </c>
      <c r="W20" s="98">
        <v>42</v>
      </c>
      <c r="X20" s="98">
        <v>5</v>
      </c>
      <c r="Y20" s="151" t="s">
        <v>421</v>
      </c>
      <c r="Z20" s="46"/>
      <c r="AA20" s="212"/>
      <c r="AB20" s="46"/>
      <c r="AC20" s="46"/>
      <c r="AD20" s="46"/>
      <c r="AE20" s="46"/>
    </row>
    <row r="21" spans="2:31" ht="19.5" customHeight="1">
      <c r="B21" s="46"/>
      <c r="C21" s="46"/>
      <c r="D21" s="212"/>
      <c r="E21" s="95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151"/>
      <c r="Z21" s="46"/>
      <c r="AA21" s="46"/>
      <c r="AB21" s="46"/>
      <c r="AC21" s="46"/>
      <c r="AD21" s="46"/>
      <c r="AE21" s="46"/>
    </row>
    <row r="22" spans="2:31" ht="19.5" customHeight="1">
      <c r="B22" s="212" t="s">
        <v>419</v>
      </c>
      <c r="C22" s="46"/>
      <c r="D22" s="212" t="s">
        <v>54</v>
      </c>
      <c r="E22" s="95">
        <v>1</v>
      </c>
      <c r="F22" s="98">
        <v>2</v>
      </c>
      <c r="G22" s="98">
        <v>0</v>
      </c>
      <c r="H22" s="98">
        <v>62</v>
      </c>
      <c r="I22" s="98">
        <v>43</v>
      </c>
      <c r="J22" s="98">
        <v>19</v>
      </c>
      <c r="K22" s="98">
        <v>0</v>
      </c>
      <c r="L22" s="98">
        <v>0</v>
      </c>
      <c r="M22" s="98">
        <v>43</v>
      </c>
      <c r="N22" s="98">
        <v>19</v>
      </c>
      <c r="O22" s="98">
        <v>0</v>
      </c>
      <c r="P22" s="98">
        <v>0</v>
      </c>
      <c r="Q22" s="98">
        <v>43</v>
      </c>
      <c r="R22" s="98">
        <v>19</v>
      </c>
      <c r="S22" s="98">
        <v>31</v>
      </c>
      <c r="T22" s="98">
        <v>24</v>
      </c>
      <c r="U22" s="98">
        <v>7</v>
      </c>
      <c r="V22" s="98">
        <v>24</v>
      </c>
      <c r="W22" s="98">
        <v>16</v>
      </c>
      <c r="X22" s="98">
        <v>8</v>
      </c>
      <c r="Y22" s="210" t="s">
        <v>54</v>
      </c>
      <c r="Z22" s="46"/>
      <c r="AA22" s="46"/>
      <c r="AB22" s="46"/>
      <c r="AC22" s="46"/>
      <c r="AD22" s="46"/>
      <c r="AE22" s="46"/>
    </row>
    <row r="23" spans="2:31" ht="19.5" customHeight="1">
      <c r="B23" s="212"/>
      <c r="C23" s="46"/>
      <c r="D23" s="212" t="s">
        <v>420</v>
      </c>
      <c r="E23" s="95">
        <v>1</v>
      </c>
      <c r="F23" s="98">
        <v>2</v>
      </c>
      <c r="G23" s="98">
        <v>0</v>
      </c>
      <c r="H23" s="98">
        <v>62</v>
      </c>
      <c r="I23" s="98">
        <v>43</v>
      </c>
      <c r="J23" s="98">
        <v>19</v>
      </c>
      <c r="K23" s="98">
        <v>0</v>
      </c>
      <c r="L23" s="98">
        <v>0</v>
      </c>
      <c r="M23" s="98">
        <v>43</v>
      </c>
      <c r="N23" s="98">
        <v>19</v>
      </c>
      <c r="O23" s="98">
        <v>0</v>
      </c>
      <c r="P23" s="98">
        <v>0</v>
      </c>
      <c r="Q23" s="98">
        <v>43</v>
      </c>
      <c r="R23" s="98">
        <v>19</v>
      </c>
      <c r="S23" s="98">
        <v>31</v>
      </c>
      <c r="T23" s="98">
        <v>24</v>
      </c>
      <c r="U23" s="98">
        <v>7</v>
      </c>
      <c r="V23" s="98">
        <v>24</v>
      </c>
      <c r="W23" s="98">
        <v>16</v>
      </c>
      <c r="X23" s="98">
        <v>8</v>
      </c>
      <c r="Y23" s="210" t="s">
        <v>420</v>
      </c>
      <c r="Z23" s="46"/>
      <c r="AA23" s="212" t="s">
        <v>419</v>
      </c>
      <c r="AB23" s="46"/>
      <c r="AC23" s="46"/>
      <c r="AD23" s="46"/>
      <c r="AE23" s="46"/>
    </row>
    <row r="24" spans="2:31" ht="19.5" customHeight="1">
      <c r="B24" s="46"/>
      <c r="C24" s="46"/>
      <c r="D24" s="212"/>
      <c r="E24" s="95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57"/>
      <c r="Z24" s="46"/>
      <c r="AA24" s="46"/>
      <c r="AB24" s="46"/>
      <c r="AC24" s="46"/>
      <c r="AD24" s="46"/>
      <c r="AE24" s="46"/>
    </row>
    <row r="25" spans="2:31" ht="19.5" customHeight="1">
      <c r="B25" s="212" t="s">
        <v>418</v>
      </c>
      <c r="C25" s="46"/>
      <c r="D25" s="212" t="s">
        <v>54</v>
      </c>
      <c r="E25" s="95">
        <v>20</v>
      </c>
      <c r="F25" s="98">
        <v>23</v>
      </c>
      <c r="G25" s="98">
        <v>2</v>
      </c>
      <c r="H25" s="98">
        <v>3326</v>
      </c>
      <c r="I25" s="98">
        <v>938</v>
      </c>
      <c r="J25" s="98">
        <v>2388</v>
      </c>
      <c r="K25" s="98">
        <v>91</v>
      </c>
      <c r="L25" s="98">
        <v>333</v>
      </c>
      <c r="M25" s="98">
        <v>847</v>
      </c>
      <c r="N25" s="98">
        <v>2055</v>
      </c>
      <c r="O25" s="98">
        <v>0</v>
      </c>
      <c r="P25" s="98">
        <v>0</v>
      </c>
      <c r="Q25" s="98">
        <v>874</v>
      </c>
      <c r="R25" s="98">
        <v>2267</v>
      </c>
      <c r="S25" s="98">
        <v>1136</v>
      </c>
      <c r="T25" s="98">
        <v>276</v>
      </c>
      <c r="U25" s="98">
        <v>860</v>
      </c>
      <c r="V25" s="98">
        <v>863</v>
      </c>
      <c r="W25" s="98">
        <v>221</v>
      </c>
      <c r="X25" s="98">
        <v>642</v>
      </c>
      <c r="Y25" s="151" t="s">
        <v>54</v>
      </c>
      <c r="Z25" s="46"/>
      <c r="AA25" s="212" t="s">
        <v>418</v>
      </c>
      <c r="AB25" s="46"/>
      <c r="AC25" s="46"/>
      <c r="AD25" s="46"/>
      <c r="AE25" s="46"/>
    </row>
    <row r="26" spans="2:31" ht="19.5" customHeight="1">
      <c r="B26" s="46"/>
      <c r="C26" s="46"/>
      <c r="D26" s="212" t="s">
        <v>417</v>
      </c>
      <c r="E26" s="95">
        <v>12</v>
      </c>
      <c r="F26" s="98">
        <v>13</v>
      </c>
      <c r="G26" s="98">
        <v>1</v>
      </c>
      <c r="H26" s="98">
        <v>1941</v>
      </c>
      <c r="I26" s="98">
        <v>340</v>
      </c>
      <c r="J26" s="98">
        <v>1601</v>
      </c>
      <c r="K26" s="98">
        <v>0</v>
      </c>
      <c r="L26" s="98">
        <v>0</v>
      </c>
      <c r="M26" s="98">
        <v>340</v>
      </c>
      <c r="N26" s="98">
        <v>1601</v>
      </c>
      <c r="O26" s="98">
        <v>0</v>
      </c>
      <c r="P26" s="98">
        <v>0</v>
      </c>
      <c r="Q26" s="98">
        <v>297</v>
      </c>
      <c r="R26" s="98">
        <v>1489</v>
      </c>
      <c r="S26" s="98">
        <v>647</v>
      </c>
      <c r="T26" s="98">
        <v>101</v>
      </c>
      <c r="U26" s="98">
        <v>546</v>
      </c>
      <c r="V26" s="98">
        <v>479</v>
      </c>
      <c r="W26" s="98">
        <v>83</v>
      </c>
      <c r="X26" s="98">
        <v>396</v>
      </c>
      <c r="Y26" s="151" t="s">
        <v>417</v>
      </c>
      <c r="Z26" s="46"/>
      <c r="AA26" s="46"/>
      <c r="AB26" s="46"/>
      <c r="AC26" s="46"/>
      <c r="AD26" s="46"/>
      <c r="AE26" s="46"/>
    </row>
    <row r="27" spans="2:31" ht="19.5" customHeight="1">
      <c r="B27" s="46"/>
      <c r="C27" s="46"/>
      <c r="D27" s="212" t="s">
        <v>416</v>
      </c>
      <c r="E27" s="95">
        <v>3</v>
      </c>
      <c r="F27" s="98">
        <v>3</v>
      </c>
      <c r="G27" s="98">
        <v>0</v>
      </c>
      <c r="H27" s="98">
        <v>424</v>
      </c>
      <c r="I27" s="98">
        <v>91</v>
      </c>
      <c r="J27" s="98">
        <v>333</v>
      </c>
      <c r="K27" s="98">
        <v>91</v>
      </c>
      <c r="L27" s="98">
        <v>333</v>
      </c>
      <c r="M27" s="98">
        <v>0</v>
      </c>
      <c r="N27" s="98">
        <v>0</v>
      </c>
      <c r="O27" s="98">
        <v>0</v>
      </c>
      <c r="P27" s="98">
        <v>0</v>
      </c>
      <c r="Q27" s="98">
        <v>91</v>
      </c>
      <c r="R27" s="98">
        <v>333</v>
      </c>
      <c r="S27" s="98">
        <v>207</v>
      </c>
      <c r="T27" s="98">
        <v>47</v>
      </c>
      <c r="U27" s="98">
        <v>160</v>
      </c>
      <c r="V27" s="98">
        <v>169</v>
      </c>
      <c r="W27" s="98">
        <v>40</v>
      </c>
      <c r="X27" s="98">
        <v>129</v>
      </c>
      <c r="Y27" s="151" t="s">
        <v>416</v>
      </c>
      <c r="Z27" s="46"/>
      <c r="AA27" s="46"/>
      <c r="AB27" s="46"/>
      <c r="AC27" s="46"/>
      <c r="AD27" s="46"/>
      <c r="AE27" s="46"/>
    </row>
    <row r="28" spans="2:31" ht="19.5" customHeight="1">
      <c r="B28" s="46"/>
      <c r="C28" s="46"/>
      <c r="D28" s="212" t="s">
        <v>415</v>
      </c>
      <c r="E28" s="95">
        <v>1</v>
      </c>
      <c r="F28" s="98">
        <v>1</v>
      </c>
      <c r="G28" s="98">
        <v>0</v>
      </c>
      <c r="H28" s="98">
        <v>165</v>
      </c>
      <c r="I28" s="98">
        <v>0</v>
      </c>
      <c r="J28" s="98">
        <v>165</v>
      </c>
      <c r="K28" s="98">
        <v>0</v>
      </c>
      <c r="L28" s="98">
        <v>0</v>
      </c>
      <c r="M28" s="98">
        <v>0</v>
      </c>
      <c r="N28" s="98">
        <v>165</v>
      </c>
      <c r="O28" s="98">
        <v>0</v>
      </c>
      <c r="P28" s="98">
        <v>0</v>
      </c>
      <c r="Q28" s="98">
        <v>0</v>
      </c>
      <c r="R28" s="98">
        <v>165</v>
      </c>
      <c r="S28" s="98">
        <v>58</v>
      </c>
      <c r="T28" s="98">
        <v>0</v>
      </c>
      <c r="U28" s="98">
        <v>58</v>
      </c>
      <c r="V28" s="98">
        <v>57</v>
      </c>
      <c r="W28" s="98">
        <v>0</v>
      </c>
      <c r="X28" s="98">
        <v>57</v>
      </c>
      <c r="Y28" s="151" t="s">
        <v>415</v>
      </c>
      <c r="Z28" s="46"/>
      <c r="AA28" s="46"/>
      <c r="AB28" s="46"/>
      <c r="AC28" s="46"/>
      <c r="AD28" s="46"/>
      <c r="AE28" s="46"/>
    </row>
    <row r="29" spans="2:31" ht="19.5" customHeight="1">
      <c r="B29" s="46"/>
      <c r="C29" s="46"/>
      <c r="D29" s="212" t="s">
        <v>414</v>
      </c>
      <c r="E29" s="95">
        <v>1</v>
      </c>
      <c r="F29" s="98">
        <v>0</v>
      </c>
      <c r="G29" s="98">
        <v>1</v>
      </c>
      <c r="H29" s="98">
        <v>30</v>
      </c>
      <c r="I29" s="98">
        <v>21</v>
      </c>
      <c r="J29" s="98">
        <v>9</v>
      </c>
      <c r="K29" s="98">
        <v>0</v>
      </c>
      <c r="L29" s="98">
        <v>0</v>
      </c>
      <c r="M29" s="98">
        <v>21</v>
      </c>
      <c r="N29" s="98">
        <v>9</v>
      </c>
      <c r="O29" s="98">
        <v>0</v>
      </c>
      <c r="P29" s="98">
        <v>0</v>
      </c>
      <c r="Q29" s="98">
        <v>0</v>
      </c>
      <c r="R29" s="98"/>
      <c r="S29" s="98">
        <v>8</v>
      </c>
      <c r="T29" s="98">
        <v>5</v>
      </c>
      <c r="U29" s="98">
        <v>3</v>
      </c>
      <c r="V29" s="98">
        <v>6</v>
      </c>
      <c r="W29" s="98">
        <v>4</v>
      </c>
      <c r="X29" s="98">
        <v>2</v>
      </c>
      <c r="Y29" s="151" t="s">
        <v>414</v>
      </c>
      <c r="Z29" s="46"/>
      <c r="AA29" s="46"/>
      <c r="AB29" s="46"/>
      <c r="AC29" s="46"/>
      <c r="AD29" s="46"/>
      <c r="AE29" s="46"/>
    </row>
    <row r="30" spans="2:31" ht="19.5" customHeight="1">
      <c r="B30" s="46"/>
      <c r="C30" s="46"/>
      <c r="D30" s="212" t="s">
        <v>413</v>
      </c>
      <c r="E30" s="95">
        <v>3</v>
      </c>
      <c r="F30" s="98">
        <v>6</v>
      </c>
      <c r="G30" s="98">
        <v>0</v>
      </c>
      <c r="H30" s="98">
        <v>766</v>
      </c>
      <c r="I30" s="98">
        <v>486</v>
      </c>
      <c r="J30" s="98">
        <v>280</v>
      </c>
      <c r="K30" s="98">
        <v>0</v>
      </c>
      <c r="L30" s="98">
        <v>0</v>
      </c>
      <c r="M30" s="98">
        <v>486</v>
      </c>
      <c r="N30" s="98">
        <v>280</v>
      </c>
      <c r="O30" s="98">
        <v>0</v>
      </c>
      <c r="P30" s="98">
        <v>0</v>
      </c>
      <c r="Q30" s="98">
        <v>486</v>
      </c>
      <c r="R30" s="98">
        <v>280</v>
      </c>
      <c r="S30" s="98">
        <v>216</v>
      </c>
      <c r="T30" s="98">
        <v>123</v>
      </c>
      <c r="U30" s="98">
        <v>93</v>
      </c>
      <c r="V30" s="98">
        <v>152</v>
      </c>
      <c r="W30" s="98">
        <v>94</v>
      </c>
      <c r="X30" s="98">
        <v>58</v>
      </c>
      <c r="Y30" s="151" t="s">
        <v>413</v>
      </c>
      <c r="Z30" s="46"/>
      <c r="AA30" s="46"/>
      <c r="AB30" s="46"/>
      <c r="AC30" s="46"/>
      <c r="AD30" s="46"/>
      <c r="AE30" s="46"/>
    </row>
    <row r="31" spans="2:31" ht="19.5" customHeight="1">
      <c r="B31" s="46"/>
      <c r="C31" s="46"/>
      <c r="D31" s="212"/>
      <c r="E31" s="95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57"/>
      <c r="Z31" s="46"/>
      <c r="AA31" s="46"/>
      <c r="AB31" s="46"/>
      <c r="AC31" s="46"/>
      <c r="AD31" s="46"/>
      <c r="AE31" s="46"/>
    </row>
    <row r="32" spans="2:31" ht="19.5" customHeight="1">
      <c r="B32" s="212" t="s">
        <v>412</v>
      </c>
      <c r="C32" s="46"/>
      <c r="D32" s="212" t="s">
        <v>54</v>
      </c>
      <c r="E32" s="95">
        <v>10</v>
      </c>
      <c r="F32" s="96">
        <v>10</v>
      </c>
      <c r="G32" s="96">
        <v>0</v>
      </c>
      <c r="H32" s="96">
        <v>231</v>
      </c>
      <c r="I32" s="96">
        <v>85</v>
      </c>
      <c r="J32" s="96">
        <v>146</v>
      </c>
      <c r="K32" s="96">
        <v>35</v>
      </c>
      <c r="L32" s="96">
        <v>38</v>
      </c>
      <c r="M32" s="96">
        <v>50</v>
      </c>
      <c r="N32" s="96">
        <v>108</v>
      </c>
      <c r="O32" s="98">
        <v>0</v>
      </c>
      <c r="P32" s="98">
        <v>0</v>
      </c>
      <c r="Q32" s="98">
        <v>85</v>
      </c>
      <c r="R32" s="98">
        <v>146</v>
      </c>
      <c r="S32" s="98">
        <v>129</v>
      </c>
      <c r="T32" s="98">
        <v>49</v>
      </c>
      <c r="U32" s="98">
        <v>80</v>
      </c>
      <c r="V32" s="98">
        <v>166</v>
      </c>
      <c r="W32" s="98">
        <v>64</v>
      </c>
      <c r="X32" s="98">
        <v>102</v>
      </c>
      <c r="Y32" s="151" t="s">
        <v>54</v>
      </c>
      <c r="Z32" s="46"/>
      <c r="AA32" s="212" t="s">
        <v>412</v>
      </c>
      <c r="AB32" s="46"/>
      <c r="AC32" s="46"/>
      <c r="AD32" s="46"/>
      <c r="AE32" s="46"/>
    </row>
    <row r="33" spans="2:31" ht="19.5" customHeight="1">
      <c r="B33" s="46"/>
      <c r="C33" s="46"/>
      <c r="D33" s="212" t="s">
        <v>411</v>
      </c>
      <c r="E33" s="95">
        <v>2</v>
      </c>
      <c r="F33" s="98">
        <v>2</v>
      </c>
      <c r="G33" s="98">
        <v>0</v>
      </c>
      <c r="H33" s="98">
        <v>73</v>
      </c>
      <c r="I33" s="98">
        <v>43</v>
      </c>
      <c r="J33" s="98">
        <v>30</v>
      </c>
      <c r="K33" s="98">
        <v>15</v>
      </c>
      <c r="L33" s="98">
        <v>15</v>
      </c>
      <c r="M33" s="98">
        <v>28</v>
      </c>
      <c r="N33" s="98">
        <v>15</v>
      </c>
      <c r="O33" s="98">
        <v>0</v>
      </c>
      <c r="P33" s="98">
        <v>0</v>
      </c>
      <c r="Q33" s="98">
        <v>43</v>
      </c>
      <c r="R33" s="98">
        <v>30</v>
      </c>
      <c r="S33" s="98">
        <v>46</v>
      </c>
      <c r="T33" s="98">
        <v>26</v>
      </c>
      <c r="U33" s="98">
        <v>20</v>
      </c>
      <c r="V33" s="98">
        <v>48</v>
      </c>
      <c r="W33" s="98">
        <v>29</v>
      </c>
      <c r="X33" s="98">
        <v>19</v>
      </c>
      <c r="Y33" s="151" t="s">
        <v>411</v>
      </c>
      <c r="Z33" s="46"/>
      <c r="AA33" s="46"/>
      <c r="AB33" s="46"/>
      <c r="AC33" s="46"/>
      <c r="AD33" s="46"/>
      <c r="AE33" s="46"/>
    </row>
    <row r="34" spans="2:31" ht="19.5" customHeight="1">
      <c r="B34" s="46"/>
      <c r="C34" s="46"/>
      <c r="D34" s="212" t="s">
        <v>410</v>
      </c>
      <c r="E34" s="95">
        <v>2</v>
      </c>
      <c r="F34" s="98">
        <v>2</v>
      </c>
      <c r="G34" s="98">
        <v>0</v>
      </c>
      <c r="H34" s="98">
        <v>7</v>
      </c>
      <c r="I34" s="98">
        <v>7</v>
      </c>
      <c r="J34" s="98">
        <v>0</v>
      </c>
      <c r="K34" s="98">
        <v>5</v>
      </c>
      <c r="L34" s="98">
        <v>0</v>
      </c>
      <c r="M34" s="98">
        <v>2</v>
      </c>
      <c r="N34" s="98">
        <v>0</v>
      </c>
      <c r="O34" s="98">
        <v>0</v>
      </c>
      <c r="P34" s="98">
        <v>0</v>
      </c>
      <c r="Q34" s="98">
        <v>7</v>
      </c>
      <c r="R34" s="98">
        <v>0</v>
      </c>
      <c r="S34" s="98">
        <v>2</v>
      </c>
      <c r="T34" s="98">
        <v>2</v>
      </c>
      <c r="U34" s="98">
        <v>0</v>
      </c>
      <c r="V34" s="98">
        <v>8</v>
      </c>
      <c r="W34" s="98">
        <v>7</v>
      </c>
      <c r="X34" s="98">
        <v>1</v>
      </c>
      <c r="Y34" s="151" t="s">
        <v>409</v>
      </c>
      <c r="Z34" s="46"/>
      <c r="AA34" s="46"/>
      <c r="AB34" s="46"/>
      <c r="AC34" s="46"/>
      <c r="AD34" s="46"/>
      <c r="AE34" s="46"/>
    </row>
    <row r="35" spans="2:31" ht="19.5" customHeight="1">
      <c r="B35" s="46"/>
      <c r="C35" s="46"/>
      <c r="D35" s="212" t="s">
        <v>408</v>
      </c>
      <c r="E35" s="95">
        <v>3</v>
      </c>
      <c r="F35" s="98">
        <v>3</v>
      </c>
      <c r="G35" s="98">
        <v>0</v>
      </c>
      <c r="H35" s="98">
        <v>93</v>
      </c>
      <c r="I35" s="98">
        <v>27</v>
      </c>
      <c r="J35" s="98">
        <v>66</v>
      </c>
      <c r="K35" s="98">
        <v>8</v>
      </c>
      <c r="L35" s="98">
        <v>11</v>
      </c>
      <c r="M35" s="98">
        <v>19</v>
      </c>
      <c r="N35" s="98">
        <v>55</v>
      </c>
      <c r="O35" s="98">
        <v>0</v>
      </c>
      <c r="P35" s="98">
        <v>0</v>
      </c>
      <c r="Q35" s="98">
        <v>27</v>
      </c>
      <c r="R35" s="98">
        <v>66</v>
      </c>
      <c r="S35" s="98">
        <v>43</v>
      </c>
      <c r="T35" s="98">
        <v>13</v>
      </c>
      <c r="U35" s="98">
        <v>30</v>
      </c>
      <c r="V35" s="98">
        <v>58</v>
      </c>
      <c r="W35" s="98">
        <v>17</v>
      </c>
      <c r="X35" s="98">
        <v>41</v>
      </c>
      <c r="Y35" s="151" t="s">
        <v>408</v>
      </c>
      <c r="Z35" s="46"/>
      <c r="AA35" s="46"/>
      <c r="AB35" s="46"/>
      <c r="AC35" s="46"/>
      <c r="AD35" s="46"/>
      <c r="AE35" s="46"/>
    </row>
    <row r="36" spans="2:31" ht="19.5" customHeight="1">
      <c r="B36" s="46"/>
      <c r="C36" s="46"/>
      <c r="D36" s="212" t="s">
        <v>407</v>
      </c>
      <c r="E36" s="95">
        <v>2</v>
      </c>
      <c r="F36" s="98">
        <v>2</v>
      </c>
      <c r="G36" s="98">
        <v>0</v>
      </c>
      <c r="H36" s="98">
        <v>38</v>
      </c>
      <c r="I36" s="98">
        <v>8</v>
      </c>
      <c r="J36" s="98">
        <v>30</v>
      </c>
      <c r="K36" s="98">
        <v>7</v>
      </c>
      <c r="L36" s="98">
        <v>12</v>
      </c>
      <c r="M36" s="98">
        <v>1</v>
      </c>
      <c r="N36" s="98">
        <v>18</v>
      </c>
      <c r="O36" s="98">
        <v>0</v>
      </c>
      <c r="P36" s="98">
        <v>0</v>
      </c>
      <c r="Q36" s="98">
        <v>8</v>
      </c>
      <c r="R36" s="98">
        <v>30</v>
      </c>
      <c r="S36" s="98">
        <v>30</v>
      </c>
      <c r="T36" s="98">
        <v>8</v>
      </c>
      <c r="U36" s="98">
        <v>22</v>
      </c>
      <c r="V36" s="98">
        <v>33</v>
      </c>
      <c r="W36" s="98">
        <v>11</v>
      </c>
      <c r="X36" s="98">
        <v>22</v>
      </c>
      <c r="Y36" s="210" t="s">
        <v>407</v>
      </c>
      <c r="Z36" s="46"/>
      <c r="AA36" s="46"/>
      <c r="AB36" s="46"/>
      <c r="AC36" s="46"/>
      <c r="AD36" s="46"/>
      <c r="AE36" s="46"/>
    </row>
    <row r="37" spans="2:31" ht="19.5" customHeight="1">
      <c r="B37" s="46"/>
      <c r="C37" s="46"/>
      <c r="D37" s="212" t="s">
        <v>67</v>
      </c>
      <c r="E37" s="95">
        <v>1</v>
      </c>
      <c r="F37" s="98">
        <v>1</v>
      </c>
      <c r="G37" s="98">
        <v>0</v>
      </c>
      <c r="H37" s="98">
        <v>20</v>
      </c>
      <c r="I37" s="98">
        <v>0</v>
      </c>
      <c r="J37" s="98">
        <v>20</v>
      </c>
      <c r="K37" s="98">
        <v>0</v>
      </c>
      <c r="L37" s="98">
        <v>0</v>
      </c>
      <c r="M37" s="98">
        <v>0</v>
      </c>
      <c r="N37" s="98">
        <v>20</v>
      </c>
      <c r="O37" s="98">
        <v>0</v>
      </c>
      <c r="P37" s="98">
        <v>0</v>
      </c>
      <c r="Q37" s="98">
        <v>0</v>
      </c>
      <c r="R37" s="98">
        <v>20</v>
      </c>
      <c r="S37" s="98">
        <v>8</v>
      </c>
      <c r="T37" s="98">
        <v>0</v>
      </c>
      <c r="U37" s="98">
        <v>8</v>
      </c>
      <c r="V37" s="98">
        <v>19</v>
      </c>
      <c r="W37" s="98">
        <v>0</v>
      </c>
      <c r="X37" s="98">
        <v>19</v>
      </c>
      <c r="Y37" s="210" t="s">
        <v>67</v>
      </c>
      <c r="Z37" s="46"/>
      <c r="AA37" s="46"/>
      <c r="AB37" s="46"/>
      <c r="AC37" s="46"/>
      <c r="AD37" s="46"/>
      <c r="AE37" s="46"/>
    </row>
    <row r="38" spans="2:31" ht="19.5" customHeight="1">
      <c r="B38" s="46"/>
      <c r="C38" s="46"/>
      <c r="D38" s="212"/>
      <c r="E38" s="95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57"/>
      <c r="Z38" s="46"/>
      <c r="AA38" s="46"/>
      <c r="AB38" s="46"/>
      <c r="AC38" s="46"/>
      <c r="AD38" s="46"/>
      <c r="AE38" s="46"/>
    </row>
    <row r="39" spans="2:31" ht="19.5" customHeight="1">
      <c r="B39" s="46" t="s">
        <v>406</v>
      </c>
      <c r="C39" s="46"/>
      <c r="D39" s="212" t="s">
        <v>46</v>
      </c>
      <c r="E39" s="95">
        <v>5</v>
      </c>
      <c r="F39" s="98">
        <v>5</v>
      </c>
      <c r="G39" s="98">
        <v>0</v>
      </c>
      <c r="H39" s="98">
        <v>216</v>
      </c>
      <c r="I39" s="98">
        <v>85</v>
      </c>
      <c r="J39" s="98">
        <v>131</v>
      </c>
      <c r="K39" s="98">
        <v>7</v>
      </c>
      <c r="L39" s="98">
        <v>14</v>
      </c>
      <c r="M39" s="98">
        <v>78</v>
      </c>
      <c r="N39" s="98">
        <v>117</v>
      </c>
      <c r="O39" s="98">
        <v>0</v>
      </c>
      <c r="P39" s="98">
        <v>0</v>
      </c>
      <c r="Q39" s="98">
        <v>85</v>
      </c>
      <c r="R39" s="98">
        <v>131</v>
      </c>
      <c r="S39" s="98">
        <v>107</v>
      </c>
      <c r="T39" s="98">
        <v>42</v>
      </c>
      <c r="U39" s="98">
        <v>65</v>
      </c>
      <c r="V39" s="98">
        <v>109</v>
      </c>
      <c r="W39" s="98">
        <v>52</v>
      </c>
      <c r="X39" s="98">
        <v>57</v>
      </c>
      <c r="Y39" s="210" t="s">
        <v>46</v>
      </c>
      <c r="Z39" s="463" t="s">
        <v>405</v>
      </c>
      <c r="AA39" s="463"/>
      <c r="AB39" s="46"/>
      <c r="AC39" s="46"/>
      <c r="AD39" s="46"/>
      <c r="AE39" s="46"/>
    </row>
    <row r="40" spans="2:31" ht="19.5" customHeight="1">
      <c r="B40" s="46"/>
      <c r="C40" s="46"/>
      <c r="D40" s="212" t="s">
        <v>404</v>
      </c>
      <c r="E40" s="95">
        <v>1</v>
      </c>
      <c r="F40" s="98">
        <v>1</v>
      </c>
      <c r="G40" s="98">
        <v>0</v>
      </c>
      <c r="H40" s="98">
        <v>32</v>
      </c>
      <c r="I40" s="98">
        <v>6</v>
      </c>
      <c r="J40" s="98">
        <v>26</v>
      </c>
      <c r="K40" s="98">
        <v>0</v>
      </c>
      <c r="L40" s="98">
        <v>0</v>
      </c>
      <c r="M40" s="98">
        <v>6</v>
      </c>
      <c r="N40" s="98">
        <v>26</v>
      </c>
      <c r="O40" s="98">
        <v>0</v>
      </c>
      <c r="P40" s="98">
        <v>0</v>
      </c>
      <c r="Q40" s="98">
        <v>6</v>
      </c>
      <c r="R40" s="98">
        <v>26</v>
      </c>
      <c r="S40" s="98">
        <v>22</v>
      </c>
      <c r="T40" s="98">
        <v>2</v>
      </c>
      <c r="U40" s="98">
        <v>20</v>
      </c>
      <c r="V40" s="98">
        <v>0</v>
      </c>
      <c r="W40" s="98">
        <v>0</v>
      </c>
      <c r="X40" s="342">
        <v>0</v>
      </c>
      <c r="Y40" s="210" t="s">
        <v>404</v>
      </c>
      <c r="Z40" s="85"/>
      <c r="AA40" s="85"/>
      <c r="AB40" s="46"/>
      <c r="AC40" s="46"/>
      <c r="AD40" s="46"/>
      <c r="AE40" s="46"/>
    </row>
    <row r="41" spans="2:31" s="46" customFormat="1" ht="19.5" customHeight="1">
      <c r="B41" s="263"/>
      <c r="D41" s="212" t="s">
        <v>403</v>
      </c>
      <c r="E41" s="95">
        <v>3</v>
      </c>
      <c r="F41" s="98">
        <v>3</v>
      </c>
      <c r="G41" s="98">
        <v>0</v>
      </c>
      <c r="H41" s="98">
        <v>163</v>
      </c>
      <c r="I41" s="98">
        <v>72</v>
      </c>
      <c r="J41" s="98">
        <v>91</v>
      </c>
      <c r="K41" s="98">
        <v>0</v>
      </c>
      <c r="L41" s="98">
        <v>0</v>
      </c>
      <c r="M41" s="98">
        <v>72</v>
      </c>
      <c r="N41" s="98">
        <v>91</v>
      </c>
      <c r="O41" s="98">
        <v>0</v>
      </c>
      <c r="P41" s="98">
        <v>0</v>
      </c>
      <c r="Q41" s="98">
        <v>72</v>
      </c>
      <c r="R41" s="98">
        <v>91</v>
      </c>
      <c r="S41" s="98">
        <v>78</v>
      </c>
      <c r="T41" s="98">
        <v>37</v>
      </c>
      <c r="U41" s="98">
        <v>41</v>
      </c>
      <c r="V41" s="98">
        <v>97</v>
      </c>
      <c r="W41" s="98">
        <v>46</v>
      </c>
      <c r="X41" s="98">
        <v>51</v>
      </c>
      <c r="Y41" s="210" t="s">
        <v>403</v>
      </c>
      <c r="AA41" s="263"/>
    </row>
    <row r="42" spans="2:31" ht="19.5" customHeight="1">
      <c r="B42" s="263"/>
      <c r="C42" s="46"/>
      <c r="D42" s="212" t="s">
        <v>402</v>
      </c>
      <c r="E42" s="95">
        <v>1</v>
      </c>
      <c r="F42" s="98">
        <v>1</v>
      </c>
      <c r="G42" s="98">
        <v>0</v>
      </c>
      <c r="H42" s="98">
        <v>21</v>
      </c>
      <c r="I42" s="98">
        <v>7</v>
      </c>
      <c r="J42" s="98">
        <v>14</v>
      </c>
      <c r="K42" s="98">
        <v>7</v>
      </c>
      <c r="L42" s="98">
        <v>14</v>
      </c>
      <c r="M42" s="98">
        <v>0</v>
      </c>
      <c r="N42" s="98">
        <v>0</v>
      </c>
      <c r="O42" s="98">
        <v>0</v>
      </c>
      <c r="P42" s="98">
        <v>0</v>
      </c>
      <c r="Q42" s="98">
        <v>7</v>
      </c>
      <c r="R42" s="98">
        <v>14</v>
      </c>
      <c r="S42" s="98">
        <v>7</v>
      </c>
      <c r="T42" s="98">
        <v>3</v>
      </c>
      <c r="U42" s="98">
        <v>4</v>
      </c>
      <c r="V42" s="98">
        <v>12</v>
      </c>
      <c r="W42" s="98">
        <v>6</v>
      </c>
      <c r="X42" s="98">
        <v>6</v>
      </c>
      <c r="Y42" s="210" t="s">
        <v>402</v>
      </c>
      <c r="Z42" s="46"/>
      <c r="AA42" s="263"/>
      <c r="AB42" s="46"/>
      <c r="AC42" s="46"/>
      <c r="AD42" s="46"/>
      <c r="AE42" s="46"/>
    </row>
    <row r="43" spans="2:31" ht="19.5" customHeight="1">
      <c r="B43" s="46"/>
      <c r="C43" s="46"/>
      <c r="D43" s="212"/>
      <c r="E43" s="95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57"/>
      <c r="Z43" s="46"/>
      <c r="AA43" s="46"/>
      <c r="AB43" s="46"/>
      <c r="AC43" s="46"/>
      <c r="AD43" s="46"/>
      <c r="AE43" s="46"/>
    </row>
    <row r="44" spans="2:31" ht="19.5" customHeight="1">
      <c r="B44" s="212" t="s">
        <v>401</v>
      </c>
      <c r="C44" s="46"/>
      <c r="D44" s="212" t="s">
        <v>54</v>
      </c>
      <c r="E44" s="95">
        <v>11</v>
      </c>
      <c r="F44" s="96">
        <v>13</v>
      </c>
      <c r="G44" s="96">
        <v>0</v>
      </c>
      <c r="H44" s="96">
        <v>381</v>
      </c>
      <c r="I44" s="96">
        <v>130</v>
      </c>
      <c r="J44" s="96">
        <v>251</v>
      </c>
      <c r="K44" s="96">
        <v>30</v>
      </c>
      <c r="L44" s="96">
        <v>19</v>
      </c>
      <c r="M44" s="96">
        <v>100</v>
      </c>
      <c r="N44" s="96">
        <v>232</v>
      </c>
      <c r="O44" s="98">
        <v>0</v>
      </c>
      <c r="P44" s="98">
        <v>0</v>
      </c>
      <c r="Q44" s="98">
        <v>130</v>
      </c>
      <c r="R44" s="98">
        <v>251</v>
      </c>
      <c r="S44" s="98">
        <v>198</v>
      </c>
      <c r="T44" s="98">
        <v>71</v>
      </c>
      <c r="U44" s="98">
        <v>127</v>
      </c>
      <c r="V44" s="98">
        <v>139</v>
      </c>
      <c r="W44" s="98">
        <v>23</v>
      </c>
      <c r="X44" s="98">
        <v>116</v>
      </c>
      <c r="Y44" s="210" t="s">
        <v>54</v>
      </c>
      <c r="Z44" s="46"/>
      <c r="AA44" s="212" t="s">
        <v>401</v>
      </c>
      <c r="AB44" s="46"/>
      <c r="AC44" s="46"/>
      <c r="AD44" s="46"/>
      <c r="AE44" s="46"/>
    </row>
    <row r="45" spans="2:31" ht="19.5" customHeight="1">
      <c r="B45" s="46"/>
      <c r="C45" s="46"/>
      <c r="D45" s="212" t="s">
        <v>400</v>
      </c>
      <c r="E45" s="95">
        <v>2</v>
      </c>
      <c r="F45" s="98">
        <v>2</v>
      </c>
      <c r="G45" s="98">
        <v>0</v>
      </c>
      <c r="H45" s="98">
        <v>64</v>
      </c>
      <c r="I45" s="98">
        <v>39</v>
      </c>
      <c r="J45" s="98">
        <v>25</v>
      </c>
      <c r="K45" s="98">
        <v>30</v>
      </c>
      <c r="L45" s="98">
        <v>19</v>
      </c>
      <c r="M45" s="98">
        <v>9</v>
      </c>
      <c r="N45" s="98">
        <v>6</v>
      </c>
      <c r="O45" s="98">
        <v>0</v>
      </c>
      <c r="P45" s="98">
        <v>0</v>
      </c>
      <c r="Q45" s="98">
        <v>39</v>
      </c>
      <c r="R45" s="98">
        <v>25</v>
      </c>
      <c r="S45" s="98">
        <v>27</v>
      </c>
      <c r="T45" s="98">
        <v>16</v>
      </c>
      <c r="U45" s="98">
        <v>11</v>
      </c>
      <c r="V45" s="98">
        <v>21</v>
      </c>
      <c r="W45" s="98">
        <v>6</v>
      </c>
      <c r="X45" s="98">
        <v>15</v>
      </c>
      <c r="Y45" s="210" t="s">
        <v>400</v>
      </c>
      <c r="Z45" s="46"/>
      <c r="AA45" s="46"/>
      <c r="AB45" s="46"/>
      <c r="AC45" s="46"/>
      <c r="AD45" s="46"/>
      <c r="AE45" s="46"/>
    </row>
    <row r="46" spans="2:31" ht="19.5" customHeight="1">
      <c r="B46" s="46"/>
      <c r="C46" s="46"/>
      <c r="D46" s="212" t="s">
        <v>399</v>
      </c>
      <c r="E46" s="95">
        <v>2</v>
      </c>
      <c r="F46" s="98">
        <v>3</v>
      </c>
      <c r="G46" s="98">
        <v>0</v>
      </c>
      <c r="H46" s="98">
        <v>95</v>
      </c>
      <c r="I46" s="98">
        <v>74</v>
      </c>
      <c r="J46" s="98">
        <v>21</v>
      </c>
      <c r="K46" s="98">
        <v>0</v>
      </c>
      <c r="L46" s="98">
        <v>0</v>
      </c>
      <c r="M46" s="98">
        <v>74</v>
      </c>
      <c r="N46" s="98">
        <v>21</v>
      </c>
      <c r="O46" s="98">
        <v>0</v>
      </c>
      <c r="P46" s="98">
        <v>0</v>
      </c>
      <c r="Q46" s="98">
        <v>74</v>
      </c>
      <c r="R46" s="98">
        <v>21</v>
      </c>
      <c r="S46" s="98">
        <v>62</v>
      </c>
      <c r="T46" s="98">
        <v>47</v>
      </c>
      <c r="U46" s="98">
        <v>15</v>
      </c>
      <c r="V46" s="98">
        <v>7</v>
      </c>
      <c r="W46" s="98">
        <v>5</v>
      </c>
      <c r="X46" s="98">
        <v>2</v>
      </c>
      <c r="Y46" s="210" t="s">
        <v>398</v>
      </c>
      <c r="Z46" s="46"/>
      <c r="AA46" s="46"/>
      <c r="AB46" s="46"/>
      <c r="AC46" s="46"/>
      <c r="AD46" s="46"/>
      <c r="AE46" s="46"/>
    </row>
    <row r="47" spans="2:31" ht="19.5" customHeight="1">
      <c r="B47" s="46"/>
      <c r="C47" s="46"/>
      <c r="D47" s="212" t="s">
        <v>397</v>
      </c>
      <c r="E47" s="95">
        <v>1</v>
      </c>
      <c r="F47" s="98">
        <v>1</v>
      </c>
      <c r="G47" s="98">
        <v>0</v>
      </c>
      <c r="H47" s="98">
        <v>22</v>
      </c>
      <c r="I47" s="98">
        <v>2</v>
      </c>
      <c r="J47" s="98">
        <v>20</v>
      </c>
      <c r="K47" s="98">
        <v>0</v>
      </c>
      <c r="L47" s="98">
        <v>0</v>
      </c>
      <c r="M47" s="98">
        <v>2</v>
      </c>
      <c r="N47" s="98">
        <v>20</v>
      </c>
      <c r="O47" s="98">
        <v>0</v>
      </c>
      <c r="P47" s="98">
        <v>0</v>
      </c>
      <c r="Q47" s="98">
        <v>2</v>
      </c>
      <c r="R47" s="98">
        <v>20</v>
      </c>
      <c r="S47" s="98">
        <v>13</v>
      </c>
      <c r="T47" s="98">
        <v>2</v>
      </c>
      <c r="U47" s="98">
        <v>11</v>
      </c>
      <c r="V47" s="98">
        <v>0</v>
      </c>
      <c r="W47" s="98">
        <v>0</v>
      </c>
      <c r="X47" s="98">
        <v>0</v>
      </c>
      <c r="Y47" s="210" t="s">
        <v>397</v>
      </c>
      <c r="Z47" s="46"/>
      <c r="AA47" s="46"/>
      <c r="AB47" s="46"/>
      <c r="AC47" s="46"/>
      <c r="AD47" s="46"/>
      <c r="AE47" s="46"/>
    </row>
    <row r="48" spans="2:31" ht="19.5" customHeight="1">
      <c r="B48" s="46"/>
      <c r="C48" s="46"/>
      <c r="D48" s="212" t="s">
        <v>396</v>
      </c>
      <c r="E48" s="95">
        <v>2</v>
      </c>
      <c r="F48" s="98">
        <v>3</v>
      </c>
      <c r="G48" s="98">
        <v>0</v>
      </c>
      <c r="H48" s="98">
        <v>23</v>
      </c>
      <c r="I48" s="98">
        <v>15</v>
      </c>
      <c r="J48" s="98">
        <v>8</v>
      </c>
      <c r="K48" s="98">
        <v>0</v>
      </c>
      <c r="L48" s="98">
        <v>0</v>
      </c>
      <c r="M48" s="98">
        <v>15</v>
      </c>
      <c r="N48" s="98">
        <v>8</v>
      </c>
      <c r="O48" s="98">
        <v>0</v>
      </c>
      <c r="P48" s="98">
        <v>0</v>
      </c>
      <c r="Q48" s="98">
        <v>15</v>
      </c>
      <c r="R48" s="98">
        <v>8</v>
      </c>
      <c r="S48" s="98">
        <v>11</v>
      </c>
      <c r="T48" s="98">
        <v>6</v>
      </c>
      <c r="U48" s="98">
        <v>5</v>
      </c>
      <c r="V48" s="98">
        <v>33</v>
      </c>
      <c r="W48" s="98">
        <v>12</v>
      </c>
      <c r="X48" s="98">
        <v>21</v>
      </c>
      <c r="Y48" s="210" t="s">
        <v>396</v>
      </c>
      <c r="Z48" s="46"/>
      <c r="AA48" s="46"/>
      <c r="AB48" s="46"/>
      <c r="AC48" s="46"/>
      <c r="AD48" s="46"/>
      <c r="AE48" s="46"/>
    </row>
    <row r="49" spans="2:31" ht="19.5" customHeight="1">
      <c r="B49" s="46"/>
      <c r="C49" s="46"/>
      <c r="D49" s="212" t="s">
        <v>395</v>
      </c>
      <c r="E49" s="95">
        <v>4</v>
      </c>
      <c r="F49" s="98">
        <v>4</v>
      </c>
      <c r="G49" s="98">
        <v>0</v>
      </c>
      <c r="H49" s="98">
        <v>177</v>
      </c>
      <c r="I49" s="98">
        <v>0</v>
      </c>
      <c r="J49" s="98">
        <v>177</v>
      </c>
      <c r="K49" s="98">
        <v>0</v>
      </c>
      <c r="L49" s="98">
        <v>0</v>
      </c>
      <c r="M49" s="98">
        <v>0</v>
      </c>
      <c r="N49" s="98">
        <v>177</v>
      </c>
      <c r="O49" s="98">
        <v>0</v>
      </c>
      <c r="P49" s="98">
        <v>0</v>
      </c>
      <c r="Q49" s="98">
        <v>0</v>
      </c>
      <c r="R49" s="98">
        <v>177</v>
      </c>
      <c r="S49" s="98">
        <v>85</v>
      </c>
      <c r="T49" s="98">
        <v>0</v>
      </c>
      <c r="U49" s="98">
        <v>85</v>
      </c>
      <c r="V49" s="98">
        <v>78</v>
      </c>
      <c r="W49" s="98">
        <v>0</v>
      </c>
      <c r="X49" s="98">
        <v>78</v>
      </c>
      <c r="Y49" s="210" t="s">
        <v>395</v>
      </c>
      <c r="Z49" s="46"/>
      <c r="AA49" s="46"/>
      <c r="AB49" s="46"/>
      <c r="AC49" s="46"/>
      <c r="AD49" s="46"/>
      <c r="AE49" s="46"/>
    </row>
    <row r="50" spans="2:31" ht="19.5" customHeight="1">
      <c r="B50" s="46"/>
      <c r="C50" s="46"/>
      <c r="D50" s="212"/>
      <c r="E50" s="95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57"/>
      <c r="Z50" s="46"/>
      <c r="AA50" s="46"/>
      <c r="AB50" s="46"/>
      <c r="AC50" s="46"/>
      <c r="AD50" s="46"/>
      <c r="AE50" s="46"/>
    </row>
    <row r="51" spans="2:31" ht="19.5" customHeight="1">
      <c r="B51" s="212" t="s">
        <v>394</v>
      </c>
      <c r="C51" s="46"/>
      <c r="D51" s="212" t="s">
        <v>54</v>
      </c>
      <c r="E51" s="95">
        <v>2</v>
      </c>
      <c r="F51" s="98">
        <v>2</v>
      </c>
      <c r="G51" s="98">
        <v>0</v>
      </c>
      <c r="H51" s="98">
        <v>41</v>
      </c>
      <c r="I51" s="98">
        <v>12</v>
      </c>
      <c r="J51" s="98">
        <v>29</v>
      </c>
      <c r="K51" s="98">
        <v>11</v>
      </c>
      <c r="L51" s="98">
        <v>18</v>
      </c>
      <c r="M51" s="98">
        <v>1</v>
      </c>
      <c r="N51" s="98">
        <v>11</v>
      </c>
      <c r="O51" s="98">
        <v>0</v>
      </c>
      <c r="P51" s="98">
        <v>0</v>
      </c>
      <c r="Q51" s="98">
        <v>12</v>
      </c>
      <c r="R51" s="98">
        <v>29</v>
      </c>
      <c r="S51" s="98">
        <v>12</v>
      </c>
      <c r="T51" s="98">
        <v>2</v>
      </c>
      <c r="U51" s="98">
        <v>10</v>
      </c>
      <c r="V51" s="98">
        <v>14</v>
      </c>
      <c r="W51" s="98">
        <v>4</v>
      </c>
      <c r="X51" s="98">
        <v>10</v>
      </c>
      <c r="Y51" s="151" t="s">
        <v>54</v>
      </c>
      <c r="Z51" s="46"/>
      <c r="AA51" s="212" t="s">
        <v>394</v>
      </c>
      <c r="AB51" s="46"/>
      <c r="AC51" s="46"/>
      <c r="AD51" s="46"/>
      <c r="AE51" s="46"/>
    </row>
    <row r="52" spans="2:31" ht="19.5" customHeight="1">
      <c r="B52" s="212"/>
      <c r="C52" s="46"/>
      <c r="D52" s="212" t="s">
        <v>393</v>
      </c>
      <c r="E52" s="95">
        <v>2</v>
      </c>
      <c r="F52" s="98">
        <v>2</v>
      </c>
      <c r="G52" s="98">
        <v>0</v>
      </c>
      <c r="H52" s="98">
        <v>41</v>
      </c>
      <c r="I52" s="98">
        <v>12</v>
      </c>
      <c r="J52" s="98">
        <v>29</v>
      </c>
      <c r="K52" s="98">
        <v>11</v>
      </c>
      <c r="L52" s="98">
        <v>18</v>
      </c>
      <c r="M52" s="98">
        <v>1</v>
      </c>
      <c r="N52" s="98">
        <v>11</v>
      </c>
      <c r="O52" s="98">
        <v>0</v>
      </c>
      <c r="P52" s="98">
        <v>0</v>
      </c>
      <c r="Q52" s="98">
        <v>12</v>
      </c>
      <c r="R52" s="98">
        <v>29</v>
      </c>
      <c r="S52" s="98">
        <v>12</v>
      </c>
      <c r="T52" s="98">
        <v>2</v>
      </c>
      <c r="U52" s="98">
        <v>10</v>
      </c>
      <c r="V52" s="98">
        <v>14</v>
      </c>
      <c r="W52" s="98">
        <v>4</v>
      </c>
      <c r="X52" s="98">
        <v>10</v>
      </c>
      <c r="Y52" s="151" t="s">
        <v>393</v>
      </c>
      <c r="Z52" s="46"/>
      <c r="AA52" s="212"/>
      <c r="AB52" s="46"/>
      <c r="AC52" s="46"/>
      <c r="AD52" s="46"/>
      <c r="AE52" s="46"/>
    </row>
    <row r="53" spans="2:31" ht="19.5" customHeight="1">
      <c r="B53" s="46"/>
      <c r="C53" s="46"/>
      <c r="D53" s="212"/>
      <c r="E53" s="95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57"/>
      <c r="Z53" s="46"/>
      <c r="AA53" s="46"/>
      <c r="AB53" s="46"/>
      <c r="AC53" s="46"/>
      <c r="AD53" s="46"/>
      <c r="AE53" s="46"/>
    </row>
    <row r="54" spans="2:31" ht="19.5" customHeight="1">
      <c r="B54" s="46" t="s">
        <v>392</v>
      </c>
      <c r="C54" s="46"/>
      <c r="D54" s="212" t="s">
        <v>54</v>
      </c>
      <c r="E54" s="95">
        <v>10</v>
      </c>
      <c r="F54" s="98">
        <v>19</v>
      </c>
      <c r="G54" s="98">
        <v>0</v>
      </c>
      <c r="H54" s="98">
        <v>816</v>
      </c>
      <c r="I54" s="98">
        <v>540</v>
      </c>
      <c r="J54" s="98">
        <v>276</v>
      </c>
      <c r="K54" s="98">
        <v>0</v>
      </c>
      <c r="L54" s="98">
        <v>0</v>
      </c>
      <c r="M54" s="98">
        <v>236</v>
      </c>
      <c r="N54" s="98">
        <v>152</v>
      </c>
      <c r="O54" s="98">
        <v>304</v>
      </c>
      <c r="P54" s="98">
        <v>124</v>
      </c>
      <c r="Q54" s="98">
        <v>540</v>
      </c>
      <c r="R54" s="98">
        <v>276</v>
      </c>
      <c r="S54" s="98">
        <v>644</v>
      </c>
      <c r="T54" s="98">
        <v>454</v>
      </c>
      <c r="U54" s="98">
        <v>190</v>
      </c>
      <c r="V54" s="98">
        <v>699</v>
      </c>
      <c r="W54" s="98">
        <v>505</v>
      </c>
      <c r="X54" s="98">
        <v>194</v>
      </c>
      <c r="Y54" s="151" t="s">
        <v>54</v>
      </c>
      <c r="Z54" s="46"/>
      <c r="AA54" s="46" t="s">
        <v>392</v>
      </c>
      <c r="AB54" s="46"/>
      <c r="AC54" s="46"/>
      <c r="AD54" s="46"/>
      <c r="AE54" s="46"/>
    </row>
    <row r="55" spans="2:31" ht="19.5" customHeight="1">
      <c r="B55" s="46"/>
      <c r="C55" s="46"/>
      <c r="D55" s="212" t="s">
        <v>391</v>
      </c>
      <c r="E55" s="95">
        <v>1</v>
      </c>
      <c r="F55" s="98">
        <v>1</v>
      </c>
      <c r="G55" s="98">
        <v>0</v>
      </c>
      <c r="H55" s="98">
        <v>5</v>
      </c>
      <c r="I55" s="98">
        <v>0</v>
      </c>
      <c r="J55" s="98">
        <v>5</v>
      </c>
      <c r="K55" s="98">
        <v>0</v>
      </c>
      <c r="L55" s="98">
        <v>0</v>
      </c>
      <c r="M55" s="98">
        <v>0</v>
      </c>
      <c r="N55" s="98">
        <v>5</v>
      </c>
      <c r="O55" s="98">
        <v>0</v>
      </c>
      <c r="P55" s="98">
        <v>0</v>
      </c>
      <c r="Q55" s="98">
        <v>0</v>
      </c>
      <c r="R55" s="98">
        <v>5</v>
      </c>
      <c r="S55" s="98">
        <v>2</v>
      </c>
      <c r="T55" s="98">
        <v>0</v>
      </c>
      <c r="U55" s="98">
        <v>2</v>
      </c>
      <c r="V55" s="98">
        <v>2</v>
      </c>
      <c r="W55" s="98">
        <v>0</v>
      </c>
      <c r="X55" s="98">
        <v>2</v>
      </c>
      <c r="Y55" s="151" t="s">
        <v>391</v>
      </c>
      <c r="Z55" s="46"/>
      <c r="AA55" s="46"/>
      <c r="AB55" s="46"/>
      <c r="AC55" s="46"/>
      <c r="AD55" s="46"/>
      <c r="AE55" s="46"/>
    </row>
    <row r="56" spans="2:31" ht="19.5" customHeight="1">
      <c r="B56" s="46"/>
      <c r="C56" s="46"/>
      <c r="D56" s="212" t="s">
        <v>390</v>
      </c>
      <c r="E56" s="95">
        <v>1</v>
      </c>
      <c r="F56" s="98">
        <v>3</v>
      </c>
      <c r="G56" s="98">
        <v>0</v>
      </c>
      <c r="H56" s="98">
        <v>60</v>
      </c>
      <c r="I56" s="98">
        <v>14</v>
      </c>
      <c r="J56" s="98">
        <v>46</v>
      </c>
      <c r="K56" s="98">
        <v>0</v>
      </c>
      <c r="L56" s="98">
        <v>0</v>
      </c>
      <c r="M56" s="98">
        <v>14</v>
      </c>
      <c r="N56" s="98">
        <v>46</v>
      </c>
      <c r="O56" s="98">
        <v>0</v>
      </c>
      <c r="P56" s="98">
        <v>0</v>
      </c>
      <c r="Q56" s="98">
        <v>14</v>
      </c>
      <c r="R56" s="98">
        <v>46</v>
      </c>
      <c r="S56" s="98">
        <v>27</v>
      </c>
      <c r="T56" s="98">
        <v>6</v>
      </c>
      <c r="U56" s="98">
        <v>21</v>
      </c>
      <c r="V56" s="98">
        <v>21</v>
      </c>
      <c r="W56" s="98">
        <v>8</v>
      </c>
      <c r="X56" s="98">
        <v>13</v>
      </c>
      <c r="Y56" s="151" t="s">
        <v>390</v>
      </c>
      <c r="Z56" s="46"/>
      <c r="AA56" s="46"/>
      <c r="AB56" s="46"/>
      <c r="AC56" s="46"/>
      <c r="AD56" s="46"/>
      <c r="AE56" s="46"/>
    </row>
    <row r="57" spans="2:31" ht="19.5" customHeight="1">
      <c r="B57" s="46"/>
      <c r="C57" s="46"/>
      <c r="D57" s="212" t="s">
        <v>389</v>
      </c>
      <c r="E57" s="95">
        <v>1</v>
      </c>
      <c r="F57" s="98">
        <v>1</v>
      </c>
      <c r="G57" s="98">
        <v>0</v>
      </c>
      <c r="H57" s="98">
        <v>418</v>
      </c>
      <c r="I57" s="98">
        <v>304</v>
      </c>
      <c r="J57" s="98">
        <v>114</v>
      </c>
      <c r="K57" s="98">
        <v>0</v>
      </c>
      <c r="L57" s="98">
        <v>0</v>
      </c>
      <c r="M57" s="98">
        <v>0</v>
      </c>
      <c r="N57" s="98">
        <v>0</v>
      </c>
      <c r="O57" s="98">
        <v>304</v>
      </c>
      <c r="P57" s="98">
        <v>114</v>
      </c>
      <c r="Q57" s="98">
        <v>304</v>
      </c>
      <c r="R57" s="98">
        <v>114</v>
      </c>
      <c r="S57" s="98">
        <v>418</v>
      </c>
      <c r="T57" s="98">
        <v>304</v>
      </c>
      <c r="U57" s="98">
        <v>114</v>
      </c>
      <c r="V57" s="98">
        <v>459</v>
      </c>
      <c r="W57" s="98">
        <v>336</v>
      </c>
      <c r="X57" s="98">
        <v>123</v>
      </c>
      <c r="Y57" s="210" t="s">
        <v>388</v>
      </c>
      <c r="Z57" s="46"/>
      <c r="AA57" s="46"/>
      <c r="AB57" s="46"/>
      <c r="AC57" s="46"/>
      <c r="AD57" s="46"/>
      <c r="AE57" s="46"/>
    </row>
    <row r="58" spans="2:31" ht="19.5" customHeight="1">
      <c r="B58" s="46"/>
      <c r="C58" s="46"/>
      <c r="D58" s="212" t="s">
        <v>387</v>
      </c>
      <c r="E58" s="95">
        <v>2</v>
      </c>
      <c r="F58" s="98">
        <v>3</v>
      </c>
      <c r="G58" s="98">
        <v>0</v>
      </c>
      <c r="H58" s="98">
        <v>50</v>
      </c>
      <c r="I58" s="98">
        <v>2</v>
      </c>
      <c r="J58" s="98">
        <v>48</v>
      </c>
      <c r="K58" s="98">
        <v>0</v>
      </c>
      <c r="L58" s="98">
        <v>0</v>
      </c>
      <c r="M58" s="98">
        <v>2</v>
      </c>
      <c r="N58" s="98">
        <v>38</v>
      </c>
      <c r="O58" s="98">
        <v>0</v>
      </c>
      <c r="P58" s="98">
        <v>10</v>
      </c>
      <c r="Q58" s="98">
        <v>2</v>
      </c>
      <c r="R58" s="98">
        <v>48</v>
      </c>
      <c r="S58" s="98">
        <v>13</v>
      </c>
      <c r="T58" s="98">
        <v>0</v>
      </c>
      <c r="U58" s="98">
        <v>13</v>
      </c>
      <c r="V58" s="98">
        <v>20</v>
      </c>
      <c r="W58" s="98">
        <v>3</v>
      </c>
      <c r="X58" s="98">
        <v>17</v>
      </c>
      <c r="Y58" s="210" t="s">
        <v>387</v>
      </c>
      <c r="Z58" s="46"/>
      <c r="AA58" s="46"/>
      <c r="AB58" s="46"/>
      <c r="AC58" s="46"/>
      <c r="AD58" s="46"/>
      <c r="AE58" s="46"/>
    </row>
    <row r="59" spans="2:31" ht="19.5" customHeight="1">
      <c r="B59" s="46"/>
      <c r="C59" s="46"/>
      <c r="D59" s="212" t="s">
        <v>386</v>
      </c>
      <c r="E59" s="95">
        <v>2</v>
      </c>
      <c r="F59" s="98">
        <v>5</v>
      </c>
      <c r="G59" s="98">
        <v>0</v>
      </c>
      <c r="H59" s="98">
        <v>105</v>
      </c>
      <c r="I59" s="98">
        <v>80</v>
      </c>
      <c r="J59" s="98">
        <v>25</v>
      </c>
      <c r="K59" s="98">
        <v>0</v>
      </c>
      <c r="L59" s="98">
        <v>0</v>
      </c>
      <c r="M59" s="98">
        <v>80</v>
      </c>
      <c r="N59" s="98">
        <v>25</v>
      </c>
      <c r="O59" s="98">
        <v>0</v>
      </c>
      <c r="P59" s="98">
        <v>0</v>
      </c>
      <c r="Q59" s="98">
        <v>80</v>
      </c>
      <c r="R59" s="98">
        <v>25</v>
      </c>
      <c r="S59" s="98">
        <v>79</v>
      </c>
      <c r="T59" s="98">
        <v>58</v>
      </c>
      <c r="U59" s="98">
        <v>21</v>
      </c>
      <c r="V59" s="98">
        <v>78</v>
      </c>
      <c r="W59" s="98">
        <v>62</v>
      </c>
      <c r="X59" s="98">
        <v>16</v>
      </c>
      <c r="Y59" s="210" t="s">
        <v>386</v>
      </c>
      <c r="Z59" s="46"/>
      <c r="AA59" s="46"/>
      <c r="AB59" s="46"/>
      <c r="AC59" s="46"/>
      <c r="AD59" s="46"/>
      <c r="AE59" s="46"/>
    </row>
    <row r="60" spans="2:31" ht="19.5" customHeight="1">
      <c r="B60" s="59"/>
      <c r="C60" s="59"/>
      <c r="D60" s="130" t="s">
        <v>385</v>
      </c>
      <c r="E60" s="92">
        <v>3</v>
      </c>
      <c r="F60" s="93">
        <v>6</v>
      </c>
      <c r="G60" s="93">
        <v>0</v>
      </c>
      <c r="H60" s="93">
        <v>178</v>
      </c>
      <c r="I60" s="93">
        <v>140</v>
      </c>
      <c r="J60" s="93">
        <v>38</v>
      </c>
      <c r="K60" s="93">
        <v>0</v>
      </c>
      <c r="L60" s="93">
        <v>0</v>
      </c>
      <c r="M60" s="93">
        <v>140</v>
      </c>
      <c r="N60" s="93">
        <v>38</v>
      </c>
      <c r="O60" s="93">
        <v>0</v>
      </c>
      <c r="P60" s="93">
        <v>0</v>
      </c>
      <c r="Q60" s="93">
        <v>140</v>
      </c>
      <c r="R60" s="93">
        <v>38</v>
      </c>
      <c r="S60" s="93">
        <v>105</v>
      </c>
      <c r="T60" s="93">
        <v>86</v>
      </c>
      <c r="U60" s="93">
        <v>19</v>
      </c>
      <c r="V60" s="93">
        <v>119</v>
      </c>
      <c r="W60" s="93">
        <v>96</v>
      </c>
      <c r="X60" s="93">
        <v>23</v>
      </c>
      <c r="Y60" s="107" t="s">
        <v>385</v>
      </c>
      <c r="Z60" s="59"/>
      <c r="AA60" s="59"/>
      <c r="AB60" s="46"/>
      <c r="AC60" s="46"/>
      <c r="AD60" s="46"/>
      <c r="AE60" s="46"/>
    </row>
    <row r="61" spans="2:31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r="62" spans="2:31">
      <c r="B62" s="160" t="s">
        <v>384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160" t="s">
        <v>383</v>
      </c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r="63" spans="2:31">
      <c r="B63" s="160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r="64" spans="2:31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</row>
    <row r="65" spans="2:31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r="66" spans="2:31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 spans="2:31"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 spans="2:31"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 spans="2:31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</row>
    <row r="70" spans="2:31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</row>
    <row r="72" spans="2:31">
      <c r="P72" s="1" t="s">
        <v>382</v>
      </c>
    </row>
  </sheetData>
  <mergeCells count="6">
    <mergeCell ref="Z39:AA39"/>
    <mergeCell ref="B6:D10"/>
    <mergeCell ref="E6:E10"/>
    <mergeCell ref="F6:G9"/>
    <mergeCell ref="S6:U9"/>
    <mergeCell ref="Y6:AA10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4" orientation="portrait" useFirstPageNumber="1" r:id="rId1"/>
  <headerFooter alignWithMargins="0">
    <oddFooter>&amp;C&amp;14－&amp;P－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zoomScale="90" zoomScaleNormal="90" workbookViewId="0">
      <pane xSplit="2" ySplit="8" topLeftCell="C9" activePane="bottomRight" state="frozen"/>
      <selection activeCell="D30" sqref="D30"/>
      <selection pane="topRight" activeCell="D30" sqref="D30"/>
      <selection pane="bottomLeft" activeCell="D30" sqref="D30"/>
      <selection pane="bottomRight" activeCell="E18" sqref="E18"/>
    </sheetView>
  </sheetViews>
  <sheetFormatPr defaultRowHeight="13.5"/>
  <cols>
    <col min="1" max="1" width="2.625" style="1" customWidth="1"/>
    <col min="2" max="2" width="16.5" style="1" customWidth="1"/>
    <col min="3" max="3" width="19.75" style="1" customWidth="1"/>
    <col min="4" max="12" width="18.125" style="1" customWidth="1"/>
    <col min="13" max="13" width="16.625" style="1" customWidth="1"/>
    <col min="14" max="16384" width="9" style="1"/>
  </cols>
  <sheetData>
    <row r="1" spans="2:13">
      <c r="B1" s="235"/>
      <c r="D1" s="23"/>
    </row>
    <row r="2" spans="2:13" ht="17.25">
      <c r="B2" s="119" t="s">
        <v>454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119" t="s">
        <v>454</v>
      </c>
    </row>
    <row r="3" spans="2:13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85"/>
    </row>
    <row r="4" spans="2:13" ht="17.25">
      <c r="B4" s="46"/>
      <c r="C4" s="46"/>
      <c r="D4" s="46"/>
      <c r="E4" s="465" t="s">
        <v>453</v>
      </c>
      <c r="F4" s="465"/>
      <c r="G4" s="465"/>
      <c r="H4" s="119" t="s">
        <v>452</v>
      </c>
      <c r="I4" s="119"/>
      <c r="J4" s="46"/>
      <c r="K4" s="46"/>
      <c r="L4" s="46"/>
      <c r="M4" s="46"/>
    </row>
    <row r="5" spans="2:13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85" t="s">
        <v>61</v>
      </c>
    </row>
    <row r="6" spans="2:13" ht="15" customHeight="1">
      <c r="B6" s="442" t="s">
        <v>58</v>
      </c>
      <c r="C6" s="56"/>
      <c r="D6" s="440" t="s">
        <v>88</v>
      </c>
      <c r="E6" s="441"/>
      <c r="F6" s="442"/>
      <c r="G6" s="221"/>
      <c r="H6" s="55" t="s">
        <v>451</v>
      </c>
      <c r="I6" s="55"/>
      <c r="J6" s="146"/>
      <c r="K6" s="146"/>
      <c r="L6" s="220"/>
      <c r="M6" s="440" t="s">
        <v>58</v>
      </c>
    </row>
    <row r="7" spans="2:13" ht="15" customHeight="1">
      <c r="B7" s="449"/>
      <c r="C7" s="151" t="s">
        <v>378</v>
      </c>
      <c r="D7" s="446"/>
      <c r="E7" s="450"/>
      <c r="F7" s="448"/>
      <c r="G7" s="437" t="s">
        <v>450</v>
      </c>
      <c r="H7" s="438"/>
      <c r="I7" s="439"/>
      <c r="J7" s="446" t="s">
        <v>449</v>
      </c>
      <c r="K7" s="450"/>
      <c r="L7" s="450"/>
      <c r="M7" s="445"/>
    </row>
    <row r="8" spans="2:13" ht="15" customHeight="1">
      <c r="B8" s="448"/>
      <c r="C8" s="107"/>
      <c r="D8" s="107" t="s">
        <v>46</v>
      </c>
      <c r="E8" s="107" t="s">
        <v>2</v>
      </c>
      <c r="F8" s="132" t="s">
        <v>3</v>
      </c>
      <c r="G8" s="107" t="s">
        <v>46</v>
      </c>
      <c r="H8" s="107" t="s">
        <v>2</v>
      </c>
      <c r="I8" s="107" t="s">
        <v>3</v>
      </c>
      <c r="J8" s="107" t="s">
        <v>46</v>
      </c>
      <c r="K8" s="107" t="s">
        <v>2</v>
      </c>
      <c r="L8" s="107" t="s">
        <v>3</v>
      </c>
      <c r="M8" s="446"/>
    </row>
    <row r="9" spans="2:13" ht="26.25" customHeight="1">
      <c r="B9" s="316" t="s">
        <v>250</v>
      </c>
      <c r="C9" s="118">
        <v>46</v>
      </c>
      <c r="D9" s="284">
        <v>3181</v>
      </c>
      <c r="E9" s="284">
        <v>1890</v>
      </c>
      <c r="F9" s="284">
        <v>1291</v>
      </c>
      <c r="G9" s="284">
        <v>338</v>
      </c>
      <c r="H9" s="284">
        <v>290</v>
      </c>
      <c r="I9" s="284">
        <v>48</v>
      </c>
      <c r="J9" s="284">
        <v>225</v>
      </c>
      <c r="K9" s="284">
        <v>135</v>
      </c>
      <c r="L9" s="284">
        <v>90</v>
      </c>
      <c r="M9" s="343" t="s">
        <v>249</v>
      </c>
    </row>
    <row r="10" spans="2:13" ht="26.25" customHeight="1">
      <c r="B10" s="176">
        <v>26</v>
      </c>
      <c r="C10" s="118">
        <v>46</v>
      </c>
      <c r="D10" s="284">
        <v>3108</v>
      </c>
      <c r="E10" s="284">
        <v>1817</v>
      </c>
      <c r="F10" s="284">
        <v>1291</v>
      </c>
      <c r="G10" s="284">
        <v>338</v>
      </c>
      <c r="H10" s="284">
        <v>294</v>
      </c>
      <c r="I10" s="284">
        <v>44</v>
      </c>
      <c r="J10" s="284">
        <v>230</v>
      </c>
      <c r="K10" s="284">
        <v>136</v>
      </c>
      <c r="L10" s="284">
        <v>94</v>
      </c>
      <c r="M10" s="285">
        <v>26</v>
      </c>
    </row>
    <row r="11" spans="2:13" ht="26.25" customHeight="1">
      <c r="B11" s="176"/>
      <c r="C11" s="118"/>
      <c r="D11" s="284"/>
      <c r="E11" s="284"/>
      <c r="F11" s="284"/>
      <c r="G11" s="284"/>
      <c r="H11" s="284"/>
      <c r="I11" s="284"/>
      <c r="J11" s="284"/>
      <c r="K11" s="284"/>
      <c r="L11" s="284"/>
      <c r="M11" s="285"/>
    </row>
    <row r="12" spans="2:13" ht="26.25" customHeight="1">
      <c r="B12" s="218">
        <v>27</v>
      </c>
      <c r="C12" s="217">
        <f t="shared" ref="C12:L12" si="0">SUM(C14)</f>
        <v>45</v>
      </c>
      <c r="D12" s="216">
        <f t="shared" si="0"/>
        <v>2916</v>
      </c>
      <c r="E12" s="216">
        <f t="shared" si="0"/>
        <v>1759</v>
      </c>
      <c r="F12" s="216">
        <f t="shared" si="0"/>
        <v>1157</v>
      </c>
      <c r="G12" s="216">
        <f t="shared" si="0"/>
        <v>330</v>
      </c>
      <c r="H12" s="216">
        <f t="shared" si="0"/>
        <v>285</v>
      </c>
      <c r="I12" s="216">
        <f t="shared" si="0"/>
        <v>45</v>
      </c>
      <c r="J12" s="216">
        <f t="shared" si="0"/>
        <v>230</v>
      </c>
      <c r="K12" s="216">
        <f t="shared" si="0"/>
        <v>135</v>
      </c>
      <c r="L12" s="216">
        <f t="shared" si="0"/>
        <v>95</v>
      </c>
      <c r="M12" s="215">
        <v>27</v>
      </c>
    </row>
    <row r="13" spans="2:13" ht="26.25" customHeight="1">
      <c r="B13" s="46"/>
      <c r="C13" s="118"/>
      <c r="D13" s="284"/>
      <c r="E13" s="284"/>
      <c r="F13" s="284"/>
      <c r="G13" s="284"/>
      <c r="H13" s="284"/>
      <c r="I13" s="284"/>
      <c r="J13" s="284"/>
      <c r="K13" s="284"/>
      <c r="L13" s="284"/>
      <c r="M13" s="57"/>
    </row>
    <row r="14" spans="2:13" ht="26.25" customHeight="1">
      <c r="B14" s="158" t="s">
        <v>448</v>
      </c>
      <c r="C14" s="118">
        <v>45</v>
      </c>
      <c r="D14" s="284">
        <f>E14+F14</f>
        <v>2916</v>
      </c>
      <c r="E14" s="284">
        <v>1759</v>
      </c>
      <c r="F14" s="284">
        <v>1157</v>
      </c>
      <c r="G14" s="284">
        <f>SUM(H14:I14)</f>
        <v>330</v>
      </c>
      <c r="H14" s="284">
        <v>285</v>
      </c>
      <c r="I14" s="284">
        <v>45</v>
      </c>
      <c r="J14" s="284">
        <f>SUM(K14:L14)</f>
        <v>230</v>
      </c>
      <c r="K14" s="284">
        <v>135</v>
      </c>
      <c r="L14" s="284">
        <v>95</v>
      </c>
      <c r="M14" s="151" t="s">
        <v>215</v>
      </c>
    </row>
    <row r="15" spans="2:13" ht="26.25" customHeight="1">
      <c r="B15" s="46"/>
      <c r="C15" s="118"/>
      <c r="D15" s="284"/>
      <c r="E15" s="284"/>
      <c r="F15" s="284"/>
      <c r="G15" s="284"/>
      <c r="H15" s="284"/>
      <c r="I15" s="284"/>
      <c r="J15" s="284"/>
      <c r="K15" s="284"/>
      <c r="L15" s="284"/>
      <c r="M15" s="57"/>
    </row>
    <row r="16" spans="2:13" ht="26.25" customHeight="1">
      <c r="B16" s="158" t="s">
        <v>447</v>
      </c>
      <c r="C16" s="118">
        <f t="shared" ref="C16:L16" si="1">SUM(C18:C30)</f>
        <v>44</v>
      </c>
      <c r="D16" s="284">
        <f t="shared" si="1"/>
        <v>2906</v>
      </c>
      <c r="E16" s="284">
        <f t="shared" si="1"/>
        <v>1756</v>
      </c>
      <c r="F16" s="284">
        <f t="shared" si="1"/>
        <v>1150</v>
      </c>
      <c r="G16" s="284">
        <f t="shared" si="1"/>
        <v>326</v>
      </c>
      <c r="H16" s="284">
        <f t="shared" si="1"/>
        <v>281</v>
      </c>
      <c r="I16" s="284">
        <f t="shared" si="1"/>
        <v>45</v>
      </c>
      <c r="J16" s="284">
        <f t="shared" si="1"/>
        <v>230</v>
      </c>
      <c r="K16" s="284">
        <f t="shared" si="1"/>
        <v>135</v>
      </c>
      <c r="L16" s="284">
        <f t="shared" si="1"/>
        <v>95</v>
      </c>
      <c r="M16" s="151" t="s">
        <v>214</v>
      </c>
    </row>
    <row r="17" spans="2:13" ht="26.25" customHeight="1">
      <c r="B17" s="46"/>
      <c r="C17" s="118"/>
      <c r="D17" s="284"/>
      <c r="E17" s="284"/>
      <c r="F17" s="284"/>
      <c r="G17" s="284"/>
      <c r="H17" s="284"/>
      <c r="I17" s="284"/>
      <c r="J17" s="284"/>
      <c r="K17" s="284"/>
      <c r="L17" s="284"/>
      <c r="M17" s="57"/>
    </row>
    <row r="18" spans="2:13" ht="26.25" customHeight="1">
      <c r="B18" s="212" t="s">
        <v>213</v>
      </c>
      <c r="C18" s="118">
        <v>10</v>
      </c>
      <c r="D18" s="284">
        <f t="shared" ref="D18:D30" si="2">SUM(E18:F18)</f>
        <v>575</v>
      </c>
      <c r="E18" s="284">
        <v>364</v>
      </c>
      <c r="F18" s="284">
        <v>211</v>
      </c>
      <c r="G18" s="284">
        <f t="shared" ref="G18:G30" si="3">SUM(H18:I18)</f>
        <v>72</v>
      </c>
      <c r="H18" s="284">
        <v>63</v>
      </c>
      <c r="I18" s="284">
        <v>9</v>
      </c>
      <c r="J18" s="284">
        <f t="shared" ref="J18:J30" si="4">SUM(K18:L18)</f>
        <v>1</v>
      </c>
      <c r="K18" s="284">
        <v>0</v>
      </c>
      <c r="L18" s="284">
        <v>1</v>
      </c>
      <c r="M18" s="210" t="s">
        <v>213</v>
      </c>
    </row>
    <row r="19" spans="2:13" ht="26.25" customHeight="1">
      <c r="B19" s="212" t="s">
        <v>212</v>
      </c>
      <c r="C19" s="118">
        <v>6</v>
      </c>
      <c r="D19" s="284">
        <f t="shared" si="2"/>
        <v>464</v>
      </c>
      <c r="E19" s="284">
        <v>288</v>
      </c>
      <c r="F19" s="284">
        <v>176</v>
      </c>
      <c r="G19" s="284">
        <f t="shared" si="3"/>
        <v>52</v>
      </c>
      <c r="H19" s="284">
        <v>46</v>
      </c>
      <c r="I19" s="284">
        <v>6</v>
      </c>
      <c r="J19" s="284">
        <f t="shared" si="4"/>
        <v>0</v>
      </c>
      <c r="K19" s="284">
        <v>0</v>
      </c>
      <c r="L19" s="284">
        <v>0</v>
      </c>
      <c r="M19" s="210" t="s">
        <v>212</v>
      </c>
    </row>
    <row r="20" spans="2:13" ht="26.25" customHeight="1">
      <c r="B20" s="212" t="s">
        <v>211</v>
      </c>
      <c r="C20" s="118">
        <v>5</v>
      </c>
      <c r="D20" s="284">
        <f t="shared" si="2"/>
        <v>695</v>
      </c>
      <c r="E20" s="284">
        <v>399</v>
      </c>
      <c r="F20" s="284">
        <v>296</v>
      </c>
      <c r="G20" s="284">
        <f t="shared" si="3"/>
        <v>62</v>
      </c>
      <c r="H20" s="284">
        <v>49</v>
      </c>
      <c r="I20" s="284">
        <v>13</v>
      </c>
      <c r="J20" s="284">
        <f t="shared" si="4"/>
        <v>65</v>
      </c>
      <c r="K20" s="284">
        <v>48</v>
      </c>
      <c r="L20" s="284">
        <v>17</v>
      </c>
      <c r="M20" s="210" t="s">
        <v>211</v>
      </c>
    </row>
    <row r="21" spans="2:13" ht="26.25" customHeight="1">
      <c r="B21" s="212" t="s">
        <v>210</v>
      </c>
      <c r="C21" s="118">
        <v>2</v>
      </c>
      <c r="D21" s="284">
        <f t="shared" si="2"/>
        <v>110</v>
      </c>
      <c r="E21" s="284">
        <v>43</v>
      </c>
      <c r="F21" s="284">
        <v>67</v>
      </c>
      <c r="G21" s="284">
        <f t="shared" si="3"/>
        <v>10</v>
      </c>
      <c r="H21" s="284">
        <v>7</v>
      </c>
      <c r="I21" s="284">
        <v>3</v>
      </c>
      <c r="J21" s="284">
        <f t="shared" si="4"/>
        <v>65</v>
      </c>
      <c r="K21" s="284">
        <v>36</v>
      </c>
      <c r="L21" s="284">
        <v>29</v>
      </c>
      <c r="M21" s="210" t="s">
        <v>210</v>
      </c>
    </row>
    <row r="22" spans="2:13" ht="26.25" customHeight="1">
      <c r="B22" s="212" t="s">
        <v>209</v>
      </c>
      <c r="C22" s="118">
        <v>4</v>
      </c>
      <c r="D22" s="284">
        <f t="shared" si="2"/>
        <v>310</v>
      </c>
      <c r="E22" s="284">
        <v>195</v>
      </c>
      <c r="F22" s="284">
        <v>115</v>
      </c>
      <c r="G22" s="284">
        <f t="shared" si="3"/>
        <v>30</v>
      </c>
      <c r="H22" s="284">
        <v>28</v>
      </c>
      <c r="I22" s="284">
        <v>2</v>
      </c>
      <c r="J22" s="284">
        <f t="shared" si="4"/>
        <v>4</v>
      </c>
      <c r="K22" s="284">
        <v>4</v>
      </c>
      <c r="L22" s="284">
        <v>0</v>
      </c>
      <c r="M22" s="210" t="s">
        <v>209</v>
      </c>
    </row>
    <row r="23" spans="2:13" ht="26.25" customHeight="1">
      <c r="B23" s="212" t="s">
        <v>208</v>
      </c>
      <c r="C23" s="118">
        <v>1</v>
      </c>
      <c r="D23" s="284">
        <f t="shared" si="2"/>
        <v>3</v>
      </c>
      <c r="E23" s="284">
        <v>0</v>
      </c>
      <c r="F23" s="284">
        <v>3</v>
      </c>
      <c r="G23" s="284">
        <f t="shared" si="3"/>
        <v>2</v>
      </c>
      <c r="H23" s="284">
        <v>0</v>
      </c>
      <c r="I23" s="284">
        <v>2</v>
      </c>
      <c r="J23" s="284">
        <f t="shared" si="4"/>
        <v>1</v>
      </c>
      <c r="K23" s="284">
        <v>0</v>
      </c>
      <c r="L23" s="284">
        <v>1</v>
      </c>
      <c r="M23" s="210" t="s">
        <v>208</v>
      </c>
    </row>
    <row r="24" spans="2:13" ht="26.25" customHeight="1">
      <c r="B24" s="212" t="s">
        <v>207</v>
      </c>
      <c r="C24" s="118">
        <v>5</v>
      </c>
      <c r="D24" s="284">
        <f t="shared" si="2"/>
        <v>295</v>
      </c>
      <c r="E24" s="284">
        <v>179</v>
      </c>
      <c r="F24" s="284">
        <v>116</v>
      </c>
      <c r="G24" s="284">
        <f t="shared" si="3"/>
        <v>29</v>
      </c>
      <c r="H24" s="284">
        <v>26</v>
      </c>
      <c r="I24" s="284">
        <v>3</v>
      </c>
      <c r="J24" s="284">
        <f t="shared" si="4"/>
        <v>0</v>
      </c>
      <c r="K24" s="284">
        <v>0</v>
      </c>
      <c r="L24" s="284">
        <v>0</v>
      </c>
      <c r="M24" s="210" t="s">
        <v>207</v>
      </c>
    </row>
    <row r="25" spans="2:13" ht="26.25" customHeight="1">
      <c r="B25" s="212" t="s">
        <v>206</v>
      </c>
      <c r="C25" s="118">
        <v>2</v>
      </c>
      <c r="D25" s="284">
        <f t="shared" si="2"/>
        <v>45</v>
      </c>
      <c r="E25" s="284">
        <v>29</v>
      </c>
      <c r="F25" s="284">
        <v>16</v>
      </c>
      <c r="G25" s="284">
        <f t="shared" si="3"/>
        <v>12</v>
      </c>
      <c r="H25" s="284">
        <v>12</v>
      </c>
      <c r="I25" s="284">
        <v>0</v>
      </c>
      <c r="J25" s="284">
        <f t="shared" si="4"/>
        <v>0</v>
      </c>
      <c r="K25" s="284">
        <v>0</v>
      </c>
      <c r="L25" s="284">
        <v>0</v>
      </c>
      <c r="M25" s="210" t="s">
        <v>206</v>
      </c>
    </row>
    <row r="26" spans="2:13" ht="26.25" customHeight="1">
      <c r="B26" s="212" t="s">
        <v>205</v>
      </c>
      <c r="C26" s="118">
        <v>1</v>
      </c>
      <c r="D26" s="284">
        <f t="shared" si="2"/>
        <v>15</v>
      </c>
      <c r="E26" s="284">
        <v>10</v>
      </c>
      <c r="F26" s="284">
        <v>5</v>
      </c>
      <c r="G26" s="284">
        <f t="shared" si="3"/>
        <v>10</v>
      </c>
      <c r="H26" s="284">
        <v>10</v>
      </c>
      <c r="I26" s="284">
        <v>0</v>
      </c>
      <c r="J26" s="284">
        <f t="shared" si="4"/>
        <v>0</v>
      </c>
      <c r="K26" s="284">
        <v>0</v>
      </c>
      <c r="L26" s="284">
        <v>0</v>
      </c>
      <c r="M26" s="210" t="s">
        <v>205</v>
      </c>
    </row>
    <row r="27" spans="2:13" ht="26.25" customHeight="1">
      <c r="B27" s="212" t="s">
        <v>204</v>
      </c>
      <c r="C27" s="118">
        <v>3</v>
      </c>
      <c r="D27" s="284">
        <f t="shared" si="2"/>
        <v>90</v>
      </c>
      <c r="E27" s="284">
        <v>55</v>
      </c>
      <c r="F27" s="284">
        <v>35</v>
      </c>
      <c r="G27" s="284">
        <f t="shared" si="3"/>
        <v>14</v>
      </c>
      <c r="H27" s="284">
        <v>10</v>
      </c>
      <c r="I27" s="284">
        <v>4</v>
      </c>
      <c r="J27" s="284">
        <f t="shared" si="4"/>
        <v>38</v>
      </c>
      <c r="K27" s="284">
        <v>22</v>
      </c>
      <c r="L27" s="284">
        <v>16</v>
      </c>
      <c r="M27" s="210" t="s">
        <v>204</v>
      </c>
    </row>
    <row r="28" spans="2:13" ht="26.25" customHeight="1">
      <c r="B28" s="212" t="s">
        <v>203</v>
      </c>
      <c r="C28" s="118">
        <v>0</v>
      </c>
      <c r="D28" s="284">
        <f t="shared" si="2"/>
        <v>0</v>
      </c>
      <c r="E28" s="284">
        <v>0</v>
      </c>
      <c r="F28" s="284">
        <v>0</v>
      </c>
      <c r="G28" s="284">
        <f t="shared" si="3"/>
        <v>0</v>
      </c>
      <c r="H28" s="284">
        <v>0</v>
      </c>
      <c r="I28" s="284">
        <v>0</v>
      </c>
      <c r="J28" s="284">
        <f t="shared" si="4"/>
        <v>0</v>
      </c>
      <c r="K28" s="284">
        <v>0</v>
      </c>
      <c r="L28" s="284">
        <v>0</v>
      </c>
      <c r="M28" s="210" t="s">
        <v>203</v>
      </c>
    </row>
    <row r="29" spans="2:13" ht="26.25" customHeight="1">
      <c r="B29" s="212" t="s">
        <v>202</v>
      </c>
      <c r="C29" s="118">
        <v>2</v>
      </c>
      <c r="D29" s="284">
        <f t="shared" si="2"/>
        <v>240</v>
      </c>
      <c r="E29" s="284">
        <v>176</v>
      </c>
      <c r="F29" s="284">
        <v>64</v>
      </c>
      <c r="G29" s="284">
        <f t="shared" si="3"/>
        <v>25</v>
      </c>
      <c r="H29" s="284">
        <v>25</v>
      </c>
      <c r="I29" s="284">
        <v>0</v>
      </c>
      <c r="J29" s="284">
        <f t="shared" si="4"/>
        <v>0</v>
      </c>
      <c r="K29" s="284">
        <v>0</v>
      </c>
      <c r="L29" s="284">
        <v>0</v>
      </c>
      <c r="M29" s="210" t="s">
        <v>202</v>
      </c>
    </row>
    <row r="30" spans="2:13" ht="26.25" customHeight="1">
      <c r="B30" s="212" t="s">
        <v>201</v>
      </c>
      <c r="C30" s="118">
        <v>3</v>
      </c>
      <c r="D30" s="284">
        <f t="shared" si="2"/>
        <v>64</v>
      </c>
      <c r="E30" s="284">
        <v>18</v>
      </c>
      <c r="F30" s="284">
        <v>46</v>
      </c>
      <c r="G30" s="284">
        <f t="shared" si="3"/>
        <v>8</v>
      </c>
      <c r="H30" s="284">
        <v>5</v>
      </c>
      <c r="I30" s="284">
        <v>3</v>
      </c>
      <c r="J30" s="284">
        <f t="shared" si="4"/>
        <v>56</v>
      </c>
      <c r="K30" s="284">
        <v>25</v>
      </c>
      <c r="L30" s="284">
        <v>31</v>
      </c>
      <c r="M30" s="210" t="s">
        <v>201</v>
      </c>
    </row>
    <row r="31" spans="2:13" ht="26.25" customHeight="1">
      <c r="B31" s="46"/>
      <c r="C31" s="118"/>
      <c r="D31" s="284"/>
      <c r="E31" s="284"/>
      <c r="F31" s="284"/>
      <c r="G31" s="284"/>
      <c r="H31" s="284"/>
      <c r="I31" s="284"/>
      <c r="J31" s="284"/>
      <c r="K31" s="284"/>
      <c r="L31" s="284"/>
      <c r="M31" s="57"/>
    </row>
    <row r="32" spans="2:13" ht="26.25" customHeight="1">
      <c r="B32" s="212" t="s">
        <v>200</v>
      </c>
      <c r="C32" s="118">
        <f t="shared" ref="C32:L32" si="5">SUM(C34:C39)</f>
        <v>1</v>
      </c>
      <c r="D32" s="284">
        <f t="shared" si="5"/>
        <v>10</v>
      </c>
      <c r="E32" s="284">
        <f t="shared" si="5"/>
        <v>3</v>
      </c>
      <c r="F32" s="284">
        <f t="shared" si="5"/>
        <v>7</v>
      </c>
      <c r="G32" s="284">
        <f t="shared" si="5"/>
        <v>4</v>
      </c>
      <c r="H32" s="284">
        <f t="shared" si="5"/>
        <v>4</v>
      </c>
      <c r="I32" s="284">
        <f t="shared" si="5"/>
        <v>0</v>
      </c>
      <c r="J32" s="284">
        <f t="shared" si="5"/>
        <v>0</v>
      </c>
      <c r="K32" s="284">
        <f t="shared" si="5"/>
        <v>0</v>
      </c>
      <c r="L32" s="284">
        <f t="shared" si="5"/>
        <v>0</v>
      </c>
      <c r="M32" s="210" t="s">
        <v>200</v>
      </c>
    </row>
    <row r="33" spans="2:13" ht="26.25" customHeight="1">
      <c r="B33" s="212"/>
      <c r="C33" s="118"/>
      <c r="D33" s="284"/>
      <c r="E33" s="284"/>
      <c r="F33" s="284"/>
      <c r="G33" s="284"/>
      <c r="H33" s="284"/>
      <c r="I33" s="284"/>
      <c r="J33" s="284"/>
      <c r="K33" s="284"/>
      <c r="L33" s="284"/>
      <c r="M33" s="210"/>
    </row>
    <row r="34" spans="2:13" ht="26.25" customHeight="1">
      <c r="B34" s="212" t="s">
        <v>199</v>
      </c>
      <c r="C34" s="118">
        <v>1</v>
      </c>
      <c r="D34" s="284">
        <f t="shared" ref="D34:D39" si="6">SUM(E34:F34)</f>
        <v>10</v>
      </c>
      <c r="E34" s="284">
        <v>3</v>
      </c>
      <c r="F34" s="284">
        <v>7</v>
      </c>
      <c r="G34" s="284">
        <f t="shared" ref="G34:G39" si="7">SUM(H34:I34)</f>
        <v>4</v>
      </c>
      <c r="H34" s="284">
        <v>4</v>
      </c>
      <c r="I34" s="284">
        <v>0</v>
      </c>
      <c r="J34" s="284">
        <f t="shared" ref="J34:J39" si="8">SUM(K34:L34)</f>
        <v>0</v>
      </c>
      <c r="K34" s="284">
        <v>0</v>
      </c>
      <c r="L34" s="284">
        <v>0</v>
      </c>
      <c r="M34" s="210" t="s">
        <v>199</v>
      </c>
    </row>
    <row r="35" spans="2:13" ht="26.25" customHeight="1">
      <c r="B35" s="212" t="s">
        <v>198</v>
      </c>
      <c r="C35" s="118">
        <v>0</v>
      </c>
      <c r="D35" s="284">
        <f t="shared" si="6"/>
        <v>0</v>
      </c>
      <c r="E35" s="284">
        <v>0</v>
      </c>
      <c r="F35" s="284">
        <v>0</v>
      </c>
      <c r="G35" s="284">
        <f t="shared" si="7"/>
        <v>0</v>
      </c>
      <c r="H35" s="284">
        <v>0</v>
      </c>
      <c r="I35" s="284">
        <v>0</v>
      </c>
      <c r="J35" s="284">
        <f t="shared" si="8"/>
        <v>0</v>
      </c>
      <c r="K35" s="284">
        <v>0</v>
      </c>
      <c r="L35" s="284">
        <v>0</v>
      </c>
      <c r="M35" s="210" t="s">
        <v>198</v>
      </c>
    </row>
    <row r="36" spans="2:13" ht="26.25" customHeight="1">
      <c r="B36" s="212" t="s">
        <v>197</v>
      </c>
      <c r="C36" s="118">
        <v>0</v>
      </c>
      <c r="D36" s="284">
        <f t="shared" si="6"/>
        <v>0</v>
      </c>
      <c r="E36" s="284">
        <v>0</v>
      </c>
      <c r="F36" s="284">
        <v>0</v>
      </c>
      <c r="G36" s="284">
        <f t="shared" si="7"/>
        <v>0</v>
      </c>
      <c r="H36" s="284">
        <v>0</v>
      </c>
      <c r="I36" s="284">
        <v>0</v>
      </c>
      <c r="J36" s="284">
        <f t="shared" si="8"/>
        <v>0</v>
      </c>
      <c r="K36" s="284">
        <v>0</v>
      </c>
      <c r="L36" s="284">
        <v>0</v>
      </c>
      <c r="M36" s="210" t="s">
        <v>197</v>
      </c>
    </row>
    <row r="37" spans="2:13" ht="26.25" customHeight="1">
      <c r="B37" s="212" t="s">
        <v>196</v>
      </c>
      <c r="C37" s="118">
        <v>0</v>
      </c>
      <c r="D37" s="284">
        <f t="shared" si="6"/>
        <v>0</v>
      </c>
      <c r="E37" s="284">
        <v>0</v>
      </c>
      <c r="F37" s="284">
        <v>0</v>
      </c>
      <c r="G37" s="284">
        <f t="shared" si="7"/>
        <v>0</v>
      </c>
      <c r="H37" s="284">
        <v>0</v>
      </c>
      <c r="I37" s="284">
        <v>0</v>
      </c>
      <c r="J37" s="284">
        <f t="shared" si="8"/>
        <v>0</v>
      </c>
      <c r="K37" s="284">
        <v>0</v>
      </c>
      <c r="L37" s="284">
        <v>0</v>
      </c>
      <c r="M37" s="210" t="s">
        <v>196</v>
      </c>
    </row>
    <row r="38" spans="2:13" ht="26.25" customHeight="1">
      <c r="B38" s="212" t="s">
        <v>195</v>
      </c>
      <c r="C38" s="118">
        <v>0</v>
      </c>
      <c r="D38" s="284">
        <f t="shared" si="6"/>
        <v>0</v>
      </c>
      <c r="E38" s="284">
        <v>0</v>
      </c>
      <c r="F38" s="284">
        <v>0</v>
      </c>
      <c r="G38" s="284">
        <f t="shared" si="7"/>
        <v>0</v>
      </c>
      <c r="H38" s="284">
        <v>0</v>
      </c>
      <c r="I38" s="284">
        <v>0</v>
      </c>
      <c r="J38" s="284">
        <f t="shared" si="8"/>
        <v>0</v>
      </c>
      <c r="K38" s="284">
        <v>0</v>
      </c>
      <c r="L38" s="284">
        <v>0</v>
      </c>
      <c r="M38" s="210" t="s">
        <v>195</v>
      </c>
    </row>
    <row r="39" spans="2:13" ht="26.25" customHeight="1">
      <c r="B39" s="212" t="s">
        <v>194</v>
      </c>
      <c r="C39" s="118">
        <v>0</v>
      </c>
      <c r="D39" s="284">
        <f t="shared" si="6"/>
        <v>0</v>
      </c>
      <c r="E39" s="284">
        <v>0</v>
      </c>
      <c r="F39" s="284">
        <v>0</v>
      </c>
      <c r="G39" s="284">
        <f t="shared" si="7"/>
        <v>0</v>
      </c>
      <c r="H39" s="284">
        <v>0</v>
      </c>
      <c r="I39" s="284">
        <v>0</v>
      </c>
      <c r="J39" s="284">
        <f t="shared" si="8"/>
        <v>0</v>
      </c>
      <c r="K39" s="284">
        <v>0</v>
      </c>
      <c r="L39" s="284">
        <v>0</v>
      </c>
      <c r="M39" s="210" t="s">
        <v>194</v>
      </c>
    </row>
    <row r="40" spans="2:13" s="7" customFormat="1" ht="13.5" customHeight="1">
      <c r="B40" s="112"/>
      <c r="C40" s="286"/>
      <c r="D40" s="287"/>
      <c r="E40" s="287"/>
      <c r="F40" s="287"/>
      <c r="G40" s="287"/>
      <c r="H40" s="287"/>
      <c r="I40" s="287"/>
      <c r="J40" s="287"/>
      <c r="K40" s="287"/>
      <c r="L40" s="287"/>
      <c r="M40" s="112"/>
    </row>
    <row r="41" spans="2:13" ht="13.5" customHeight="1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2:13" ht="13.5" customHeight="1">
      <c r="B42" s="46" t="s">
        <v>47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2:13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2:13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2:13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2:13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spans="2:13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</row>
    <row r="48" spans="2:13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</row>
    <row r="49" spans="2:13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2:13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  <row r="51" spans="2:13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</row>
    <row r="52" spans="2:13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</row>
    <row r="53" spans="2:1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</row>
    <row r="54" spans="2:13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</row>
    <row r="55" spans="2:13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</row>
    <row r="56" spans="2:13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</row>
    <row r="57" spans="2:13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</row>
    <row r="58" spans="2:13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</row>
    <row r="59" spans="2:13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spans="2:13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</row>
    <row r="61" spans="2:13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</row>
    <row r="62" spans="2:13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2:13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</row>
    <row r="64" spans="2:13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</row>
    <row r="65" spans="2:17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2:17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2:17"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2:17"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2:17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</row>
    <row r="71" spans="2:17">
      <c r="Q71" s="1" t="s">
        <v>39</v>
      </c>
    </row>
  </sheetData>
  <mergeCells count="6">
    <mergeCell ref="M6:M8"/>
    <mergeCell ref="J7:L7"/>
    <mergeCell ref="E4:G4"/>
    <mergeCell ref="G7:I7"/>
    <mergeCell ref="B6:B8"/>
    <mergeCell ref="D6:F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6" orientation="portrait" useFirstPageNumber="1" r:id="rId1"/>
  <headerFooter alignWithMargins="0">
    <oddFooter>&amp;C&amp;14－&amp;P－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1"/>
  <sheetViews>
    <sheetView showGridLines="0" zoomScale="90" zoomScaleNormal="90" zoomScaleSheetLayoutView="100" workbookViewId="0">
      <pane xSplit="4" ySplit="11" topLeftCell="E12" activePane="bottomRight" state="frozen"/>
      <selection activeCell="D30" sqref="D30"/>
      <selection pane="topRight" activeCell="D30" sqref="D30"/>
      <selection pane="bottomLeft" activeCell="D30" sqref="D30"/>
      <selection pane="bottomRight" activeCell="I48" sqref="I48"/>
    </sheetView>
  </sheetViews>
  <sheetFormatPr defaultRowHeight="13.5"/>
  <cols>
    <col min="1" max="1" width="2.625" style="1" customWidth="1"/>
    <col min="2" max="2" width="14.625" style="1" customWidth="1"/>
    <col min="3" max="3" width="3.5" style="1" customWidth="1"/>
    <col min="4" max="4" width="14.625" style="1" customWidth="1"/>
    <col min="5" max="5" width="11.125" style="1" customWidth="1"/>
    <col min="6" max="12" width="9.25" style="1" customWidth="1"/>
    <col min="13" max="22" width="8.375" style="1" customWidth="1"/>
    <col min="23" max="23" width="14.625" style="1" customWidth="1"/>
    <col min="24" max="24" width="4" style="1" bestFit="1" customWidth="1"/>
    <col min="25" max="25" width="14.625" style="1" customWidth="1"/>
    <col min="26" max="16384" width="9" style="1"/>
  </cols>
  <sheetData>
    <row r="1" spans="2:25">
      <c r="B1" s="235"/>
      <c r="D1" s="23"/>
    </row>
    <row r="2" spans="2:25" ht="17.25">
      <c r="B2" s="16" t="s">
        <v>454</v>
      </c>
      <c r="Y2" s="234" t="s">
        <v>454</v>
      </c>
    </row>
    <row r="4" spans="2:25" ht="17.25">
      <c r="L4" s="234" t="s">
        <v>774</v>
      </c>
      <c r="M4" s="16" t="s">
        <v>483</v>
      </c>
      <c r="V4" s="1" t="s">
        <v>446</v>
      </c>
    </row>
    <row r="5" spans="2:25">
      <c r="Y5" s="10" t="s">
        <v>482</v>
      </c>
    </row>
    <row r="6" spans="2:25" ht="26.1" customHeight="1">
      <c r="B6" s="431" t="s">
        <v>439</v>
      </c>
      <c r="C6" s="431"/>
      <c r="D6" s="432"/>
      <c r="E6" s="454" t="s">
        <v>153</v>
      </c>
      <c r="F6" s="4"/>
      <c r="G6" s="5"/>
      <c r="H6" s="110" t="s">
        <v>442</v>
      </c>
      <c r="I6" s="5"/>
      <c r="J6" s="5"/>
      <c r="K6" s="110" t="s">
        <v>441</v>
      </c>
      <c r="L6" s="5"/>
      <c r="M6" s="5"/>
      <c r="N6" s="110" t="s">
        <v>232</v>
      </c>
      <c r="O6" s="5"/>
      <c r="P6" s="66"/>
      <c r="Q6" s="451" t="s">
        <v>440</v>
      </c>
      <c r="R6" s="431"/>
      <c r="S6" s="432"/>
      <c r="T6" s="12"/>
      <c r="U6" s="11"/>
      <c r="V6" s="11"/>
      <c r="W6" s="451" t="s">
        <v>439</v>
      </c>
      <c r="X6" s="431"/>
      <c r="Y6" s="431"/>
    </row>
    <row r="7" spans="2:25" ht="26.1" customHeight="1">
      <c r="B7" s="466"/>
      <c r="C7" s="466"/>
      <c r="D7" s="457"/>
      <c r="E7" s="467"/>
      <c r="F7" s="451" t="s">
        <v>46</v>
      </c>
      <c r="G7" s="431"/>
      <c r="H7" s="432"/>
      <c r="I7" s="13" t="s">
        <v>481</v>
      </c>
      <c r="J7" s="14"/>
      <c r="K7" s="13" t="s">
        <v>481</v>
      </c>
      <c r="L7" s="68"/>
      <c r="M7" s="14" t="s">
        <v>480</v>
      </c>
      <c r="N7" s="14"/>
      <c r="O7" s="13" t="s">
        <v>479</v>
      </c>
      <c r="P7" s="14"/>
      <c r="Q7" s="452"/>
      <c r="R7" s="466"/>
      <c r="S7" s="457"/>
      <c r="T7" s="6"/>
      <c r="W7" s="452"/>
      <c r="X7" s="466"/>
      <c r="Y7" s="466"/>
    </row>
    <row r="8" spans="2:25" ht="26.1" customHeight="1">
      <c r="B8" s="466"/>
      <c r="C8" s="466"/>
      <c r="D8" s="457"/>
      <c r="E8" s="467"/>
      <c r="F8" s="452"/>
      <c r="G8" s="466"/>
      <c r="H8" s="457"/>
      <c r="I8" s="13" t="s">
        <v>478</v>
      </c>
      <c r="J8" s="14"/>
      <c r="K8" s="13" t="s">
        <v>477</v>
      </c>
      <c r="L8" s="68"/>
      <c r="M8" s="14" t="s">
        <v>476</v>
      </c>
      <c r="N8" s="14"/>
      <c r="O8" s="13" t="s">
        <v>475</v>
      </c>
      <c r="P8" s="14"/>
      <c r="Q8" s="452"/>
      <c r="R8" s="466"/>
      <c r="S8" s="457"/>
      <c r="T8" s="13" t="s">
        <v>437</v>
      </c>
      <c r="U8" s="14"/>
      <c r="V8" s="14"/>
      <c r="W8" s="452"/>
      <c r="X8" s="466"/>
      <c r="Y8" s="466"/>
    </row>
    <row r="9" spans="2:25" ht="26.1" customHeight="1">
      <c r="B9" s="466"/>
      <c r="C9" s="466"/>
      <c r="D9" s="457"/>
      <c r="E9" s="467"/>
      <c r="F9" s="452"/>
      <c r="G9" s="466"/>
      <c r="H9" s="457"/>
      <c r="I9" s="13" t="s">
        <v>474</v>
      </c>
      <c r="J9" s="14"/>
      <c r="K9" s="13" t="s">
        <v>474</v>
      </c>
      <c r="L9" s="68"/>
      <c r="M9" s="14" t="s">
        <v>473</v>
      </c>
      <c r="N9" s="14"/>
      <c r="O9" s="13" t="s">
        <v>472</v>
      </c>
      <c r="P9" s="14"/>
      <c r="Q9" s="452"/>
      <c r="R9" s="466"/>
      <c r="S9" s="457"/>
      <c r="T9" s="13" t="s">
        <v>432</v>
      </c>
      <c r="U9" s="14"/>
      <c r="V9" s="14"/>
      <c r="W9" s="452"/>
      <c r="X9" s="466"/>
      <c r="Y9" s="466"/>
    </row>
    <row r="10" spans="2:25" ht="26.1" customHeight="1">
      <c r="B10" s="466"/>
      <c r="C10" s="466"/>
      <c r="D10" s="457"/>
      <c r="E10" s="467"/>
      <c r="F10" s="453"/>
      <c r="G10" s="433"/>
      <c r="H10" s="434"/>
      <c r="I10" s="8"/>
      <c r="J10" s="9"/>
      <c r="K10" s="8"/>
      <c r="L10" s="267"/>
      <c r="M10" s="9"/>
      <c r="N10" s="9"/>
      <c r="O10" s="21" t="s">
        <v>471</v>
      </c>
      <c r="P10" s="19"/>
      <c r="Q10" s="453"/>
      <c r="R10" s="433"/>
      <c r="S10" s="434"/>
      <c r="T10" s="8"/>
      <c r="U10" s="9"/>
      <c r="V10" s="267"/>
      <c r="W10" s="452"/>
      <c r="X10" s="466"/>
      <c r="Y10" s="466"/>
    </row>
    <row r="11" spans="2:25" ht="26.1" customHeight="1">
      <c r="B11" s="433"/>
      <c r="C11" s="433"/>
      <c r="D11" s="434"/>
      <c r="E11" s="455"/>
      <c r="F11" s="104" t="s">
        <v>54</v>
      </c>
      <c r="G11" s="104" t="s">
        <v>55</v>
      </c>
      <c r="H11" s="104" t="s">
        <v>56</v>
      </c>
      <c r="I11" s="104" t="s">
        <v>55</v>
      </c>
      <c r="J11" s="104" t="s">
        <v>56</v>
      </c>
      <c r="K11" s="104" t="s">
        <v>55</v>
      </c>
      <c r="L11" s="100" t="s">
        <v>56</v>
      </c>
      <c r="M11" s="103" t="s">
        <v>55</v>
      </c>
      <c r="N11" s="104" t="s">
        <v>56</v>
      </c>
      <c r="O11" s="104" t="s">
        <v>55</v>
      </c>
      <c r="P11" s="100" t="s">
        <v>56</v>
      </c>
      <c r="Q11" s="104" t="s">
        <v>46</v>
      </c>
      <c r="R11" s="104" t="s">
        <v>55</v>
      </c>
      <c r="S11" s="104" t="s">
        <v>56</v>
      </c>
      <c r="T11" s="104" t="s">
        <v>46</v>
      </c>
      <c r="U11" s="104" t="s">
        <v>55</v>
      </c>
      <c r="V11" s="100" t="s">
        <v>56</v>
      </c>
      <c r="W11" s="453"/>
      <c r="X11" s="433"/>
      <c r="Y11" s="433"/>
    </row>
    <row r="12" spans="2:25" ht="26.25" customHeight="1">
      <c r="B12" s="1" t="s">
        <v>428</v>
      </c>
      <c r="C12" s="266">
        <v>25</v>
      </c>
      <c r="D12" s="1" t="s">
        <v>427</v>
      </c>
      <c r="E12" s="262">
        <v>46</v>
      </c>
      <c r="F12" s="261">
        <v>3181</v>
      </c>
      <c r="G12" s="261">
        <v>1890</v>
      </c>
      <c r="H12" s="261">
        <v>1291</v>
      </c>
      <c r="I12" s="261">
        <v>1755</v>
      </c>
      <c r="J12" s="261">
        <v>1063</v>
      </c>
      <c r="K12" s="261">
        <v>135</v>
      </c>
      <c r="L12" s="261">
        <v>228</v>
      </c>
      <c r="M12" s="261">
        <v>537</v>
      </c>
      <c r="N12" s="261">
        <v>558</v>
      </c>
      <c r="O12" s="261">
        <v>30</v>
      </c>
      <c r="P12" s="261">
        <v>38</v>
      </c>
      <c r="Q12" s="261">
        <v>1153</v>
      </c>
      <c r="R12" s="261">
        <v>752</v>
      </c>
      <c r="S12" s="261">
        <v>401</v>
      </c>
      <c r="T12" s="261">
        <v>15337</v>
      </c>
      <c r="U12" s="261">
        <v>9334</v>
      </c>
      <c r="V12" s="261">
        <v>6003</v>
      </c>
      <c r="W12" s="6" t="s">
        <v>428</v>
      </c>
      <c r="X12" s="266">
        <v>25</v>
      </c>
      <c r="Y12" s="1" t="s">
        <v>427</v>
      </c>
    </row>
    <row r="13" spans="2:25" ht="26.25" customHeight="1">
      <c r="C13" s="266">
        <v>26</v>
      </c>
      <c r="E13" s="262">
        <v>46</v>
      </c>
      <c r="F13" s="261">
        <v>3108</v>
      </c>
      <c r="G13" s="261">
        <v>1817</v>
      </c>
      <c r="H13" s="261">
        <v>1291</v>
      </c>
      <c r="I13" s="261">
        <v>1691</v>
      </c>
      <c r="J13" s="261">
        <v>1079</v>
      </c>
      <c r="K13" s="261">
        <v>126</v>
      </c>
      <c r="L13" s="261">
        <v>212</v>
      </c>
      <c r="M13" s="261">
        <v>509</v>
      </c>
      <c r="N13" s="261">
        <v>574</v>
      </c>
      <c r="O13" s="261">
        <v>38</v>
      </c>
      <c r="P13" s="261">
        <v>20</v>
      </c>
      <c r="Q13" s="261">
        <v>1038</v>
      </c>
      <c r="R13" s="261">
        <v>670</v>
      </c>
      <c r="S13" s="261">
        <v>368</v>
      </c>
      <c r="T13" s="261">
        <v>15591</v>
      </c>
      <c r="U13" s="261">
        <v>9471</v>
      </c>
      <c r="V13" s="261">
        <v>6120</v>
      </c>
      <c r="W13" s="6"/>
      <c r="X13" s="266">
        <v>26</v>
      </c>
    </row>
    <row r="14" spans="2:25" ht="26.25" customHeight="1">
      <c r="C14" s="266"/>
      <c r="E14" s="262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6"/>
      <c r="X14" s="266"/>
    </row>
    <row r="15" spans="2:25" ht="26.25" customHeight="1">
      <c r="B15" s="50"/>
      <c r="C15" s="264">
        <v>27</v>
      </c>
      <c r="D15" s="270"/>
      <c r="E15" s="269">
        <f t="shared" ref="E15:V15" si="0">SUM(E17)</f>
        <v>45</v>
      </c>
      <c r="F15" s="269">
        <f t="shared" si="0"/>
        <v>2916</v>
      </c>
      <c r="G15" s="269">
        <f t="shared" si="0"/>
        <v>1759</v>
      </c>
      <c r="H15" s="269">
        <f t="shared" si="0"/>
        <v>1157</v>
      </c>
      <c r="I15" s="269">
        <f t="shared" si="0"/>
        <v>1645</v>
      </c>
      <c r="J15" s="269">
        <f t="shared" si="0"/>
        <v>956</v>
      </c>
      <c r="K15" s="269">
        <f t="shared" si="0"/>
        <v>114</v>
      </c>
      <c r="L15" s="269">
        <f t="shared" si="0"/>
        <v>201</v>
      </c>
      <c r="M15" s="269">
        <f t="shared" si="0"/>
        <v>543</v>
      </c>
      <c r="N15" s="269">
        <f t="shared" si="0"/>
        <v>555</v>
      </c>
      <c r="O15" s="269">
        <f t="shared" si="0"/>
        <v>27</v>
      </c>
      <c r="P15" s="269">
        <f t="shared" si="0"/>
        <v>18</v>
      </c>
      <c r="Q15" s="269">
        <f t="shared" si="0"/>
        <v>1245</v>
      </c>
      <c r="R15" s="269">
        <f t="shared" si="0"/>
        <v>785</v>
      </c>
      <c r="S15" s="269">
        <f t="shared" si="0"/>
        <v>460</v>
      </c>
      <c r="T15" s="269">
        <f t="shared" si="0"/>
        <v>15381</v>
      </c>
      <c r="U15" s="269">
        <f t="shared" si="0"/>
        <v>9320</v>
      </c>
      <c r="V15" s="269">
        <f t="shared" si="0"/>
        <v>6061</v>
      </c>
      <c r="W15" s="265"/>
      <c r="X15" s="264">
        <v>27</v>
      </c>
      <c r="Y15" s="50"/>
    </row>
    <row r="16" spans="2:25" ht="26.25" customHeight="1">
      <c r="E16" s="262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6"/>
    </row>
    <row r="17" spans="2:25" ht="26.25" customHeight="1">
      <c r="B17" s="1" t="s">
        <v>470</v>
      </c>
      <c r="E17" s="262">
        <v>45</v>
      </c>
      <c r="F17" s="261">
        <f>SUM(G17:H17)</f>
        <v>2916</v>
      </c>
      <c r="G17" s="261">
        <v>1759</v>
      </c>
      <c r="H17" s="261">
        <v>1157</v>
      </c>
      <c r="I17" s="261">
        <f t="shared" ref="I17:P17" si="1">I19+I21+I23+I25+I27+I29</f>
        <v>1645</v>
      </c>
      <c r="J17" s="261">
        <f t="shared" si="1"/>
        <v>956</v>
      </c>
      <c r="K17" s="261">
        <f t="shared" si="1"/>
        <v>114</v>
      </c>
      <c r="L17" s="261">
        <f t="shared" si="1"/>
        <v>201</v>
      </c>
      <c r="M17" s="261">
        <f t="shared" si="1"/>
        <v>543</v>
      </c>
      <c r="N17" s="261">
        <f t="shared" si="1"/>
        <v>555</v>
      </c>
      <c r="O17" s="261">
        <f t="shared" si="1"/>
        <v>27</v>
      </c>
      <c r="P17" s="261">
        <f t="shared" si="1"/>
        <v>18</v>
      </c>
      <c r="Q17" s="261">
        <f>R17+S17</f>
        <v>1245</v>
      </c>
      <c r="R17" s="261">
        <v>785</v>
      </c>
      <c r="S17" s="261">
        <v>460</v>
      </c>
      <c r="T17" s="261">
        <f>SUM(U17:V17)</f>
        <v>15381</v>
      </c>
      <c r="U17" s="261">
        <v>9320</v>
      </c>
      <c r="V17" s="261">
        <v>6061</v>
      </c>
      <c r="W17" s="6" t="s">
        <v>469</v>
      </c>
    </row>
    <row r="18" spans="2:25" ht="26.25" customHeight="1">
      <c r="E18" s="262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6"/>
    </row>
    <row r="19" spans="2:25" ht="26.25" customHeight="1">
      <c r="B19" s="229" t="s">
        <v>467</v>
      </c>
      <c r="C19" s="1" t="s">
        <v>140</v>
      </c>
      <c r="D19" s="117" t="s">
        <v>468</v>
      </c>
      <c r="E19" s="262">
        <v>4</v>
      </c>
      <c r="F19" s="261">
        <f>SUM(G19:H19)</f>
        <v>190</v>
      </c>
      <c r="G19" s="261">
        <v>49</v>
      </c>
      <c r="H19" s="261">
        <v>141</v>
      </c>
      <c r="I19" s="261">
        <v>0</v>
      </c>
      <c r="J19" s="261">
        <v>0</v>
      </c>
      <c r="K19" s="261">
        <v>49</v>
      </c>
      <c r="L19" s="261">
        <v>141</v>
      </c>
      <c r="M19" s="261">
        <v>49</v>
      </c>
      <c r="N19" s="261">
        <v>141</v>
      </c>
      <c r="O19" s="261">
        <v>0</v>
      </c>
      <c r="P19" s="261">
        <v>0</v>
      </c>
      <c r="Q19" s="261">
        <f>R19+S19</f>
        <v>94</v>
      </c>
      <c r="R19" s="261">
        <v>23</v>
      </c>
      <c r="S19" s="261">
        <v>71</v>
      </c>
      <c r="T19" s="261">
        <f>SUM(U19:V19)</f>
        <v>92</v>
      </c>
      <c r="U19" s="261">
        <v>19</v>
      </c>
      <c r="V19" s="261">
        <v>73</v>
      </c>
      <c r="W19" s="114" t="s">
        <v>468</v>
      </c>
      <c r="X19" s="1" t="s">
        <v>140</v>
      </c>
      <c r="Y19" s="229" t="s">
        <v>467</v>
      </c>
    </row>
    <row r="20" spans="2:25" ht="26.25" customHeight="1">
      <c r="E20" s="262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6"/>
    </row>
    <row r="21" spans="2:25" ht="26.25" customHeight="1">
      <c r="B21" s="229" t="s">
        <v>466</v>
      </c>
      <c r="C21" s="1" t="s">
        <v>140</v>
      </c>
      <c r="D21" s="117" t="s">
        <v>465</v>
      </c>
      <c r="E21" s="262">
        <v>3</v>
      </c>
      <c r="F21" s="261">
        <f>SUM(G21:H21)</f>
        <v>30</v>
      </c>
      <c r="G21" s="261">
        <v>0</v>
      </c>
      <c r="H21" s="261">
        <v>30</v>
      </c>
      <c r="I21" s="261">
        <v>0</v>
      </c>
      <c r="J21" s="261">
        <v>1</v>
      </c>
      <c r="K21" s="261">
        <v>0</v>
      </c>
      <c r="L21" s="261">
        <v>29</v>
      </c>
      <c r="M21" s="261">
        <v>0</v>
      </c>
      <c r="N21" s="261">
        <v>28</v>
      </c>
      <c r="O21" s="261">
        <v>0</v>
      </c>
      <c r="P21" s="261">
        <v>9</v>
      </c>
      <c r="Q21" s="261">
        <f>R21+S21</f>
        <v>3</v>
      </c>
      <c r="R21" s="261">
        <v>0</v>
      </c>
      <c r="S21" s="261">
        <v>3</v>
      </c>
      <c r="T21" s="261">
        <f>SUM(U21:V21)</f>
        <v>2</v>
      </c>
      <c r="U21" s="261">
        <v>0</v>
      </c>
      <c r="V21" s="268">
        <v>2</v>
      </c>
      <c r="W21" s="117" t="s">
        <v>465</v>
      </c>
      <c r="X21" s="1" t="s">
        <v>140</v>
      </c>
      <c r="Y21" s="229" t="s">
        <v>41</v>
      </c>
    </row>
    <row r="22" spans="2:25" ht="26.25" customHeight="1">
      <c r="E22" s="262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8"/>
      <c r="W22" s="7"/>
    </row>
    <row r="23" spans="2:25" ht="26.25" customHeight="1">
      <c r="B23" s="229" t="s">
        <v>464</v>
      </c>
      <c r="C23" s="1" t="s">
        <v>140</v>
      </c>
      <c r="D23" s="229" t="s">
        <v>386</v>
      </c>
      <c r="E23" s="262">
        <v>1</v>
      </c>
      <c r="F23" s="261">
        <f>SUM(G23:H23)</f>
        <v>58</v>
      </c>
      <c r="G23" s="261">
        <v>45</v>
      </c>
      <c r="H23" s="261">
        <v>13</v>
      </c>
      <c r="I23" s="261">
        <v>0</v>
      </c>
      <c r="J23" s="261">
        <v>0</v>
      </c>
      <c r="K23" s="261">
        <v>45</v>
      </c>
      <c r="L23" s="261">
        <v>13</v>
      </c>
      <c r="M23" s="261">
        <v>45</v>
      </c>
      <c r="N23" s="261">
        <v>13</v>
      </c>
      <c r="O23" s="261">
        <v>23</v>
      </c>
      <c r="P23" s="261">
        <v>8</v>
      </c>
      <c r="Q23" s="261">
        <f>R23+S23</f>
        <v>2</v>
      </c>
      <c r="R23" s="261">
        <v>2</v>
      </c>
      <c r="S23" s="261">
        <v>0</v>
      </c>
      <c r="T23" s="261">
        <f>SUM(U23:V23)</f>
        <v>79</v>
      </c>
      <c r="U23" s="261">
        <v>65</v>
      </c>
      <c r="V23" s="268">
        <v>14</v>
      </c>
      <c r="W23" s="99" t="s">
        <v>386</v>
      </c>
      <c r="X23" s="1" t="s">
        <v>140</v>
      </c>
      <c r="Y23" s="229" t="s">
        <v>464</v>
      </c>
    </row>
    <row r="24" spans="2:25" ht="26.25" customHeight="1">
      <c r="D24" s="229"/>
      <c r="E24" s="262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8"/>
      <c r="W24" s="7"/>
    </row>
    <row r="25" spans="2:25" ht="26.25" customHeight="1">
      <c r="B25" s="1" t="s">
        <v>463</v>
      </c>
      <c r="E25" s="262">
        <v>1</v>
      </c>
      <c r="F25" s="261">
        <f>SUM(G25:H25)</f>
        <v>5</v>
      </c>
      <c r="G25" s="261">
        <v>4</v>
      </c>
      <c r="H25" s="261">
        <v>1</v>
      </c>
      <c r="I25" s="261">
        <v>4</v>
      </c>
      <c r="J25" s="261">
        <v>1</v>
      </c>
      <c r="K25" s="261">
        <v>0</v>
      </c>
      <c r="L25" s="261">
        <v>0</v>
      </c>
      <c r="M25" s="261">
        <v>4</v>
      </c>
      <c r="N25" s="261">
        <v>1</v>
      </c>
      <c r="O25" s="261">
        <v>4</v>
      </c>
      <c r="P25" s="261">
        <v>1</v>
      </c>
      <c r="Q25" s="261">
        <f>R25+S25</f>
        <v>5</v>
      </c>
      <c r="R25" s="261">
        <v>4</v>
      </c>
      <c r="S25" s="261">
        <v>1</v>
      </c>
      <c r="T25" s="261">
        <f>SUM(U25:V25)</f>
        <v>8</v>
      </c>
      <c r="U25" s="261">
        <v>7</v>
      </c>
      <c r="V25" s="261">
        <v>1</v>
      </c>
      <c r="W25" s="6" t="s">
        <v>462</v>
      </c>
    </row>
    <row r="26" spans="2:25" ht="26.25" customHeight="1">
      <c r="E26" s="262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6"/>
    </row>
    <row r="27" spans="2:25" ht="26.25" customHeight="1">
      <c r="B27" s="1" t="s">
        <v>461</v>
      </c>
      <c r="E27" s="262">
        <v>22</v>
      </c>
      <c r="F27" s="261">
        <f>SUM(G27:H27)</f>
        <v>2595</v>
      </c>
      <c r="G27" s="261">
        <v>1641</v>
      </c>
      <c r="H27" s="261">
        <v>954</v>
      </c>
      <c r="I27" s="261">
        <v>1641</v>
      </c>
      <c r="J27" s="261">
        <v>954</v>
      </c>
      <c r="K27" s="261">
        <v>0</v>
      </c>
      <c r="L27" s="261">
        <v>0</v>
      </c>
      <c r="M27" s="261">
        <v>425</v>
      </c>
      <c r="N27" s="261">
        <v>354</v>
      </c>
      <c r="O27" s="261">
        <v>0</v>
      </c>
      <c r="P27" s="261">
        <v>0</v>
      </c>
      <c r="Q27" s="261">
        <f>R27+S27</f>
        <v>1134</v>
      </c>
      <c r="R27" s="261">
        <v>753</v>
      </c>
      <c r="S27" s="261">
        <v>381</v>
      </c>
      <c r="T27" s="261">
        <f>SUM(U27:V27)</f>
        <v>15191</v>
      </c>
      <c r="U27" s="261">
        <v>9226</v>
      </c>
      <c r="V27" s="261">
        <v>5965</v>
      </c>
      <c r="W27" s="6" t="s">
        <v>460</v>
      </c>
    </row>
    <row r="28" spans="2:25" ht="26.25" customHeight="1">
      <c r="E28" s="262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6"/>
    </row>
    <row r="29" spans="2:25" ht="26.25" customHeight="1">
      <c r="B29" s="9" t="s">
        <v>459</v>
      </c>
      <c r="C29" s="9"/>
      <c r="D29" s="9"/>
      <c r="E29" s="364">
        <v>1</v>
      </c>
      <c r="F29" s="260">
        <f>SUM(G29:H29)</f>
        <v>38</v>
      </c>
      <c r="G29" s="260">
        <v>20</v>
      </c>
      <c r="H29" s="260">
        <v>18</v>
      </c>
      <c r="I29" s="260">
        <v>0</v>
      </c>
      <c r="J29" s="260">
        <v>0</v>
      </c>
      <c r="K29" s="260">
        <v>20</v>
      </c>
      <c r="L29" s="260">
        <v>18</v>
      </c>
      <c r="M29" s="260">
        <v>20</v>
      </c>
      <c r="N29" s="260">
        <v>18</v>
      </c>
      <c r="O29" s="260">
        <v>0</v>
      </c>
      <c r="P29" s="260">
        <v>0</v>
      </c>
      <c r="Q29" s="260">
        <f>R29+S29</f>
        <v>7</v>
      </c>
      <c r="R29" s="260">
        <v>3</v>
      </c>
      <c r="S29" s="260">
        <v>4</v>
      </c>
      <c r="T29" s="260">
        <f>SUM(U29:V29)</f>
        <v>9</v>
      </c>
      <c r="U29" s="260">
        <v>3</v>
      </c>
      <c r="V29" s="260">
        <v>6</v>
      </c>
      <c r="W29" s="8" t="s">
        <v>458</v>
      </c>
      <c r="X29" s="9"/>
      <c r="Y29" s="9"/>
    </row>
    <row r="30" spans="2:25"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2:25">
      <c r="B31" s="49" t="s">
        <v>457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2:25">
      <c r="B32" s="49" t="s">
        <v>456</v>
      </c>
      <c r="E32" s="46"/>
      <c r="F32" s="46"/>
      <c r="G32" s="46"/>
      <c r="H32" s="46"/>
      <c r="I32" s="46"/>
      <c r="J32" s="46"/>
      <c r="K32" s="46"/>
      <c r="L32" s="46"/>
      <c r="M32" s="160" t="s">
        <v>455</v>
      </c>
      <c r="N32" s="46"/>
      <c r="O32" s="46"/>
      <c r="P32" s="46"/>
      <c r="Q32" s="46"/>
      <c r="R32" s="46"/>
      <c r="S32" s="46"/>
      <c r="T32" s="46"/>
      <c r="U32" s="46"/>
      <c r="V32" s="46"/>
    </row>
    <row r="33" spans="5:22"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5:22"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5:22"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5:22"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5:22"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5:2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5:22"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5:22"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5:22"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5:22"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5:22"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5:22"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5:22"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5:22"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5:22"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5:22"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5:22"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5:22"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5:22"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5:22"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5:22"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5:22"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5:22"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5:22"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5:22"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5:22"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5:22"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5:22"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5:22"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5:22"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5:22"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5:22"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5:22"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5:22"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5:22"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71" spans="5:22">
      <c r="P71" s="1" t="s">
        <v>39</v>
      </c>
    </row>
  </sheetData>
  <mergeCells count="5">
    <mergeCell ref="B6:D11"/>
    <mergeCell ref="E6:E11"/>
    <mergeCell ref="F7:H10"/>
    <mergeCell ref="Q6:S10"/>
    <mergeCell ref="W6:Y11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8" orientation="portrait" useFirstPageNumber="1" r:id="rId1"/>
  <headerFooter alignWithMargins="0">
    <oddFooter>&amp;C&amp;14－&amp;P－</oddFooter>
  </headerFooter>
  <colBreaks count="1" manualBreakCount="1">
    <brk id="12" min="1" max="31" man="1"/>
  </colBreaks>
  <ignoredErrors>
    <ignoredError sqref="F19:F42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4"/>
  <sheetViews>
    <sheetView showGridLines="0" zoomScaleNormal="100" zoomScaleSheetLayoutView="100" workbookViewId="0">
      <pane xSplit="2" ySplit="12" topLeftCell="C55" activePane="bottomRight" state="frozen"/>
      <selection activeCell="D30" sqref="D30"/>
      <selection pane="topRight" activeCell="D30" sqref="D30"/>
      <selection pane="bottomLeft" activeCell="D30" sqref="D30"/>
      <selection pane="bottomRight" activeCell="J65" sqref="J65"/>
    </sheetView>
  </sheetViews>
  <sheetFormatPr defaultRowHeight="13.5"/>
  <cols>
    <col min="1" max="1" width="2.625" style="1" customWidth="1"/>
    <col min="2" max="2" width="12.625" style="1" customWidth="1"/>
    <col min="3" max="20" width="5.75" style="1" customWidth="1"/>
    <col min="21" max="16384" width="9" style="1"/>
  </cols>
  <sheetData>
    <row r="1" spans="2:21">
      <c r="B1" s="235"/>
    </row>
    <row r="2" spans="2:21" ht="17.25">
      <c r="B2" s="119" t="s">
        <v>494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2:21" ht="18.75">
      <c r="B3" s="192" t="s">
        <v>493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46"/>
    </row>
    <row r="4" spans="2:21"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46"/>
    </row>
    <row r="5" spans="2:21" ht="17.25">
      <c r="B5" s="190" t="s">
        <v>775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46"/>
    </row>
    <row r="6" spans="2:21"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 t="s">
        <v>492</v>
      </c>
      <c r="U6" s="46"/>
    </row>
    <row r="7" spans="2:21" ht="15" customHeight="1">
      <c r="B7" s="442" t="s">
        <v>1</v>
      </c>
      <c r="C7" s="138" t="s">
        <v>491</v>
      </c>
      <c r="D7" s="124"/>
      <c r="E7" s="124"/>
      <c r="F7" s="124"/>
      <c r="G7" s="124"/>
      <c r="H7" s="124"/>
      <c r="I7" s="124"/>
      <c r="J7" s="124"/>
      <c r="K7" s="124"/>
      <c r="L7" s="138" t="s">
        <v>490</v>
      </c>
      <c r="M7" s="124"/>
      <c r="N7" s="124"/>
      <c r="O7" s="124"/>
      <c r="P7" s="124"/>
      <c r="Q7" s="124"/>
      <c r="R7" s="124"/>
      <c r="S7" s="124"/>
      <c r="T7" s="124"/>
      <c r="U7" s="46"/>
    </row>
    <row r="8" spans="2:21" s="7" customFormat="1" ht="9.9499999999999993" customHeight="1">
      <c r="B8" s="449"/>
      <c r="C8" s="468" t="s">
        <v>489</v>
      </c>
      <c r="D8" s="441"/>
      <c r="E8" s="441"/>
      <c r="F8" s="54"/>
      <c r="G8" s="54"/>
      <c r="H8" s="54"/>
      <c r="I8" s="440" t="s">
        <v>488</v>
      </c>
      <c r="J8" s="441"/>
      <c r="K8" s="442"/>
      <c r="L8" s="468" t="s">
        <v>489</v>
      </c>
      <c r="M8" s="441"/>
      <c r="N8" s="441"/>
      <c r="O8" s="54"/>
      <c r="P8" s="54"/>
      <c r="Q8" s="54"/>
      <c r="R8" s="440" t="s">
        <v>488</v>
      </c>
      <c r="S8" s="441"/>
      <c r="T8" s="441"/>
      <c r="U8" s="53"/>
    </row>
    <row r="9" spans="2:21" ht="15" customHeight="1">
      <c r="B9" s="449"/>
      <c r="C9" s="445"/>
      <c r="D9" s="464"/>
      <c r="E9" s="464"/>
      <c r="F9" s="349" t="s">
        <v>487</v>
      </c>
      <c r="G9" s="90"/>
      <c r="H9" s="140"/>
      <c r="I9" s="445"/>
      <c r="J9" s="464"/>
      <c r="K9" s="449"/>
      <c r="L9" s="445"/>
      <c r="M9" s="464"/>
      <c r="N9" s="464"/>
      <c r="O9" s="349" t="s">
        <v>487</v>
      </c>
      <c r="P9" s="90"/>
      <c r="Q9" s="140"/>
      <c r="R9" s="445"/>
      <c r="S9" s="464"/>
      <c r="T9" s="464"/>
      <c r="U9" s="46"/>
    </row>
    <row r="10" spans="2:21" ht="15" customHeight="1">
      <c r="B10" s="449"/>
      <c r="C10" s="445"/>
      <c r="D10" s="464"/>
      <c r="E10" s="464"/>
      <c r="F10" s="350" t="s">
        <v>486</v>
      </c>
      <c r="G10" s="54"/>
      <c r="H10" s="142"/>
      <c r="I10" s="445"/>
      <c r="J10" s="464"/>
      <c r="K10" s="449"/>
      <c r="L10" s="445"/>
      <c r="M10" s="464"/>
      <c r="N10" s="464"/>
      <c r="O10" s="350" t="s">
        <v>486</v>
      </c>
      <c r="P10" s="54"/>
      <c r="Q10" s="142"/>
      <c r="R10" s="445"/>
      <c r="S10" s="464"/>
      <c r="T10" s="464"/>
      <c r="U10" s="46"/>
    </row>
    <row r="11" spans="2:21" ht="15" customHeight="1">
      <c r="B11" s="449"/>
      <c r="C11" s="446"/>
      <c r="D11" s="450"/>
      <c r="E11" s="450"/>
      <c r="F11" s="351" t="s">
        <v>485</v>
      </c>
      <c r="G11" s="60"/>
      <c r="H11" s="148"/>
      <c r="I11" s="446"/>
      <c r="J11" s="450"/>
      <c r="K11" s="448"/>
      <c r="L11" s="446"/>
      <c r="M11" s="450"/>
      <c r="N11" s="450"/>
      <c r="O11" s="351" t="s">
        <v>485</v>
      </c>
      <c r="P11" s="60"/>
      <c r="Q11" s="148"/>
      <c r="R11" s="446"/>
      <c r="S11" s="450"/>
      <c r="T11" s="450"/>
      <c r="U11" s="46"/>
    </row>
    <row r="12" spans="2:21" ht="15" customHeight="1">
      <c r="B12" s="448"/>
      <c r="C12" s="107" t="s">
        <v>46</v>
      </c>
      <c r="D12" s="134" t="s">
        <v>2</v>
      </c>
      <c r="E12" s="134" t="s">
        <v>3</v>
      </c>
      <c r="F12" s="107" t="s">
        <v>46</v>
      </c>
      <c r="G12" s="134" t="s">
        <v>2</v>
      </c>
      <c r="H12" s="149" t="s">
        <v>3</v>
      </c>
      <c r="I12" s="107" t="s">
        <v>46</v>
      </c>
      <c r="J12" s="134" t="s">
        <v>2</v>
      </c>
      <c r="K12" s="134" t="s">
        <v>3</v>
      </c>
      <c r="L12" s="107" t="s">
        <v>46</v>
      </c>
      <c r="M12" s="134" t="s">
        <v>2</v>
      </c>
      <c r="N12" s="134" t="s">
        <v>3</v>
      </c>
      <c r="O12" s="107" t="s">
        <v>46</v>
      </c>
      <c r="P12" s="134" t="s">
        <v>2</v>
      </c>
      <c r="Q12" s="149" t="s">
        <v>3</v>
      </c>
      <c r="R12" s="107" t="s">
        <v>46</v>
      </c>
      <c r="S12" s="134" t="s">
        <v>2</v>
      </c>
      <c r="T12" s="134" t="s">
        <v>3</v>
      </c>
      <c r="U12" s="46"/>
    </row>
    <row r="13" spans="2:21" ht="13.5" customHeight="1">
      <c r="B13" s="337" t="s">
        <v>484</v>
      </c>
      <c r="C13" s="129" t="s">
        <v>106</v>
      </c>
      <c r="D13" s="352" t="s">
        <v>106</v>
      </c>
      <c r="E13" s="352" t="s">
        <v>106</v>
      </c>
      <c r="F13" s="353">
        <v>49.9</v>
      </c>
      <c r="G13" s="353">
        <v>52.7</v>
      </c>
      <c r="H13" s="353">
        <v>47.1</v>
      </c>
      <c r="I13" s="353">
        <v>32.200000000000003</v>
      </c>
      <c r="J13" s="353">
        <v>35.299999999999997</v>
      </c>
      <c r="K13" s="353">
        <v>28.8</v>
      </c>
      <c r="L13" s="352" t="s">
        <v>106</v>
      </c>
      <c r="M13" s="352" t="s">
        <v>106</v>
      </c>
      <c r="N13" s="352" t="s">
        <v>106</v>
      </c>
      <c r="O13" s="353">
        <v>42.5</v>
      </c>
      <c r="P13" s="353">
        <v>48</v>
      </c>
      <c r="Q13" s="353">
        <v>36.700000000000003</v>
      </c>
      <c r="R13" s="353">
        <v>45.2</v>
      </c>
      <c r="S13" s="353">
        <v>46.2</v>
      </c>
      <c r="T13" s="353">
        <v>44.1</v>
      </c>
      <c r="U13" s="46"/>
    </row>
    <row r="14" spans="2:21" ht="13.5" customHeight="1">
      <c r="B14" s="337">
        <v>26</v>
      </c>
      <c r="C14" s="129" t="s">
        <v>106</v>
      </c>
      <c r="D14" s="352" t="s">
        <v>106</v>
      </c>
      <c r="E14" s="352" t="s">
        <v>106</v>
      </c>
      <c r="F14" s="353">
        <v>53.9</v>
      </c>
      <c r="G14" s="353">
        <v>56.2</v>
      </c>
      <c r="H14" s="353">
        <v>51.5</v>
      </c>
      <c r="I14" s="353">
        <v>33.9</v>
      </c>
      <c r="J14" s="353">
        <v>37.200000000000003</v>
      </c>
      <c r="K14" s="353">
        <v>30.5</v>
      </c>
      <c r="L14" s="352" t="s">
        <v>106</v>
      </c>
      <c r="M14" s="352" t="s">
        <v>106</v>
      </c>
      <c r="N14" s="352" t="s">
        <v>106</v>
      </c>
      <c r="O14" s="353">
        <v>45.6</v>
      </c>
      <c r="P14" s="353">
        <v>51.4</v>
      </c>
      <c r="Q14" s="353">
        <v>39.6</v>
      </c>
      <c r="R14" s="353">
        <v>46.3</v>
      </c>
      <c r="S14" s="353">
        <v>46.7</v>
      </c>
      <c r="T14" s="353">
        <v>45.8</v>
      </c>
      <c r="U14" s="46"/>
    </row>
    <row r="15" spans="2:21" ht="13.5" customHeight="1">
      <c r="B15" s="337">
        <v>27</v>
      </c>
      <c r="C15" s="129" t="s">
        <v>106</v>
      </c>
      <c r="D15" s="352" t="s">
        <v>106</v>
      </c>
      <c r="E15" s="352" t="s">
        <v>106</v>
      </c>
      <c r="F15" s="353">
        <v>56.7</v>
      </c>
      <c r="G15" s="353">
        <v>58.7</v>
      </c>
      <c r="H15" s="353">
        <v>54.6</v>
      </c>
      <c r="I15" s="353">
        <v>34.200000000000003</v>
      </c>
      <c r="J15" s="353">
        <v>38.799999999999997</v>
      </c>
      <c r="K15" s="353">
        <v>29.2</v>
      </c>
      <c r="L15" s="352" t="s">
        <v>106</v>
      </c>
      <c r="M15" s="352" t="s">
        <v>106</v>
      </c>
      <c r="N15" s="352" t="s">
        <v>106</v>
      </c>
      <c r="O15" s="353">
        <v>47.6</v>
      </c>
      <c r="P15" s="353">
        <v>52.9</v>
      </c>
      <c r="Q15" s="353">
        <v>42.1</v>
      </c>
      <c r="R15" s="353">
        <v>47.5</v>
      </c>
      <c r="S15" s="353">
        <v>47.9</v>
      </c>
      <c r="T15" s="353">
        <v>47</v>
      </c>
      <c r="U15" s="46"/>
    </row>
    <row r="16" spans="2:21" ht="13.5" customHeight="1">
      <c r="B16" s="337">
        <v>28</v>
      </c>
      <c r="C16" s="129" t="s">
        <v>106</v>
      </c>
      <c r="D16" s="352" t="s">
        <v>106</v>
      </c>
      <c r="E16" s="352" t="s">
        <v>106</v>
      </c>
      <c r="F16" s="353">
        <v>59.3</v>
      </c>
      <c r="G16" s="353">
        <v>60.4</v>
      </c>
      <c r="H16" s="353">
        <v>58.2</v>
      </c>
      <c r="I16" s="353">
        <v>28.9</v>
      </c>
      <c r="J16" s="353">
        <v>34</v>
      </c>
      <c r="K16" s="353">
        <v>23.5</v>
      </c>
      <c r="L16" s="352" t="s">
        <v>106</v>
      </c>
      <c r="M16" s="352" t="s">
        <v>106</v>
      </c>
      <c r="N16" s="352" t="s">
        <v>106</v>
      </c>
      <c r="O16" s="353">
        <v>48.3</v>
      </c>
      <c r="P16" s="353">
        <v>52.7</v>
      </c>
      <c r="Q16" s="353">
        <v>43.7</v>
      </c>
      <c r="R16" s="353">
        <v>41.7</v>
      </c>
      <c r="S16" s="353">
        <v>43.8</v>
      </c>
      <c r="T16" s="353">
        <v>39.6</v>
      </c>
      <c r="U16" s="46"/>
    </row>
    <row r="17" spans="2:21" ht="13.5" customHeight="1">
      <c r="B17" s="337">
        <v>29</v>
      </c>
      <c r="C17" s="129" t="s">
        <v>106</v>
      </c>
      <c r="D17" s="352" t="s">
        <v>106</v>
      </c>
      <c r="E17" s="352" t="s">
        <v>106</v>
      </c>
      <c r="F17" s="353">
        <v>61.4</v>
      </c>
      <c r="G17" s="353">
        <v>62.2</v>
      </c>
      <c r="H17" s="353">
        <v>60.6</v>
      </c>
      <c r="I17" s="353">
        <v>28.1</v>
      </c>
      <c r="J17" s="353">
        <v>31.7</v>
      </c>
      <c r="K17" s="353">
        <v>24.4</v>
      </c>
      <c r="L17" s="352" t="s">
        <v>106</v>
      </c>
      <c r="M17" s="352" t="s">
        <v>106</v>
      </c>
      <c r="N17" s="352" t="s">
        <v>106</v>
      </c>
      <c r="O17" s="353">
        <v>50.9</v>
      </c>
      <c r="P17" s="353">
        <v>55.1</v>
      </c>
      <c r="Q17" s="353">
        <v>46.5</v>
      </c>
      <c r="R17" s="353">
        <v>40</v>
      </c>
      <c r="S17" s="353">
        <v>41.9</v>
      </c>
      <c r="T17" s="353">
        <v>38.1</v>
      </c>
      <c r="U17" s="46"/>
    </row>
    <row r="18" spans="2:21" ht="13.5" customHeight="1">
      <c r="B18" s="337">
        <v>30</v>
      </c>
      <c r="C18" s="129" t="s">
        <v>106</v>
      </c>
      <c r="D18" s="352" t="s">
        <v>106</v>
      </c>
      <c r="E18" s="352" t="s">
        <v>106</v>
      </c>
      <c r="F18" s="353">
        <v>61.3</v>
      </c>
      <c r="G18" s="353">
        <v>61.9</v>
      </c>
      <c r="H18" s="353">
        <v>60.7</v>
      </c>
      <c r="I18" s="353">
        <v>28.8</v>
      </c>
      <c r="J18" s="353">
        <v>32.6</v>
      </c>
      <c r="K18" s="353">
        <v>24.8</v>
      </c>
      <c r="L18" s="352" t="s">
        <v>106</v>
      </c>
      <c r="M18" s="352" t="s">
        <v>106</v>
      </c>
      <c r="N18" s="352" t="s">
        <v>106</v>
      </c>
      <c r="O18" s="353">
        <v>51.5</v>
      </c>
      <c r="P18" s="353">
        <v>55.5</v>
      </c>
      <c r="Q18" s="353">
        <v>47.4</v>
      </c>
      <c r="R18" s="353">
        <v>42</v>
      </c>
      <c r="S18" s="353">
        <v>43</v>
      </c>
      <c r="T18" s="353">
        <v>40.9</v>
      </c>
      <c r="U18" s="46"/>
    </row>
    <row r="19" spans="2:21" ht="15" customHeight="1">
      <c r="B19" s="337"/>
      <c r="C19" s="129"/>
      <c r="D19" s="352"/>
      <c r="E19" s="352"/>
      <c r="F19" s="353"/>
      <c r="G19" s="353"/>
      <c r="H19" s="353"/>
      <c r="I19" s="353"/>
      <c r="J19" s="353"/>
      <c r="K19" s="353"/>
      <c r="L19" s="352"/>
      <c r="M19" s="352"/>
      <c r="N19" s="352"/>
      <c r="O19" s="353"/>
      <c r="P19" s="353"/>
      <c r="Q19" s="353"/>
      <c r="R19" s="353"/>
      <c r="S19" s="353"/>
      <c r="T19" s="353"/>
      <c r="U19" s="46"/>
    </row>
    <row r="20" spans="2:21" ht="13.5" customHeight="1">
      <c r="B20" s="337">
        <v>31</v>
      </c>
      <c r="C20" s="129" t="s">
        <v>106</v>
      </c>
      <c r="D20" s="352" t="s">
        <v>106</v>
      </c>
      <c r="E20" s="352" t="s">
        <v>106</v>
      </c>
      <c r="F20" s="353">
        <v>60.6</v>
      </c>
      <c r="G20" s="353">
        <v>60.6</v>
      </c>
      <c r="H20" s="353">
        <v>60.6</v>
      </c>
      <c r="I20" s="353">
        <v>29.8</v>
      </c>
      <c r="J20" s="353">
        <v>34.1</v>
      </c>
      <c r="K20" s="353">
        <v>25.3</v>
      </c>
      <c r="L20" s="352" t="s">
        <v>106</v>
      </c>
      <c r="M20" s="352" t="s">
        <v>106</v>
      </c>
      <c r="N20" s="352" t="s">
        <v>106</v>
      </c>
      <c r="O20" s="353">
        <v>51.3</v>
      </c>
      <c r="P20" s="353">
        <v>55</v>
      </c>
      <c r="Q20" s="353">
        <v>47.6</v>
      </c>
      <c r="R20" s="353">
        <v>42.6</v>
      </c>
      <c r="S20" s="353">
        <v>44</v>
      </c>
      <c r="T20" s="353">
        <v>41.1</v>
      </c>
      <c r="U20" s="46"/>
    </row>
    <row r="21" spans="2:21" ht="13.5" customHeight="1">
      <c r="B21" s="337">
        <v>32</v>
      </c>
      <c r="C21" s="129" t="s">
        <v>106</v>
      </c>
      <c r="D21" s="352" t="s">
        <v>106</v>
      </c>
      <c r="E21" s="352" t="s">
        <v>106</v>
      </c>
      <c r="F21" s="353">
        <v>60.7</v>
      </c>
      <c r="G21" s="353">
        <v>59.6</v>
      </c>
      <c r="H21" s="353">
        <v>61.8</v>
      </c>
      <c r="I21" s="353">
        <v>31.1</v>
      </c>
      <c r="J21" s="353">
        <v>35.4</v>
      </c>
      <c r="K21" s="353">
        <v>26.7</v>
      </c>
      <c r="L21" s="352" t="s">
        <v>106</v>
      </c>
      <c r="M21" s="352" t="s">
        <v>106</v>
      </c>
      <c r="N21" s="352" t="s">
        <v>106</v>
      </c>
      <c r="O21" s="353">
        <v>51.4</v>
      </c>
      <c r="P21" s="353">
        <v>54.3</v>
      </c>
      <c r="Q21" s="353">
        <v>48.4</v>
      </c>
      <c r="R21" s="353">
        <v>43.3</v>
      </c>
      <c r="S21" s="353">
        <v>45</v>
      </c>
      <c r="T21" s="353">
        <v>41.5</v>
      </c>
      <c r="U21" s="46"/>
    </row>
    <row r="22" spans="2:21" ht="13.5" customHeight="1">
      <c r="B22" s="337">
        <v>33</v>
      </c>
      <c r="C22" s="129" t="s">
        <v>106</v>
      </c>
      <c r="D22" s="352" t="s">
        <v>106</v>
      </c>
      <c r="E22" s="352" t="s">
        <v>106</v>
      </c>
      <c r="F22" s="353">
        <v>62.4</v>
      </c>
      <c r="G22" s="353">
        <v>62</v>
      </c>
      <c r="H22" s="353">
        <v>62.7</v>
      </c>
      <c r="I22" s="353">
        <v>29.7</v>
      </c>
      <c r="J22" s="353">
        <v>33.700000000000003</v>
      </c>
      <c r="K22" s="353">
        <v>25.5</v>
      </c>
      <c r="L22" s="352" t="s">
        <v>106</v>
      </c>
      <c r="M22" s="352" t="s">
        <v>106</v>
      </c>
      <c r="N22" s="352" t="s">
        <v>106</v>
      </c>
      <c r="O22" s="353">
        <v>53.7</v>
      </c>
      <c r="P22" s="353">
        <v>56.2</v>
      </c>
      <c r="Q22" s="353">
        <v>51.1</v>
      </c>
      <c r="R22" s="353">
        <v>40.9</v>
      </c>
      <c r="S22" s="353">
        <v>42.7</v>
      </c>
      <c r="T22" s="353">
        <v>39</v>
      </c>
      <c r="U22" s="46"/>
    </row>
    <row r="23" spans="2:21" ht="13.5" customHeight="1">
      <c r="B23" s="337">
        <v>34</v>
      </c>
      <c r="C23" s="129" t="s">
        <v>106</v>
      </c>
      <c r="D23" s="352" t="s">
        <v>106</v>
      </c>
      <c r="E23" s="352" t="s">
        <v>106</v>
      </c>
      <c r="F23" s="353">
        <v>65.3</v>
      </c>
      <c r="G23" s="353">
        <v>64.599999999999994</v>
      </c>
      <c r="H23" s="353">
        <v>66</v>
      </c>
      <c r="I23" s="353">
        <v>28</v>
      </c>
      <c r="J23" s="353">
        <v>31.5</v>
      </c>
      <c r="K23" s="353">
        <v>24.4</v>
      </c>
      <c r="L23" s="352" t="s">
        <v>106</v>
      </c>
      <c r="M23" s="352" t="s">
        <v>106</v>
      </c>
      <c r="N23" s="352" t="s">
        <v>106</v>
      </c>
      <c r="O23" s="353">
        <v>55.4</v>
      </c>
      <c r="P23" s="353">
        <v>57.5</v>
      </c>
      <c r="Q23" s="353">
        <v>53.2</v>
      </c>
      <c r="R23" s="353">
        <v>39.799999999999997</v>
      </c>
      <c r="S23" s="353">
        <v>41.3</v>
      </c>
      <c r="T23" s="353">
        <v>38.200000000000003</v>
      </c>
      <c r="U23" s="46"/>
    </row>
    <row r="24" spans="2:21" ht="13.5" customHeight="1">
      <c r="B24" s="337">
        <v>35</v>
      </c>
      <c r="C24" s="129" t="s">
        <v>106</v>
      </c>
      <c r="D24" s="352" t="s">
        <v>106</v>
      </c>
      <c r="E24" s="352" t="s">
        <v>106</v>
      </c>
      <c r="F24" s="353">
        <v>67</v>
      </c>
      <c r="G24" s="353">
        <v>66.3</v>
      </c>
      <c r="H24" s="353">
        <v>67.7</v>
      </c>
      <c r="I24" s="353">
        <v>28.8</v>
      </c>
      <c r="J24" s="353">
        <v>31.1</v>
      </c>
      <c r="K24" s="353">
        <v>26.4</v>
      </c>
      <c r="L24" s="352" t="s">
        <v>106</v>
      </c>
      <c r="M24" s="352" t="s">
        <v>106</v>
      </c>
      <c r="N24" s="352" t="s">
        <v>106</v>
      </c>
      <c r="O24" s="353">
        <v>57.7</v>
      </c>
      <c r="P24" s="353">
        <v>59.6</v>
      </c>
      <c r="Q24" s="353">
        <v>55.9</v>
      </c>
      <c r="R24" s="353">
        <v>38.6</v>
      </c>
      <c r="S24" s="353">
        <v>39.700000000000003</v>
      </c>
      <c r="T24" s="353">
        <v>37.5</v>
      </c>
      <c r="U24" s="46"/>
    </row>
    <row r="25" spans="2:21" ht="13.5" customHeight="1">
      <c r="B25" s="337">
        <v>36</v>
      </c>
      <c r="C25" s="129" t="s">
        <v>106</v>
      </c>
      <c r="D25" s="352" t="s">
        <v>106</v>
      </c>
      <c r="E25" s="352" t="s">
        <v>106</v>
      </c>
      <c r="F25" s="353">
        <v>69.8</v>
      </c>
      <c r="G25" s="353">
        <v>69</v>
      </c>
      <c r="H25" s="353">
        <v>70.7</v>
      </c>
      <c r="I25" s="353">
        <v>26.8</v>
      </c>
      <c r="J25" s="353">
        <v>28.7</v>
      </c>
      <c r="K25" s="353">
        <v>24.8</v>
      </c>
      <c r="L25" s="352" t="s">
        <v>106</v>
      </c>
      <c r="M25" s="352" t="s">
        <v>106</v>
      </c>
      <c r="N25" s="352" t="s">
        <v>106</v>
      </c>
      <c r="O25" s="353">
        <v>62.3</v>
      </c>
      <c r="P25" s="353">
        <v>63.8</v>
      </c>
      <c r="Q25" s="353">
        <v>60.7</v>
      </c>
      <c r="R25" s="353">
        <v>35.700000000000003</v>
      </c>
      <c r="S25" s="353">
        <v>36.6</v>
      </c>
      <c r="T25" s="353">
        <v>34.799999999999997</v>
      </c>
      <c r="U25" s="46"/>
    </row>
    <row r="26" spans="2:21" ht="13.5" customHeight="1">
      <c r="B26" s="337">
        <v>37</v>
      </c>
      <c r="C26" s="129" t="s">
        <v>106</v>
      </c>
      <c r="D26" s="352" t="s">
        <v>106</v>
      </c>
      <c r="E26" s="352" t="s">
        <v>106</v>
      </c>
      <c r="F26" s="353">
        <v>72.3</v>
      </c>
      <c r="G26" s="353">
        <v>71.5</v>
      </c>
      <c r="H26" s="353">
        <v>73.099999999999994</v>
      </c>
      <c r="I26" s="353">
        <v>24.1</v>
      </c>
      <c r="J26" s="353">
        <v>26.1</v>
      </c>
      <c r="K26" s="353">
        <v>22</v>
      </c>
      <c r="L26" s="352" t="s">
        <v>106</v>
      </c>
      <c r="M26" s="352" t="s">
        <v>106</v>
      </c>
      <c r="N26" s="352" t="s">
        <v>106</v>
      </c>
      <c r="O26" s="353">
        <v>64</v>
      </c>
      <c r="P26" s="353">
        <v>65.5</v>
      </c>
      <c r="Q26" s="353">
        <v>62.5</v>
      </c>
      <c r="R26" s="353">
        <v>33.5</v>
      </c>
      <c r="S26" s="353">
        <v>34.299999999999997</v>
      </c>
      <c r="T26" s="353">
        <v>32.6</v>
      </c>
      <c r="U26" s="46"/>
    </row>
    <row r="27" spans="2:21" ht="13.5" customHeight="1">
      <c r="B27" s="337">
        <v>38</v>
      </c>
      <c r="C27" s="129" t="s">
        <v>106</v>
      </c>
      <c r="D27" s="352" t="s">
        <v>106</v>
      </c>
      <c r="E27" s="352" t="s">
        <v>106</v>
      </c>
      <c r="F27" s="353">
        <v>74.900000000000006</v>
      </c>
      <c r="G27" s="353">
        <v>74.5</v>
      </c>
      <c r="H27" s="353">
        <v>75.3</v>
      </c>
      <c r="I27" s="353">
        <v>21.6</v>
      </c>
      <c r="J27" s="353">
        <v>22.8</v>
      </c>
      <c r="K27" s="353">
        <v>20.399999999999999</v>
      </c>
      <c r="L27" s="352" t="s">
        <v>106</v>
      </c>
      <c r="M27" s="352" t="s">
        <v>106</v>
      </c>
      <c r="N27" s="352" t="s">
        <v>106</v>
      </c>
      <c r="O27" s="353">
        <v>66.8</v>
      </c>
      <c r="P27" s="353">
        <v>68.400000000000006</v>
      </c>
      <c r="Q27" s="353">
        <v>65.099999999999994</v>
      </c>
      <c r="R27" s="353">
        <v>30.7</v>
      </c>
      <c r="S27" s="353">
        <v>31.2</v>
      </c>
      <c r="T27" s="353">
        <v>30.1</v>
      </c>
      <c r="U27" s="46"/>
    </row>
    <row r="28" spans="2:21" ht="13.5" customHeight="1">
      <c r="B28" s="337">
        <v>39</v>
      </c>
      <c r="C28" s="129" t="s">
        <v>106</v>
      </c>
      <c r="D28" s="352" t="s">
        <v>106</v>
      </c>
      <c r="E28" s="352" t="s">
        <v>106</v>
      </c>
      <c r="F28" s="353">
        <v>76.2</v>
      </c>
      <c r="G28" s="353">
        <v>76</v>
      </c>
      <c r="H28" s="353">
        <v>76.2</v>
      </c>
      <c r="I28" s="353">
        <v>21.4</v>
      </c>
      <c r="J28" s="353">
        <v>21.9</v>
      </c>
      <c r="K28" s="353">
        <v>20.8</v>
      </c>
      <c r="L28" s="352" t="s">
        <v>106</v>
      </c>
      <c r="M28" s="352" t="s">
        <v>106</v>
      </c>
      <c r="N28" s="352" t="s">
        <v>106</v>
      </c>
      <c r="O28" s="353">
        <v>69.3</v>
      </c>
      <c r="P28" s="353">
        <v>70.599999999999994</v>
      </c>
      <c r="Q28" s="353">
        <v>67.900000000000006</v>
      </c>
      <c r="R28" s="353">
        <v>28.7</v>
      </c>
      <c r="S28" s="353">
        <v>29.1</v>
      </c>
      <c r="T28" s="353">
        <v>28.4</v>
      </c>
      <c r="U28" s="46"/>
    </row>
    <row r="29" spans="2:21" ht="13.5" customHeight="1">
      <c r="B29" s="337">
        <v>40</v>
      </c>
      <c r="C29" s="129" t="s">
        <v>106</v>
      </c>
      <c r="D29" s="352" t="s">
        <v>106</v>
      </c>
      <c r="E29" s="352" t="s">
        <v>106</v>
      </c>
      <c r="F29" s="353">
        <v>77.900000000000006</v>
      </c>
      <c r="G29" s="353">
        <v>77.2</v>
      </c>
      <c r="H29" s="353">
        <v>78.599999999999994</v>
      </c>
      <c r="I29" s="353">
        <v>19.5</v>
      </c>
      <c r="J29" s="353">
        <v>20.6</v>
      </c>
      <c r="K29" s="353">
        <v>18.3</v>
      </c>
      <c r="L29" s="352" t="s">
        <v>106</v>
      </c>
      <c r="M29" s="352" t="s">
        <v>106</v>
      </c>
      <c r="N29" s="352" t="s">
        <v>106</v>
      </c>
      <c r="O29" s="353">
        <v>70.7</v>
      </c>
      <c r="P29" s="353">
        <v>71.7</v>
      </c>
      <c r="Q29" s="353">
        <v>69.599999999999994</v>
      </c>
      <c r="R29" s="353">
        <v>26.5</v>
      </c>
      <c r="S29" s="353">
        <v>26.9</v>
      </c>
      <c r="T29" s="353">
        <v>26</v>
      </c>
      <c r="U29" s="46"/>
    </row>
    <row r="30" spans="2:21" ht="15" customHeight="1">
      <c r="B30" s="337"/>
      <c r="C30" s="129"/>
      <c r="D30" s="352"/>
      <c r="E30" s="352"/>
      <c r="F30" s="353"/>
      <c r="G30" s="353"/>
      <c r="H30" s="353"/>
      <c r="I30" s="353"/>
      <c r="J30" s="353"/>
      <c r="K30" s="353"/>
      <c r="L30" s="352"/>
      <c r="M30" s="352"/>
      <c r="N30" s="352"/>
      <c r="O30" s="353"/>
      <c r="P30" s="353"/>
      <c r="Q30" s="353"/>
      <c r="R30" s="353"/>
      <c r="S30" s="353"/>
      <c r="T30" s="353"/>
      <c r="U30" s="46"/>
    </row>
    <row r="31" spans="2:21" ht="13.5" customHeight="1">
      <c r="B31" s="337">
        <v>41</v>
      </c>
      <c r="C31" s="129" t="s">
        <v>106</v>
      </c>
      <c r="D31" s="352" t="s">
        <v>106</v>
      </c>
      <c r="E31" s="352" t="s">
        <v>106</v>
      </c>
      <c r="F31" s="353">
        <v>78.900000000000006</v>
      </c>
      <c r="G31" s="353">
        <v>78.5</v>
      </c>
      <c r="H31" s="353">
        <v>79.400000000000006</v>
      </c>
      <c r="I31" s="353">
        <v>18.100000000000001</v>
      </c>
      <c r="J31" s="353">
        <v>18.5</v>
      </c>
      <c r="K31" s="353">
        <v>17.600000000000001</v>
      </c>
      <c r="L31" s="352" t="s">
        <v>106</v>
      </c>
      <c r="M31" s="352" t="s">
        <v>106</v>
      </c>
      <c r="N31" s="352" t="s">
        <v>106</v>
      </c>
      <c r="O31" s="353">
        <v>72.3</v>
      </c>
      <c r="P31" s="353">
        <v>73.5</v>
      </c>
      <c r="Q31" s="353">
        <v>71.2</v>
      </c>
      <c r="R31" s="353">
        <v>24.5</v>
      </c>
      <c r="S31" s="353">
        <v>24.6</v>
      </c>
      <c r="T31" s="353">
        <v>24.4</v>
      </c>
      <c r="U31" s="46"/>
    </row>
    <row r="32" spans="2:21" ht="13.5" customHeight="1">
      <c r="B32" s="337">
        <v>42</v>
      </c>
      <c r="C32" s="129" t="s">
        <v>106</v>
      </c>
      <c r="D32" s="352" t="s">
        <v>106</v>
      </c>
      <c r="E32" s="352" t="s">
        <v>106</v>
      </c>
      <c r="F32" s="353">
        <v>80.8</v>
      </c>
      <c r="G32" s="353">
        <v>80.5</v>
      </c>
      <c r="H32" s="353">
        <v>81.2</v>
      </c>
      <c r="I32" s="353">
        <v>16.8</v>
      </c>
      <c r="J32" s="353">
        <v>17.100000000000001</v>
      </c>
      <c r="K32" s="353">
        <v>16.5</v>
      </c>
      <c r="L32" s="352" t="s">
        <v>106</v>
      </c>
      <c r="M32" s="352" t="s">
        <v>106</v>
      </c>
      <c r="N32" s="352" t="s">
        <v>106</v>
      </c>
      <c r="O32" s="353">
        <v>74.5</v>
      </c>
      <c r="P32" s="353">
        <v>75.3</v>
      </c>
      <c r="Q32" s="353">
        <v>73.7</v>
      </c>
      <c r="R32" s="353">
        <v>22.9</v>
      </c>
      <c r="S32" s="353">
        <v>23.1</v>
      </c>
      <c r="T32" s="353">
        <v>22.7</v>
      </c>
      <c r="U32" s="46"/>
    </row>
    <row r="33" spans="2:21" ht="13.5" customHeight="1">
      <c r="B33" s="337">
        <v>43</v>
      </c>
      <c r="C33" s="129" t="s">
        <v>106</v>
      </c>
      <c r="D33" s="352" t="s">
        <v>106</v>
      </c>
      <c r="E33" s="352" t="s">
        <v>106</v>
      </c>
      <c r="F33" s="353">
        <v>83.9</v>
      </c>
      <c r="G33" s="353">
        <v>83.3</v>
      </c>
      <c r="H33" s="353">
        <v>84.7</v>
      </c>
      <c r="I33" s="353">
        <v>14.9</v>
      </c>
      <c r="J33" s="353">
        <v>15</v>
      </c>
      <c r="K33" s="353">
        <v>14.7</v>
      </c>
      <c r="L33" s="352" t="s">
        <v>106</v>
      </c>
      <c r="M33" s="352" t="s">
        <v>106</v>
      </c>
      <c r="N33" s="352" t="s">
        <v>106</v>
      </c>
      <c r="O33" s="353">
        <v>76.8</v>
      </c>
      <c r="P33" s="353">
        <v>77</v>
      </c>
      <c r="Q33" s="353">
        <v>76.5</v>
      </c>
      <c r="R33" s="353">
        <v>20.9</v>
      </c>
      <c r="S33" s="353">
        <v>21.1</v>
      </c>
      <c r="T33" s="353">
        <v>20.6</v>
      </c>
      <c r="U33" s="46"/>
    </row>
    <row r="34" spans="2:21" ht="13.5" customHeight="1">
      <c r="B34" s="337">
        <v>44</v>
      </c>
      <c r="C34" s="129" t="s">
        <v>106</v>
      </c>
      <c r="D34" s="352" t="s">
        <v>106</v>
      </c>
      <c r="E34" s="352" t="s">
        <v>106</v>
      </c>
      <c r="F34" s="353">
        <v>85.2</v>
      </c>
      <c r="G34" s="353">
        <v>83.7</v>
      </c>
      <c r="H34" s="353">
        <v>86.8</v>
      </c>
      <c r="I34" s="353">
        <v>14.2</v>
      </c>
      <c r="J34" s="353">
        <v>14.8</v>
      </c>
      <c r="K34" s="353">
        <v>13.5</v>
      </c>
      <c r="L34" s="352" t="s">
        <v>106</v>
      </c>
      <c r="M34" s="352" t="s">
        <v>106</v>
      </c>
      <c r="N34" s="352" t="s">
        <v>106</v>
      </c>
      <c r="O34" s="353">
        <v>79.400000000000006</v>
      </c>
      <c r="P34" s="353">
        <v>79.2</v>
      </c>
      <c r="Q34" s="353">
        <v>79.5</v>
      </c>
      <c r="R34" s="353">
        <v>18.7</v>
      </c>
      <c r="S34" s="353">
        <v>18.899999999999999</v>
      </c>
      <c r="T34" s="353">
        <v>18.399999999999999</v>
      </c>
      <c r="U34" s="46"/>
    </row>
    <row r="35" spans="2:21" ht="13.5" customHeight="1">
      <c r="B35" s="337">
        <v>45</v>
      </c>
      <c r="C35" s="129" t="s">
        <v>106</v>
      </c>
      <c r="D35" s="352" t="s">
        <v>106</v>
      </c>
      <c r="E35" s="352" t="s">
        <v>106</v>
      </c>
      <c r="F35" s="353">
        <v>87.2</v>
      </c>
      <c r="G35" s="353">
        <v>86.2</v>
      </c>
      <c r="H35" s="353">
        <v>88.3</v>
      </c>
      <c r="I35" s="353">
        <v>11.6</v>
      </c>
      <c r="J35" s="353">
        <v>11.5</v>
      </c>
      <c r="K35" s="353">
        <v>11.7</v>
      </c>
      <c r="L35" s="352" t="s">
        <v>106</v>
      </c>
      <c r="M35" s="352" t="s">
        <v>106</v>
      </c>
      <c r="N35" s="352" t="s">
        <v>106</v>
      </c>
      <c r="O35" s="353">
        <v>82.1</v>
      </c>
      <c r="P35" s="353">
        <v>81.599999999999994</v>
      </c>
      <c r="Q35" s="353">
        <v>82.7</v>
      </c>
      <c r="R35" s="353">
        <v>16.3</v>
      </c>
      <c r="S35" s="353">
        <v>16.5</v>
      </c>
      <c r="T35" s="353">
        <v>16.100000000000001</v>
      </c>
      <c r="U35" s="46"/>
    </row>
    <row r="36" spans="2:21" ht="13.5" customHeight="1">
      <c r="B36" s="337">
        <v>46</v>
      </c>
      <c r="C36" s="129" t="s">
        <v>106</v>
      </c>
      <c r="D36" s="352" t="s">
        <v>106</v>
      </c>
      <c r="E36" s="352" t="s">
        <v>106</v>
      </c>
      <c r="F36" s="353">
        <v>89.4</v>
      </c>
      <c r="G36" s="353">
        <v>88.8</v>
      </c>
      <c r="H36" s="353">
        <v>90.1</v>
      </c>
      <c r="I36" s="353">
        <v>10</v>
      </c>
      <c r="J36" s="353">
        <v>9.6999999999999993</v>
      </c>
      <c r="K36" s="353">
        <v>10.4</v>
      </c>
      <c r="L36" s="352" t="s">
        <v>106</v>
      </c>
      <c r="M36" s="352" t="s">
        <v>106</v>
      </c>
      <c r="N36" s="352" t="s">
        <v>106</v>
      </c>
      <c r="O36" s="353">
        <v>85</v>
      </c>
      <c r="P36" s="353">
        <v>84.1</v>
      </c>
      <c r="Q36" s="353">
        <v>85.9</v>
      </c>
      <c r="R36" s="353">
        <v>13.7</v>
      </c>
      <c r="S36" s="353">
        <v>13.8</v>
      </c>
      <c r="T36" s="353">
        <v>13.5</v>
      </c>
      <c r="U36" s="46"/>
    </row>
    <row r="37" spans="2:21" ht="13.5" customHeight="1">
      <c r="B37" s="337">
        <v>47</v>
      </c>
      <c r="C37" s="129" t="s">
        <v>106</v>
      </c>
      <c r="D37" s="352" t="s">
        <v>106</v>
      </c>
      <c r="E37" s="352" t="s">
        <v>106</v>
      </c>
      <c r="F37" s="353">
        <v>91.4</v>
      </c>
      <c r="G37" s="353">
        <v>90.5</v>
      </c>
      <c r="H37" s="353">
        <v>92.4</v>
      </c>
      <c r="I37" s="353">
        <v>8.1</v>
      </c>
      <c r="J37" s="353">
        <v>8.1</v>
      </c>
      <c r="K37" s="353">
        <v>8.1999999999999993</v>
      </c>
      <c r="L37" s="352" t="s">
        <v>106</v>
      </c>
      <c r="M37" s="352" t="s">
        <v>106</v>
      </c>
      <c r="N37" s="352" t="s">
        <v>106</v>
      </c>
      <c r="O37" s="353">
        <v>87.2</v>
      </c>
      <c r="P37" s="353">
        <v>86.2</v>
      </c>
      <c r="Q37" s="353">
        <v>88.2</v>
      </c>
      <c r="R37" s="353">
        <v>11.5</v>
      </c>
      <c r="S37" s="353">
        <v>11.4</v>
      </c>
      <c r="T37" s="353">
        <v>11.5</v>
      </c>
      <c r="U37" s="46"/>
    </row>
    <row r="38" spans="2:21" ht="13.5" customHeight="1">
      <c r="B38" s="337">
        <v>48</v>
      </c>
      <c r="C38" s="129" t="s">
        <v>106</v>
      </c>
      <c r="D38" s="352" t="s">
        <v>106</v>
      </c>
      <c r="E38" s="352" t="s">
        <v>106</v>
      </c>
      <c r="F38" s="353">
        <v>92.8</v>
      </c>
      <c r="G38" s="353">
        <v>91.9</v>
      </c>
      <c r="H38" s="353">
        <v>93.8</v>
      </c>
      <c r="I38" s="353">
        <v>6.8</v>
      </c>
      <c r="J38" s="353">
        <v>6.8</v>
      </c>
      <c r="K38" s="353">
        <v>6.9</v>
      </c>
      <c r="L38" s="352" t="s">
        <v>106</v>
      </c>
      <c r="M38" s="352" t="s">
        <v>106</v>
      </c>
      <c r="N38" s="352" t="s">
        <v>106</v>
      </c>
      <c r="O38" s="353">
        <v>89.4</v>
      </c>
      <c r="P38" s="353">
        <v>88.3</v>
      </c>
      <c r="Q38" s="353">
        <v>90.6</v>
      </c>
      <c r="R38" s="353">
        <v>9.4</v>
      </c>
      <c r="S38" s="353">
        <v>9.4</v>
      </c>
      <c r="T38" s="353">
        <v>9.4</v>
      </c>
      <c r="U38" s="46"/>
    </row>
    <row r="39" spans="2:21" ht="13.5" customHeight="1">
      <c r="B39" s="337">
        <v>49</v>
      </c>
      <c r="C39" s="129" t="s">
        <v>106</v>
      </c>
      <c r="D39" s="352" t="s">
        <v>106</v>
      </c>
      <c r="E39" s="352" t="s">
        <v>106</v>
      </c>
      <c r="F39" s="353">
        <v>94.1</v>
      </c>
      <c r="G39" s="353">
        <v>93.6</v>
      </c>
      <c r="H39" s="353">
        <v>94.7</v>
      </c>
      <c r="I39" s="353">
        <v>5.5</v>
      </c>
      <c r="J39" s="353">
        <v>5.2</v>
      </c>
      <c r="K39" s="353">
        <v>5.8</v>
      </c>
      <c r="L39" s="352" t="s">
        <v>106</v>
      </c>
      <c r="M39" s="352" t="s">
        <v>106</v>
      </c>
      <c r="N39" s="352" t="s">
        <v>106</v>
      </c>
      <c r="O39" s="353">
        <v>90.8</v>
      </c>
      <c r="P39" s="353">
        <v>89.7</v>
      </c>
      <c r="Q39" s="353">
        <v>91.9</v>
      </c>
      <c r="R39" s="353">
        <v>7.7</v>
      </c>
      <c r="S39" s="353">
        <v>7.7</v>
      </c>
      <c r="T39" s="353">
        <v>7.7</v>
      </c>
      <c r="U39" s="46"/>
    </row>
    <row r="40" spans="2:21" ht="13.5" customHeight="1">
      <c r="B40" s="337">
        <v>50</v>
      </c>
      <c r="C40" s="129" t="s">
        <v>106</v>
      </c>
      <c r="D40" s="352" t="s">
        <v>106</v>
      </c>
      <c r="E40" s="352" t="s">
        <v>106</v>
      </c>
      <c r="F40" s="353">
        <v>95.2</v>
      </c>
      <c r="G40" s="353">
        <v>94.6</v>
      </c>
      <c r="H40" s="353">
        <v>95.9</v>
      </c>
      <c r="I40" s="353">
        <v>3.9</v>
      </c>
      <c r="J40" s="353">
        <v>3.8</v>
      </c>
      <c r="K40" s="353">
        <v>4.0999999999999996</v>
      </c>
      <c r="L40" s="352" t="s">
        <v>106</v>
      </c>
      <c r="M40" s="352" t="s">
        <v>106</v>
      </c>
      <c r="N40" s="352" t="s">
        <v>106</v>
      </c>
      <c r="O40" s="353">
        <v>91.9</v>
      </c>
      <c r="P40" s="353">
        <v>91</v>
      </c>
      <c r="Q40" s="353">
        <v>93</v>
      </c>
      <c r="R40" s="353">
        <v>5.9</v>
      </c>
      <c r="S40" s="353">
        <v>5.9</v>
      </c>
      <c r="T40" s="353">
        <v>5.9</v>
      </c>
      <c r="U40" s="46"/>
    </row>
    <row r="41" spans="2:21" ht="15" customHeight="1">
      <c r="B41" s="337"/>
      <c r="C41" s="129"/>
      <c r="D41" s="352"/>
      <c r="E41" s="352"/>
      <c r="F41" s="353"/>
      <c r="G41" s="353"/>
      <c r="H41" s="353"/>
      <c r="I41" s="353"/>
      <c r="J41" s="353"/>
      <c r="K41" s="353"/>
      <c r="L41" s="352"/>
      <c r="M41" s="352"/>
      <c r="N41" s="352"/>
      <c r="O41" s="353"/>
      <c r="P41" s="353"/>
      <c r="Q41" s="353"/>
      <c r="R41" s="353"/>
      <c r="S41" s="353"/>
      <c r="T41" s="353"/>
      <c r="U41" s="46"/>
    </row>
    <row r="42" spans="2:21" ht="15" customHeight="1">
      <c r="B42" s="337">
        <v>51</v>
      </c>
      <c r="C42" s="129" t="s">
        <v>106</v>
      </c>
      <c r="D42" s="352" t="s">
        <v>106</v>
      </c>
      <c r="E42" s="352" t="s">
        <v>106</v>
      </c>
      <c r="F42" s="353">
        <v>96</v>
      </c>
      <c r="G42" s="353">
        <v>95.4</v>
      </c>
      <c r="H42" s="353">
        <v>96.5</v>
      </c>
      <c r="I42" s="353">
        <v>3.3</v>
      </c>
      <c r="J42" s="353">
        <v>3</v>
      </c>
      <c r="K42" s="353">
        <v>3.6</v>
      </c>
      <c r="L42" s="352" t="s">
        <v>106</v>
      </c>
      <c r="M42" s="352" t="s">
        <v>106</v>
      </c>
      <c r="N42" s="352" t="s">
        <v>106</v>
      </c>
      <c r="O42" s="353">
        <v>92.6</v>
      </c>
      <c r="P42" s="353">
        <v>91.7</v>
      </c>
      <c r="Q42" s="353">
        <v>93.5</v>
      </c>
      <c r="R42" s="353">
        <v>5.2</v>
      </c>
      <c r="S42" s="353">
        <v>5.2</v>
      </c>
      <c r="T42" s="353">
        <v>5.2</v>
      </c>
      <c r="U42" s="46"/>
    </row>
    <row r="43" spans="2:21" ht="15" customHeight="1">
      <c r="B43" s="337">
        <v>52</v>
      </c>
      <c r="C43" s="129" t="s">
        <v>106</v>
      </c>
      <c r="D43" s="352" t="s">
        <v>106</v>
      </c>
      <c r="E43" s="352" t="s">
        <v>106</v>
      </c>
      <c r="F43" s="353">
        <v>96.4</v>
      </c>
      <c r="G43" s="353">
        <v>95.9</v>
      </c>
      <c r="H43" s="353">
        <v>96.8</v>
      </c>
      <c r="I43" s="353">
        <v>2.7</v>
      </c>
      <c r="J43" s="353">
        <v>2.5</v>
      </c>
      <c r="K43" s="353">
        <v>2.9</v>
      </c>
      <c r="L43" s="352" t="s">
        <v>106</v>
      </c>
      <c r="M43" s="352" t="s">
        <v>106</v>
      </c>
      <c r="N43" s="352" t="s">
        <v>106</v>
      </c>
      <c r="O43" s="353">
        <v>93.1</v>
      </c>
      <c r="P43" s="353">
        <v>92.2</v>
      </c>
      <c r="Q43" s="353">
        <v>94</v>
      </c>
      <c r="R43" s="353">
        <v>4.8</v>
      </c>
      <c r="S43" s="353">
        <v>5</v>
      </c>
      <c r="T43" s="353">
        <v>4.7</v>
      </c>
      <c r="U43" s="46"/>
    </row>
    <row r="44" spans="2:21" ht="15" customHeight="1">
      <c r="B44" s="337">
        <v>53</v>
      </c>
      <c r="C44" s="129" t="s">
        <v>106</v>
      </c>
      <c r="D44" s="352" t="s">
        <v>106</v>
      </c>
      <c r="E44" s="352" t="s">
        <v>106</v>
      </c>
      <c r="F44" s="353">
        <v>96.4</v>
      </c>
      <c r="G44" s="353">
        <v>95.9</v>
      </c>
      <c r="H44" s="353">
        <v>96.9</v>
      </c>
      <c r="I44" s="353">
        <v>2.6</v>
      </c>
      <c r="J44" s="353">
        <v>2.4</v>
      </c>
      <c r="K44" s="353">
        <v>2.7</v>
      </c>
      <c r="L44" s="352" t="s">
        <v>106</v>
      </c>
      <c r="M44" s="352" t="s">
        <v>106</v>
      </c>
      <c r="N44" s="352" t="s">
        <v>106</v>
      </c>
      <c r="O44" s="353">
        <v>93.5</v>
      </c>
      <c r="P44" s="353">
        <v>92.7</v>
      </c>
      <c r="Q44" s="353">
        <v>94.4</v>
      </c>
      <c r="R44" s="353">
        <v>4.4000000000000004</v>
      </c>
      <c r="S44" s="353">
        <v>4.5999999999999996</v>
      </c>
      <c r="T44" s="353">
        <v>4.2</v>
      </c>
      <c r="U44" s="46"/>
    </row>
    <row r="45" spans="2:21" ht="15" customHeight="1">
      <c r="B45" s="337">
        <v>54</v>
      </c>
      <c r="C45" s="129" t="s">
        <v>106</v>
      </c>
      <c r="D45" s="352" t="s">
        <v>106</v>
      </c>
      <c r="E45" s="352" t="s">
        <v>106</v>
      </c>
      <c r="F45" s="353">
        <v>96.4</v>
      </c>
      <c r="G45" s="353">
        <v>95.5</v>
      </c>
      <c r="H45" s="353">
        <v>97.2</v>
      </c>
      <c r="I45" s="353">
        <v>2.5</v>
      </c>
      <c r="J45" s="353">
        <v>2.6</v>
      </c>
      <c r="K45" s="353">
        <v>2.4</v>
      </c>
      <c r="L45" s="352" t="s">
        <v>106</v>
      </c>
      <c r="M45" s="352" t="s">
        <v>106</v>
      </c>
      <c r="N45" s="352" t="s">
        <v>106</v>
      </c>
      <c r="O45" s="353">
        <v>94</v>
      </c>
      <c r="P45" s="353">
        <v>93</v>
      </c>
      <c r="Q45" s="353">
        <v>95</v>
      </c>
      <c r="R45" s="353">
        <v>4</v>
      </c>
      <c r="S45" s="353">
        <v>4.3</v>
      </c>
      <c r="T45" s="353">
        <v>3.6</v>
      </c>
      <c r="U45" s="46"/>
    </row>
    <row r="46" spans="2:21" ht="15" customHeight="1">
      <c r="B46" s="337">
        <v>55</v>
      </c>
      <c r="C46" s="129" t="s">
        <v>106</v>
      </c>
      <c r="D46" s="352" t="s">
        <v>106</v>
      </c>
      <c r="E46" s="352" t="s">
        <v>106</v>
      </c>
      <c r="F46" s="353">
        <v>96.7</v>
      </c>
      <c r="G46" s="353">
        <v>96.1</v>
      </c>
      <c r="H46" s="353">
        <v>97.3</v>
      </c>
      <c r="I46" s="353">
        <v>2.2999999999999998</v>
      </c>
      <c r="J46" s="353">
        <v>2.4</v>
      </c>
      <c r="K46" s="353">
        <v>2.2000000000000002</v>
      </c>
      <c r="L46" s="352" t="s">
        <v>106</v>
      </c>
      <c r="M46" s="352" t="s">
        <v>106</v>
      </c>
      <c r="N46" s="352" t="s">
        <v>106</v>
      </c>
      <c r="O46" s="353">
        <v>94.2</v>
      </c>
      <c r="P46" s="353">
        <v>93.1</v>
      </c>
      <c r="Q46" s="353">
        <v>95.4</v>
      </c>
      <c r="R46" s="353">
        <v>3.9</v>
      </c>
      <c r="S46" s="353">
        <v>4.5</v>
      </c>
      <c r="T46" s="353">
        <v>3.2</v>
      </c>
      <c r="U46" s="46"/>
    </row>
    <row r="47" spans="2:21" ht="15" customHeight="1">
      <c r="B47" s="337">
        <v>56</v>
      </c>
      <c r="C47" s="129" t="s">
        <v>106</v>
      </c>
      <c r="D47" s="352" t="s">
        <v>106</v>
      </c>
      <c r="E47" s="352" t="s">
        <v>106</v>
      </c>
      <c r="F47" s="353">
        <v>96.4</v>
      </c>
      <c r="G47" s="353">
        <v>96.1</v>
      </c>
      <c r="H47" s="353">
        <v>96.8</v>
      </c>
      <c r="I47" s="353">
        <v>2.6</v>
      </c>
      <c r="J47" s="353">
        <v>2.6</v>
      </c>
      <c r="K47" s="353">
        <v>2.6</v>
      </c>
      <c r="L47" s="352" t="s">
        <v>106</v>
      </c>
      <c r="M47" s="352" t="s">
        <v>106</v>
      </c>
      <c r="N47" s="352" t="s">
        <v>106</v>
      </c>
      <c r="O47" s="353">
        <v>94.3</v>
      </c>
      <c r="P47" s="353">
        <v>93.2</v>
      </c>
      <c r="Q47" s="353">
        <v>95.4</v>
      </c>
      <c r="R47" s="353">
        <v>3.9</v>
      </c>
      <c r="S47" s="353">
        <v>4.7</v>
      </c>
      <c r="T47" s="353">
        <v>3.2</v>
      </c>
      <c r="U47" s="46"/>
    </row>
    <row r="48" spans="2:21" ht="15" customHeight="1">
      <c r="B48" s="337">
        <v>57</v>
      </c>
      <c r="C48" s="129" t="s">
        <v>106</v>
      </c>
      <c r="D48" s="352" t="s">
        <v>106</v>
      </c>
      <c r="E48" s="352" t="s">
        <v>106</v>
      </c>
      <c r="F48" s="353">
        <v>96.3</v>
      </c>
      <c r="G48" s="353">
        <v>95.6</v>
      </c>
      <c r="H48" s="353">
        <v>96.9</v>
      </c>
      <c r="I48" s="353">
        <v>2.6</v>
      </c>
      <c r="J48" s="353">
        <v>2.9</v>
      </c>
      <c r="K48" s="353">
        <v>2.2000000000000002</v>
      </c>
      <c r="L48" s="352" t="s">
        <v>106</v>
      </c>
      <c r="M48" s="352" t="s">
        <v>106</v>
      </c>
      <c r="N48" s="352" t="s">
        <v>106</v>
      </c>
      <c r="O48" s="353">
        <v>94.3</v>
      </c>
      <c r="P48" s="353">
        <v>93.2</v>
      </c>
      <c r="Q48" s="353">
        <v>95.5</v>
      </c>
      <c r="R48" s="353">
        <v>4</v>
      </c>
      <c r="S48" s="353">
        <v>4.7</v>
      </c>
      <c r="T48" s="353">
        <v>3.2</v>
      </c>
      <c r="U48" s="46"/>
    </row>
    <row r="49" spans="2:21" ht="15" customHeight="1">
      <c r="B49" s="337">
        <v>58</v>
      </c>
      <c r="C49" s="129" t="s">
        <v>106</v>
      </c>
      <c r="D49" s="352" t="s">
        <v>106</v>
      </c>
      <c r="E49" s="352" t="s">
        <v>106</v>
      </c>
      <c r="F49" s="353">
        <v>96</v>
      </c>
      <c r="G49" s="353">
        <v>95.6</v>
      </c>
      <c r="H49" s="353">
        <v>96.4</v>
      </c>
      <c r="I49" s="353">
        <v>2.5</v>
      </c>
      <c r="J49" s="353">
        <v>2.8</v>
      </c>
      <c r="K49" s="353">
        <v>2.2000000000000002</v>
      </c>
      <c r="L49" s="352" t="s">
        <v>106</v>
      </c>
      <c r="M49" s="352" t="s">
        <v>106</v>
      </c>
      <c r="N49" s="352" t="s">
        <v>106</v>
      </c>
      <c r="O49" s="353">
        <v>94</v>
      </c>
      <c r="P49" s="353">
        <v>92.8</v>
      </c>
      <c r="Q49" s="353">
        <v>95.2</v>
      </c>
      <c r="R49" s="353">
        <v>3.9</v>
      </c>
      <c r="S49" s="353">
        <v>4.8</v>
      </c>
      <c r="T49" s="353">
        <v>3</v>
      </c>
      <c r="U49" s="46"/>
    </row>
    <row r="50" spans="2:21" ht="15" customHeight="1">
      <c r="B50" s="337">
        <v>59</v>
      </c>
      <c r="C50" s="129">
        <v>95.8</v>
      </c>
      <c r="D50" s="352">
        <v>95.1</v>
      </c>
      <c r="E50" s="352">
        <v>96.6</v>
      </c>
      <c r="F50" s="353">
        <v>95.8</v>
      </c>
      <c r="G50" s="353">
        <v>95.1</v>
      </c>
      <c r="H50" s="353">
        <v>96.5</v>
      </c>
      <c r="I50" s="353">
        <v>2.5</v>
      </c>
      <c r="J50" s="353">
        <v>2.8</v>
      </c>
      <c r="K50" s="353">
        <v>2.2000000000000002</v>
      </c>
      <c r="L50" s="352">
        <v>94.1</v>
      </c>
      <c r="M50" s="352">
        <v>93</v>
      </c>
      <c r="N50" s="352">
        <v>95.3</v>
      </c>
      <c r="O50" s="353">
        <v>93.9</v>
      </c>
      <c r="P50" s="353">
        <v>92.8</v>
      </c>
      <c r="Q50" s="353">
        <v>95</v>
      </c>
      <c r="R50" s="353">
        <v>3.8</v>
      </c>
      <c r="S50" s="353">
        <v>4.5999999999999996</v>
      </c>
      <c r="T50" s="353">
        <v>3</v>
      </c>
      <c r="U50" s="46"/>
    </row>
    <row r="51" spans="2:21" ht="15" customHeight="1">
      <c r="B51" s="337">
        <v>60</v>
      </c>
      <c r="C51" s="147">
        <v>96</v>
      </c>
      <c r="D51" s="353">
        <v>95.5</v>
      </c>
      <c r="E51" s="353">
        <v>96.6</v>
      </c>
      <c r="F51" s="353">
        <v>96</v>
      </c>
      <c r="G51" s="353">
        <v>95.4</v>
      </c>
      <c r="H51" s="353">
        <v>96.5</v>
      </c>
      <c r="I51" s="353">
        <v>2.6</v>
      </c>
      <c r="J51" s="353">
        <v>2.7</v>
      </c>
      <c r="K51" s="353">
        <v>2.4</v>
      </c>
      <c r="L51" s="353">
        <v>94.1</v>
      </c>
      <c r="M51" s="353">
        <v>93.1</v>
      </c>
      <c r="N51" s="353">
        <v>95.3</v>
      </c>
      <c r="O51" s="353">
        <v>93.8</v>
      </c>
      <c r="P51" s="353">
        <v>92.8</v>
      </c>
      <c r="Q51" s="353">
        <v>94.9</v>
      </c>
      <c r="R51" s="353">
        <v>3.7</v>
      </c>
      <c r="S51" s="353">
        <v>4.5</v>
      </c>
      <c r="T51" s="353">
        <v>2.9</v>
      </c>
      <c r="U51" s="46"/>
    </row>
    <row r="52" spans="2:21" ht="15" customHeight="1">
      <c r="B52" s="337"/>
      <c r="C52" s="147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46"/>
    </row>
    <row r="53" spans="2:21" ht="13.5" customHeight="1">
      <c r="B53" s="337">
        <v>61</v>
      </c>
      <c r="C53" s="147">
        <v>96.2</v>
      </c>
      <c r="D53" s="353">
        <v>95.6</v>
      </c>
      <c r="E53" s="353">
        <v>96.8</v>
      </c>
      <c r="F53" s="353">
        <v>96.1</v>
      </c>
      <c r="G53" s="353">
        <v>95.6</v>
      </c>
      <c r="H53" s="353">
        <v>96.7</v>
      </c>
      <c r="I53" s="353">
        <v>2.2999999999999998</v>
      </c>
      <c r="J53" s="353">
        <v>2.6</v>
      </c>
      <c r="K53" s="353">
        <v>2.14</v>
      </c>
      <c r="L53" s="353">
        <v>94.2</v>
      </c>
      <c r="M53" s="353">
        <v>93.1</v>
      </c>
      <c r="N53" s="353">
        <v>95.3</v>
      </c>
      <c r="O53" s="353">
        <v>93.8</v>
      </c>
      <c r="P53" s="353">
        <v>92.8</v>
      </c>
      <c r="Q53" s="353">
        <v>94.9</v>
      </c>
      <c r="R53" s="353">
        <v>3.6</v>
      </c>
      <c r="S53" s="353">
        <v>4.4000000000000004</v>
      </c>
      <c r="T53" s="353">
        <v>2.7</v>
      </c>
      <c r="U53" s="46"/>
    </row>
    <row r="54" spans="2:21" ht="13.5" customHeight="1">
      <c r="B54" s="337">
        <v>62</v>
      </c>
      <c r="C54" s="147">
        <v>96.4</v>
      </c>
      <c r="D54" s="353">
        <v>95.9</v>
      </c>
      <c r="E54" s="353">
        <v>96.9</v>
      </c>
      <c r="F54" s="353">
        <v>96.4</v>
      </c>
      <c r="G54" s="353">
        <v>95.9</v>
      </c>
      <c r="H54" s="353">
        <v>96.9</v>
      </c>
      <c r="I54" s="353">
        <v>1.8</v>
      </c>
      <c r="J54" s="353">
        <v>2.2000000000000002</v>
      </c>
      <c r="K54" s="353">
        <v>1.4</v>
      </c>
      <c r="L54" s="353">
        <v>94.3</v>
      </c>
      <c r="M54" s="353">
        <v>93.2</v>
      </c>
      <c r="N54" s="353">
        <v>95.4</v>
      </c>
      <c r="O54" s="353">
        <v>93.9</v>
      </c>
      <c r="P54" s="353">
        <v>92.8</v>
      </c>
      <c r="Q54" s="353">
        <v>95</v>
      </c>
      <c r="R54" s="353">
        <v>3.1</v>
      </c>
      <c r="S54" s="353">
        <v>3.9</v>
      </c>
      <c r="T54" s="353">
        <v>2.2999999999999998</v>
      </c>
      <c r="U54" s="46"/>
    </row>
    <row r="55" spans="2:21" ht="13.5" customHeight="1">
      <c r="B55" s="337">
        <v>63</v>
      </c>
      <c r="C55" s="147">
        <v>96.7</v>
      </c>
      <c r="D55" s="353">
        <v>96.2</v>
      </c>
      <c r="E55" s="353">
        <v>97.1</v>
      </c>
      <c r="F55" s="353">
        <v>96.6</v>
      </c>
      <c r="G55" s="353">
        <v>96.1</v>
      </c>
      <c r="H55" s="353">
        <v>97.1</v>
      </c>
      <c r="I55" s="353">
        <v>1.7</v>
      </c>
      <c r="J55" s="353">
        <v>2.2000000000000002</v>
      </c>
      <c r="K55" s="353">
        <v>1.3</v>
      </c>
      <c r="L55" s="353">
        <v>94.5</v>
      </c>
      <c r="M55" s="353">
        <v>93.4</v>
      </c>
      <c r="N55" s="353">
        <v>95.7</v>
      </c>
      <c r="O55" s="353">
        <v>94.1</v>
      </c>
      <c r="P55" s="353">
        <v>92.9</v>
      </c>
      <c r="Q55" s="353">
        <v>95.3</v>
      </c>
      <c r="R55" s="353">
        <v>3</v>
      </c>
      <c r="S55" s="353">
        <v>3.9</v>
      </c>
      <c r="T55" s="353">
        <v>2</v>
      </c>
      <c r="U55" s="46"/>
    </row>
    <row r="56" spans="2:21" ht="13.5" customHeight="1">
      <c r="B56" s="176" t="s">
        <v>835</v>
      </c>
      <c r="C56" s="147">
        <v>96.7</v>
      </c>
      <c r="D56" s="353">
        <v>96.1</v>
      </c>
      <c r="E56" s="353">
        <v>97.3</v>
      </c>
      <c r="F56" s="353">
        <v>96.6</v>
      </c>
      <c r="G56" s="353">
        <v>96</v>
      </c>
      <c r="H56" s="353">
        <v>97.2</v>
      </c>
      <c r="I56" s="353">
        <v>1.9</v>
      </c>
      <c r="J56" s="353">
        <v>2.4</v>
      </c>
      <c r="K56" s="353">
        <v>1.3</v>
      </c>
      <c r="L56" s="353">
        <v>94.7</v>
      </c>
      <c r="M56" s="353">
        <v>93.6</v>
      </c>
      <c r="N56" s="353">
        <v>95.9</v>
      </c>
      <c r="O56" s="353">
        <v>94.1</v>
      </c>
      <c r="P56" s="353">
        <v>93</v>
      </c>
      <c r="Q56" s="353">
        <v>95.3</v>
      </c>
      <c r="R56" s="353">
        <v>2.9</v>
      </c>
      <c r="S56" s="353">
        <v>3.8</v>
      </c>
      <c r="T56" s="353">
        <v>1.9</v>
      </c>
      <c r="U56" s="46"/>
    </row>
    <row r="57" spans="2:21" ht="13.5" customHeight="1">
      <c r="B57" s="316" t="s">
        <v>12</v>
      </c>
      <c r="C57" s="147">
        <v>96.6</v>
      </c>
      <c r="D57" s="353">
        <v>95.8</v>
      </c>
      <c r="E57" s="353">
        <v>97.4</v>
      </c>
      <c r="F57" s="353">
        <v>96.5</v>
      </c>
      <c r="G57" s="353">
        <v>95.8</v>
      </c>
      <c r="H57" s="353">
        <v>97.3</v>
      </c>
      <c r="I57" s="353">
        <v>2</v>
      </c>
      <c r="J57" s="353">
        <v>2.4</v>
      </c>
      <c r="K57" s="353">
        <v>1.4</v>
      </c>
      <c r="L57" s="353">
        <v>95.1</v>
      </c>
      <c r="M57" s="353">
        <v>94</v>
      </c>
      <c r="N57" s="353">
        <v>96.2</v>
      </c>
      <c r="O57" s="353">
        <v>94.4</v>
      </c>
      <c r="P57" s="353">
        <v>93.2</v>
      </c>
      <c r="Q57" s="353">
        <v>95.6</v>
      </c>
      <c r="R57" s="353">
        <v>2.8</v>
      </c>
      <c r="S57" s="353">
        <v>3.7</v>
      </c>
      <c r="T57" s="353">
        <v>1.8</v>
      </c>
      <c r="U57" s="46"/>
    </row>
    <row r="58" spans="2:21" ht="13.5" customHeight="1">
      <c r="B58" s="316" t="s">
        <v>13</v>
      </c>
      <c r="C58" s="147">
        <v>96.6</v>
      </c>
      <c r="D58" s="353">
        <v>96.2</v>
      </c>
      <c r="E58" s="353">
        <v>97.1</v>
      </c>
      <c r="F58" s="353">
        <v>96.5</v>
      </c>
      <c r="G58" s="353">
        <v>96</v>
      </c>
      <c r="H58" s="353">
        <v>97</v>
      </c>
      <c r="I58" s="353">
        <v>2.1</v>
      </c>
      <c r="J58" s="353">
        <v>2.6</v>
      </c>
      <c r="K58" s="353">
        <v>1.5</v>
      </c>
      <c r="L58" s="353">
        <v>95.4</v>
      </c>
      <c r="M58" s="353">
        <v>94.3</v>
      </c>
      <c r="N58" s="353">
        <v>96.4</v>
      </c>
      <c r="O58" s="353">
        <v>94.6</v>
      </c>
      <c r="P58" s="353">
        <v>93.5</v>
      </c>
      <c r="Q58" s="353">
        <v>95.8</v>
      </c>
      <c r="R58" s="353">
        <v>2.6</v>
      </c>
      <c r="S58" s="353">
        <v>3.4</v>
      </c>
      <c r="T58" s="353">
        <v>1.7</v>
      </c>
      <c r="U58" s="46"/>
    </row>
    <row r="59" spans="2:21" ht="13.5" customHeight="1">
      <c r="B59" s="316" t="s">
        <v>72</v>
      </c>
      <c r="C59" s="147">
        <v>96.7</v>
      </c>
      <c r="D59" s="353">
        <v>96.1</v>
      </c>
      <c r="E59" s="353">
        <v>97.3</v>
      </c>
      <c r="F59" s="353">
        <v>96.5</v>
      </c>
      <c r="G59" s="353">
        <v>95.9</v>
      </c>
      <c r="H59" s="353">
        <v>97.1</v>
      </c>
      <c r="I59" s="353">
        <v>2</v>
      </c>
      <c r="J59" s="353">
        <v>2.5</v>
      </c>
      <c r="K59" s="353">
        <v>1.5</v>
      </c>
      <c r="L59" s="353">
        <v>95.9</v>
      </c>
      <c r="M59" s="353">
        <v>94.8</v>
      </c>
      <c r="N59" s="353">
        <v>96.9</v>
      </c>
      <c r="O59" s="353">
        <v>95</v>
      </c>
      <c r="P59" s="353">
        <v>93.9</v>
      </c>
      <c r="Q59" s="353">
        <v>96.2</v>
      </c>
      <c r="R59" s="353">
        <v>2.2999999999999998</v>
      </c>
      <c r="S59" s="353">
        <v>3.1</v>
      </c>
      <c r="T59" s="353">
        <v>1.5</v>
      </c>
      <c r="U59" s="46"/>
    </row>
    <row r="60" spans="2:21" ht="13.5" customHeight="1">
      <c r="B60" s="316" t="s">
        <v>174</v>
      </c>
      <c r="C60" s="147">
        <v>96.7</v>
      </c>
      <c r="D60" s="353">
        <v>96.1</v>
      </c>
      <c r="E60" s="353">
        <v>97.3</v>
      </c>
      <c r="F60" s="353">
        <v>96.5</v>
      </c>
      <c r="G60" s="353">
        <v>95.9</v>
      </c>
      <c r="H60" s="353">
        <v>97.2</v>
      </c>
      <c r="I60" s="353">
        <v>1.8</v>
      </c>
      <c r="J60" s="353">
        <v>2.4</v>
      </c>
      <c r="K60" s="353">
        <v>1.2</v>
      </c>
      <c r="L60" s="353">
        <v>96.2</v>
      </c>
      <c r="M60" s="353">
        <v>95.3</v>
      </c>
      <c r="N60" s="353">
        <v>97.2</v>
      </c>
      <c r="O60" s="353">
        <v>95.3</v>
      </c>
      <c r="P60" s="353">
        <v>94.2</v>
      </c>
      <c r="Q60" s="353">
        <v>96.5</v>
      </c>
      <c r="R60" s="353">
        <v>2</v>
      </c>
      <c r="S60" s="353">
        <v>2.7</v>
      </c>
      <c r="T60" s="353">
        <v>1.3</v>
      </c>
      <c r="U60" s="46"/>
    </row>
    <row r="61" spans="2:21" ht="13.5" customHeight="1">
      <c r="B61" s="316" t="s">
        <v>173</v>
      </c>
      <c r="C61" s="147">
        <v>97.2</v>
      </c>
      <c r="D61" s="353">
        <v>96.5</v>
      </c>
      <c r="E61" s="353">
        <v>97.8</v>
      </c>
      <c r="F61" s="353">
        <v>97</v>
      </c>
      <c r="G61" s="353">
        <v>96.4</v>
      </c>
      <c r="H61" s="353">
        <v>97.7</v>
      </c>
      <c r="I61" s="353">
        <v>1.4</v>
      </c>
      <c r="J61" s="353">
        <v>1.8</v>
      </c>
      <c r="K61" s="353">
        <v>0.9</v>
      </c>
      <c r="L61" s="353">
        <v>96.5</v>
      </c>
      <c r="M61" s="353">
        <v>95.6</v>
      </c>
      <c r="N61" s="353">
        <v>97.5</v>
      </c>
      <c r="O61" s="353">
        <v>95.7</v>
      </c>
      <c r="P61" s="353">
        <v>94.6</v>
      </c>
      <c r="Q61" s="353">
        <v>96.8</v>
      </c>
      <c r="R61" s="353">
        <v>1.7</v>
      </c>
      <c r="S61" s="353">
        <v>2.4</v>
      </c>
      <c r="T61" s="353">
        <v>1</v>
      </c>
      <c r="U61" s="46"/>
    </row>
    <row r="62" spans="2:21" ht="13.5" customHeight="1">
      <c r="B62" s="316" t="s">
        <v>172</v>
      </c>
      <c r="C62" s="147">
        <v>97.3</v>
      </c>
      <c r="D62" s="353">
        <v>96.8</v>
      </c>
      <c r="E62" s="353">
        <v>97.9</v>
      </c>
      <c r="F62" s="353">
        <v>97.1</v>
      </c>
      <c r="G62" s="353">
        <v>96.6</v>
      </c>
      <c r="H62" s="353">
        <v>97.7</v>
      </c>
      <c r="I62" s="353">
        <v>1.3</v>
      </c>
      <c r="J62" s="353">
        <v>1.9</v>
      </c>
      <c r="K62" s="353">
        <v>0.7</v>
      </c>
      <c r="L62" s="353">
        <v>96.7</v>
      </c>
      <c r="M62" s="353">
        <v>95.8</v>
      </c>
      <c r="N62" s="353">
        <v>97.6</v>
      </c>
      <c r="O62" s="353">
        <v>95.8</v>
      </c>
      <c r="P62" s="353">
        <v>94.7</v>
      </c>
      <c r="Q62" s="353">
        <v>97</v>
      </c>
      <c r="R62" s="353">
        <v>1.5</v>
      </c>
      <c r="S62" s="353">
        <v>2.2000000000000002</v>
      </c>
      <c r="T62" s="353">
        <v>0.9</v>
      </c>
      <c r="U62" s="46"/>
    </row>
    <row r="63" spans="2:21" ht="15" customHeight="1">
      <c r="B63" s="176"/>
      <c r="C63" s="147"/>
      <c r="D63" s="353"/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353"/>
      <c r="R63" s="353"/>
      <c r="S63" s="353"/>
      <c r="T63" s="353"/>
      <c r="U63" s="46"/>
    </row>
    <row r="64" spans="2:21" ht="13.5" customHeight="1">
      <c r="B64" s="316" t="s">
        <v>171</v>
      </c>
      <c r="C64" s="147">
        <v>97.6</v>
      </c>
      <c r="D64" s="353">
        <v>97.2</v>
      </c>
      <c r="E64" s="353">
        <v>98.1</v>
      </c>
      <c r="F64" s="353">
        <v>97.4</v>
      </c>
      <c r="G64" s="353">
        <v>97</v>
      </c>
      <c r="H64" s="353">
        <v>97.9</v>
      </c>
      <c r="I64" s="353">
        <v>0.9</v>
      </c>
      <c r="J64" s="353">
        <v>1.3</v>
      </c>
      <c r="K64" s="353">
        <v>0.5</v>
      </c>
      <c r="L64" s="353">
        <v>96.8</v>
      </c>
      <c r="M64" s="353">
        <v>95.9</v>
      </c>
      <c r="N64" s="353">
        <v>97.8</v>
      </c>
      <c r="O64" s="353">
        <v>95.9</v>
      </c>
      <c r="P64" s="353">
        <v>94.8</v>
      </c>
      <c r="Q64" s="353">
        <v>97.1</v>
      </c>
      <c r="R64" s="353">
        <v>1.4</v>
      </c>
      <c r="S64" s="353">
        <v>2</v>
      </c>
      <c r="T64" s="353">
        <v>0.8</v>
      </c>
      <c r="U64" s="46"/>
    </row>
    <row r="65" spans="2:21" ht="13.5" customHeight="1">
      <c r="B65" s="316" t="s">
        <v>170</v>
      </c>
      <c r="C65" s="147">
        <v>97.6</v>
      </c>
      <c r="D65" s="353">
        <v>97.1</v>
      </c>
      <c r="E65" s="353">
        <v>98.1</v>
      </c>
      <c r="F65" s="353">
        <v>97.3</v>
      </c>
      <c r="G65" s="353">
        <v>96.8</v>
      </c>
      <c r="H65" s="353">
        <v>97.8</v>
      </c>
      <c r="I65" s="353">
        <v>1</v>
      </c>
      <c r="J65" s="353">
        <v>1.3</v>
      </c>
      <c r="K65" s="353">
        <v>0.6</v>
      </c>
      <c r="L65" s="353">
        <v>96.8</v>
      </c>
      <c r="M65" s="353">
        <v>95.9</v>
      </c>
      <c r="N65" s="353">
        <v>97.7</v>
      </c>
      <c r="O65" s="353">
        <v>95.9</v>
      </c>
      <c r="P65" s="353">
        <v>94.8</v>
      </c>
      <c r="Q65" s="353">
        <v>97</v>
      </c>
      <c r="R65" s="353">
        <v>1.4</v>
      </c>
      <c r="S65" s="353">
        <v>2.1</v>
      </c>
      <c r="T65" s="353">
        <v>0.7</v>
      </c>
      <c r="U65" s="46"/>
    </row>
    <row r="66" spans="2:21" ht="13.5" customHeight="1">
      <c r="B66" s="337">
        <v>10</v>
      </c>
      <c r="C66" s="147">
        <v>97.4</v>
      </c>
      <c r="D66" s="353">
        <v>96.7</v>
      </c>
      <c r="E66" s="353">
        <v>98.2</v>
      </c>
      <c r="F66" s="353">
        <v>97.1</v>
      </c>
      <c r="G66" s="353">
        <v>96.5</v>
      </c>
      <c r="H66" s="353">
        <v>97.9</v>
      </c>
      <c r="I66" s="353">
        <v>1</v>
      </c>
      <c r="J66" s="353">
        <v>1.5</v>
      </c>
      <c r="K66" s="353">
        <v>0.5</v>
      </c>
      <c r="L66" s="353">
        <v>96.8</v>
      </c>
      <c r="M66" s="353">
        <v>96</v>
      </c>
      <c r="N66" s="353">
        <v>97.8</v>
      </c>
      <c r="O66" s="353">
        <v>95.9</v>
      </c>
      <c r="P66" s="353">
        <v>94.8</v>
      </c>
      <c r="Q66" s="353">
        <v>97</v>
      </c>
      <c r="R66" s="353">
        <v>1.3</v>
      </c>
      <c r="S66" s="353">
        <v>1.9</v>
      </c>
      <c r="T66" s="353">
        <v>0.7</v>
      </c>
      <c r="U66" s="46"/>
    </row>
    <row r="67" spans="2:21" ht="13.5" customHeight="1">
      <c r="B67" s="337">
        <v>11</v>
      </c>
      <c r="C67" s="147">
        <v>97.2</v>
      </c>
      <c r="D67" s="353">
        <v>96.4</v>
      </c>
      <c r="E67" s="353">
        <v>98</v>
      </c>
      <c r="F67" s="353">
        <v>96.9</v>
      </c>
      <c r="G67" s="353">
        <v>96</v>
      </c>
      <c r="H67" s="353">
        <v>97.8</v>
      </c>
      <c r="I67" s="353">
        <v>0.9</v>
      </c>
      <c r="J67" s="353">
        <v>1.3</v>
      </c>
      <c r="K67" s="353">
        <v>0.5</v>
      </c>
      <c r="L67" s="353">
        <v>96.9</v>
      </c>
      <c r="M67" s="353">
        <v>96.1</v>
      </c>
      <c r="N67" s="353">
        <v>97.7</v>
      </c>
      <c r="O67" s="353">
        <v>95.8</v>
      </c>
      <c r="P67" s="353">
        <v>94.8</v>
      </c>
      <c r="Q67" s="353">
        <v>96.9</v>
      </c>
      <c r="R67" s="353">
        <v>1.1000000000000001</v>
      </c>
      <c r="S67" s="353">
        <v>1.6</v>
      </c>
      <c r="T67" s="353">
        <v>0.6</v>
      </c>
      <c r="U67" s="46"/>
    </row>
    <row r="68" spans="2:21" ht="13.5" customHeight="1">
      <c r="B68" s="354">
        <v>12</v>
      </c>
      <c r="C68" s="147">
        <v>97.2</v>
      </c>
      <c r="D68" s="165">
        <v>96.6</v>
      </c>
      <c r="E68" s="165">
        <v>97.9</v>
      </c>
      <c r="F68" s="165">
        <v>96.9</v>
      </c>
      <c r="G68" s="165">
        <v>96.2</v>
      </c>
      <c r="H68" s="165">
        <v>97.6</v>
      </c>
      <c r="I68" s="165">
        <v>1.1000000000000001</v>
      </c>
      <c r="J68" s="165">
        <v>1.6</v>
      </c>
      <c r="K68" s="165">
        <v>0.6</v>
      </c>
      <c r="L68" s="165">
        <v>97</v>
      </c>
      <c r="M68" s="165">
        <v>96.3</v>
      </c>
      <c r="N68" s="165">
        <v>97.7</v>
      </c>
      <c r="O68" s="165">
        <v>95.9</v>
      </c>
      <c r="P68" s="165">
        <v>95</v>
      </c>
      <c r="Q68" s="165">
        <v>96.8</v>
      </c>
      <c r="R68" s="165">
        <v>1</v>
      </c>
      <c r="S68" s="165">
        <v>1.5</v>
      </c>
      <c r="T68" s="165">
        <v>0.5</v>
      </c>
      <c r="U68" s="46"/>
    </row>
    <row r="69" spans="2:21" s="7" customFormat="1" ht="13.5" customHeight="1">
      <c r="B69" s="355">
        <v>13</v>
      </c>
      <c r="C69" s="165">
        <v>97</v>
      </c>
      <c r="D69" s="165">
        <v>96.2</v>
      </c>
      <c r="E69" s="165">
        <v>97.7</v>
      </c>
      <c r="F69" s="165">
        <v>96.4</v>
      </c>
      <c r="G69" s="165">
        <v>95.6</v>
      </c>
      <c r="H69" s="165">
        <v>97.2</v>
      </c>
      <c r="I69" s="165">
        <v>1.1000000000000001</v>
      </c>
      <c r="J69" s="165">
        <v>1.6</v>
      </c>
      <c r="K69" s="165">
        <v>0.6</v>
      </c>
      <c r="L69" s="165">
        <v>96.9</v>
      </c>
      <c r="M69" s="165">
        <v>96.3</v>
      </c>
      <c r="N69" s="165">
        <v>97.6</v>
      </c>
      <c r="O69" s="165">
        <v>95.8</v>
      </c>
      <c r="P69" s="165">
        <v>95</v>
      </c>
      <c r="Q69" s="165">
        <v>96.7</v>
      </c>
      <c r="R69" s="165">
        <v>1</v>
      </c>
      <c r="S69" s="165">
        <v>1.5</v>
      </c>
      <c r="T69" s="165">
        <v>0.5</v>
      </c>
      <c r="U69" s="53"/>
    </row>
    <row r="70" spans="2:21" s="7" customFormat="1" ht="13.5" customHeight="1">
      <c r="B70" s="355">
        <v>14</v>
      </c>
      <c r="C70" s="165">
        <v>96.6</v>
      </c>
      <c r="D70" s="165">
        <v>95.6</v>
      </c>
      <c r="E70" s="165">
        <v>97.5</v>
      </c>
      <c r="F70" s="165">
        <v>96</v>
      </c>
      <c r="G70" s="165">
        <v>95.1</v>
      </c>
      <c r="H70" s="165">
        <v>96.8</v>
      </c>
      <c r="I70" s="165">
        <v>0.9</v>
      </c>
      <c r="J70" s="165">
        <v>1.1000000000000001</v>
      </c>
      <c r="K70" s="165">
        <v>0.6</v>
      </c>
      <c r="L70" s="165">
        <v>97</v>
      </c>
      <c r="M70" s="165">
        <v>96.5</v>
      </c>
      <c r="N70" s="165">
        <v>97.5</v>
      </c>
      <c r="O70" s="165">
        <v>95.8</v>
      </c>
      <c r="P70" s="165">
        <v>95.2</v>
      </c>
      <c r="Q70" s="165">
        <v>96.5</v>
      </c>
      <c r="R70" s="165">
        <v>0.9</v>
      </c>
      <c r="S70" s="165">
        <v>1.3</v>
      </c>
      <c r="T70" s="165">
        <v>0.5</v>
      </c>
      <c r="U70" s="53"/>
    </row>
    <row r="71" spans="2:21" s="7" customFormat="1" ht="13.5" customHeight="1">
      <c r="B71" s="355">
        <v>15</v>
      </c>
      <c r="C71" s="165">
        <v>97</v>
      </c>
      <c r="D71" s="165">
        <v>96.5</v>
      </c>
      <c r="E71" s="165">
        <v>97.5</v>
      </c>
      <c r="F71" s="165">
        <v>96.5</v>
      </c>
      <c r="G71" s="165">
        <v>96</v>
      </c>
      <c r="H71" s="165">
        <v>97.1</v>
      </c>
      <c r="I71" s="165">
        <v>0.8</v>
      </c>
      <c r="J71" s="165">
        <v>1.1000000000000001</v>
      </c>
      <c r="K71" s="165">
        <v>0.5</v>
      </c>
      <c r="L71" s="165">
        <v>97.3</v>
      </c>
      <c r="M71" s="165">
        <v>96.9</v>
      </c>
      <c r="N71" s="165">
        <v>97.7</v>
      </c>
      <c r="O71" s="165">
        <v>96.1</v>
      </c>
      <c r="P71" s="165">
        <v>95.7</v>
      </c>
      <c r="Q71" s="165">
        <v>96.6</v>
      </c>
      <c r="R71" s="165">
        <v>0.8</v>
      </c>
      <c r="S71" s="165">
        <v>1.1000000000000001</v>
      </c>
      <c r="T71" s="165">
        <v>0.4</v>
      </c>
      <c r="U71" s="53"/>
    </row>
    <row r="72" spans="2:21" ht="13.5" customHeight="1">
      <c r="B72" s="355">
        <v>16</v>
      </c>
      <c r="C72" s="165">
        <v>97.3</v>
      </c>
      <c r="D72" s="165">
        <v>96.9</v>
      </c>
      <c r="E72" s="165">
        <v>97.8</v>
      </c>
      <c r="F72" s="165">
        <v>96.6</v>
      </c>
      <c r="G72" s="165">
        <v>96.2</v>
      </c>
      <c r="H72" s="165">
        <v>97</v>
      </c>
      <c r="I72" s="165">
        <v>0.5</v>
      </c>
      <c r="J72" s="165">
        <v>0.9</v>
      </c>
      <c r="K72" s="165">
        <v>0.2</v>
      </c>
      <c r="L72" s="165">
        <v>97.5</v>
      </c>
      <c r="M72" s="165">
        <v>97.2</v>
      </c>
      <c r="N72" s="165">
        <v>97.8</v>
      </c>
      <c r="O72" s="165">
        <v>96.3</v>
      </c>
      <c r="P72" s="165">
        <v>96</v>
      </c>
      <c r="Q72" s="165">
        <v>96.7</v>
      </c>
      <c r="R72" s="165">
        <v>0.7</v>
      </c>
      <c r="S72" s="165">
        <v>1</v>
      </c>
      <c r="T72" s="165">
        <v>0.4</v>
      </c>
      <c r="U72" s="46"/>
    </row>
    <row r="73" spans="2:21">
      <c r="B73" s="354">
        <v>17</v>
      </c>
      <c r="C73" s="147">
        <v>97.5</v>
      </c>
      <c r="D73" s="165">
        <v>97.2</v>
      </c>
      <c r="E73" s="165">
        <v>97.8</v>
      </c>
      <c r="F73" s="165">
        <v>96.9</v>
      </c>
      <c r="G73" s="165">
        <v>96.6</v>
      </c>
      <c r="H73" s="165">
        <v>97.3</v>
      </c>
      <c r="I73" s="165">
        <v>0.8</v>
      </c>
      <c r="J73" s="165">
        <v>1</v>
      </c>
      <c r="K73" s="165">
        <v>0.5</v>
      </c>
      <c r="L73" s="165">
        <v>97.6</v>
      </c>
      <c r="M73" s="165">
        <v>97.3</v>
      </c>
      <c r="N73" s="165">
        <v>97.9</v>
      </c>
      <c r="O73" s="165">
        <v>96.5</v>
      </c>
      <c r="P73" s="165">
        <v>96.1</v>
      </c>
      <c r="Q73" s="165">
        <v>96.8</v>
      </c>
      <c r="R73" s="165">
        <v>0.7</v>
      </c>
      <c r="S73" s="165">
        <v>1</v>
      </c>
      <c r="T73" s="165">
        <v>0.4</v>
      </c>
      <c r="U73" s="46"/>
    </row>
    <row r="74" spans="2:21">
      <c r="B74" s="354"/>
      <c r="C74" s="147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46"/>
    </row>
    <row r="75" spans="2:21">
      <c r="B75" s="354">
        <v>18</v>
      </c>
      <c r="C75" s="147">
        <v>97.6</v>
      </c>
      <c r="D75" s="165">
        <v>97.5</v>
      </c>
      <c r="E75" s="165">
        <v>97.6</v>
      </c>
      <c r="F75" s="165">
        <v>97</v>
      </c>
      <c r="G75" s="165">
        <v>96.9</v>
      </c>
      <c r="H75" s="165">
        <v>97.1</v>
      </c>
      <c r="I75" s="165">
        <v>0.7</v>
      </c>
      <c r="J75" s="165">
        <v>1</v>
      </c>
      <c r="K75" s="165">
        <v>0.3</v>
      </c>
      <c r="L75" s="165">
        <v>97.7</v>
      </c>
      <c r="M75" s="165">
        <v>97.4</v>
      </c>
      <c r="N75" s="165">
        <v>98</v>
      </c>
      <c r="O75" s="165">
        <v>96.5</v>
      </c>
      <c r="P75" s="165">
        <v>96.2</v>
      </c>
      <c r="Q75" s="165">
        <v>96.8</v>
      </c>
      <c r="R75" s="165">
        <v>0.7</v>
      </c>
      <c r="S75" s="165">
        <v>1</v>
      </c>
      <c r="T75" s="165">
        <v>0.4</v>
      </c>
      <c r="U75" s="46"/>
    </row>
    <row r="76" spans="2:21">
      <c r="B76" s="354">
        <v>19</v>
      </c>
      <c r="C76" s="147">
        <v>97.2</v>
      </c>
      <c r="D76" s="165">
        <v>96.9</v>
      </c>
      <c r="E76" s="165">
        <v>97.5</v>
      </c>
      <c r="F76" s="165">
        <v>96.6</v>
      </c>
      <c r="G76" s="165">
        <v>96.4</v>
      </c>
      <c r="H76" s="165">
        <v>96.7</v>
      </c>
      <c r="I76" s="165">
        <v>0.7</v>
      </c>
      <c r="J76" s="165">
        <v>0.9</v>
      </c>
      <c r="K76" s="165">
        <v>0.4</v>
      </c>
      <c r="L76" s="165">
        <v>97.7</v>
      </c>
      <c r="M76" s="165">
        <v>97.4</v>
      </c>
      <c r="N76" s="165">
        <v>98</v>
      </c>
      <c r="O76" s="165">
        <v>96.4</v>
      </c>
      <c r="P76" s="165">
        <v>96.1</v>
      </c>
      <c r="Q76" s="165">
        <v>96.6</v>
      </c>
      <c r="R76" s="165">
        <v>0.7</v>
      </c>
      <c r="S76" s="165">
        <v>1</v>
      </c>
      <c r="T76" s="165">
        <v>0.4</v>
      </c>
      <c r="U76" s="46"/>
    </row>
    <row r="77" spans="2:21">
      <c r="B77" s="355">
        <v>20</v>
      </c>
      <c r="C77" s="165">
        <v>97</v>
      </c>
      <c r="D77" s="165">
        <v>96.8</v>
      </c>
      <c r="E77" s="165">
        <v>97.3</v>
      </c>
      <c r="F77" s="165">
        <v>96.3</v>
      </c>
      <c r="G77" s="165">
        <v>96.1</v>
      </c>
      <c r="H77" s="165">
        <v>96.6</v>
      </c>
      <c r="I77" s="165">
        <v>0.6</v>
      </c>
      <c r="J77" s="165">
        <v>0.9</v>
      </c>
      <c r="K77" s="165">
        <v>0.3</v>
      </c>
      <c r="L77" s="165">
        <v>97.8</v>
      </c>
      <c r="M77" s="165">
        <v>97.6</v>
      </c>
      <c r="N77" s="165">
        <v>98.1</v>
      </c>
      <c r="O77" s="165">
        <v>96.4</v>
      </c>
      <c r="P77" s="165">
        <v>96.2</v>
      </c>
      <c r="Q77" s="165">
        <v>96.6</v>
      </c>
      <c r="R77" s="165">
        <v>0.7</v>
      </c>
      <c r="S77" s="165">
        <v>0.9</v>
      </c>
      <c r="T77" s="165">
        <v>0.4</v>
      </c>
      <c r="U77" s="46"/>
    </row>
    <row r="78" spans="2:21">
      <c r="B78" s="355">
        <v>21</v>
      </c>
      <c r="C78" s="165">
        <v>96.8</v>
      </c>
      <c r="D78" s="165">
        <v>96.5</v>
      </c>
      <c r="E78" s="165">
        <v>97.1</v>
      </c>
      <c r="F78" s="165">
        <v>95.8</v>
      </c>
      <c r="G78" s="165">
        <v>95.3</v>
      </c>
      <c r="H78" s="165">
        <v>96.2</v>
      </c>
      <c r="I78" s="165">
        <v>0.6</v>
      </c>
      <c r="J78" s="165">
        <v>0.8</v>
      </c>
      <c r="K78" s="165">
        <v>0.3</v>
      </c>
      <c r="L78" s="165">
        <v>97.9</v>
      </c>
      <c r="M78" s="165">
        <v>97.7</v>
      </c>
      <c r="N78" s="165">
        <v>98.2</v>
      </c>
      <c r="O78" s="165">
        <v>96.3</v>
      </c>
      <c r="P78" s="165">
        <v>96.2</v>
      </c>
      <c r="Q78" s="165">
        <v>96.5</v>
      </c>
      <c r="R78" s="165">
        <v>0.5</v>
      </c>
      <c r="S78" s="165">
        <v>0.7</v>
      </c>
      <c r="T78" s="165">
        <v>0.3</v>
      </c>
      <c r="U78" s="46"/>
    </row>
    <row r="79" spans="2:21">
      <c r="B79" s="355">
        <v>22</v>
      </c>
      <c r="C79" s="165">
        <v>97.5</v>
      </c>
      <c r="D79" s="165">
        <v>97.1</v>
      </c>
      <c r="E79" s="165">
        <v>97.8</v>
      </c>
      <c r="F79" s="165">
        <v>96.6</v>
      </c>
      <c r="G79" s="165">
        <v>96.5</v>
      </c>
      <c r="H79" s="165">
        <v>96.7</v>
      </c>
      <c r="I79" s="165">
        <v>0.3</v>
      </c>
      <c r="J79" s="165">
        <v>0.5</v>
      </c>
      <c r="K79" s="165">
        <v>0.1</v>
      </c>
      <c r="L79" s="165">
        <v>98</v>
      </c>
      <c r="M79" s="165">
        <v>97.8</v>
      </c>
      <c r="N79" s="165">
        <v>98.3</v>
      </c>
      <c r="O79" s="165">
        <v>96.3</v>
      </c>
      <c r="P79" s="165">
        <v>96.1</v>
      </c>
      <c r="Q79" s="165">
        <v>96.5</v>
      </c>
      <c r="R79" s="165">
        <v>0.4</v>
      </c>
      <c r="S79" s="165">
        <v>0.6</v>
      </c>
      <c r="T79" s="165">
        <v>0.2</v>
      </c>
      <c r="U79" s="46"/>
    </row>
    <row r="80" spans="2:21">
      <c r="B80" s="355">
        <v>23</v>
      </c>
      <c r="C80" s="165">
        <v>97.2</v>
      </c>
      <c r="D80" s="165">
        <v>97</v>
      </c>
      <c r="E80" s="165">
        <v>97.5</v>
      </c>
      <c r="F80" s="165">
        <v>96.2</v>
      </c>
      <c r="G80" s="165">
        <v>96</v>
      </c>
      <c r="H80" s="165">
        <v>96.4</v>
      </c>
      <c r="I80" s="165">
        <v>0.4</v>
      </c>
      <c r="J80" s="165">
        <v>0.7</v>
      </c>
      <c r="K80" s="165">
        <v>0.2</v>
      </c>
      <c r="L80" s="165">
        <v>98.2</v>
      </c>
      <c r="M80" s="165">
        <v>98</v>
      </c>
      <c r="N80" s="165">
        <v>98.5</v>
      </c>
      <c r="O80" s="165">
        <v>96.4</v>
      </c>
      <c r="P80" s="165">
        <v>96.2</v>
      </c>
      <c r="Q80" s="165">
        <v>96.7</v>
      </c>
      <c r="R80" s="165">
        <v>0.4</v>
      </c>
      <c r="S80" s="165">
        <v>0.6</v>
      </c>
      <c r="T80" s="165">
        <v>0.2</v>
      </c>
      <c r="U80" s="46"/>
    </row>
    <row r="81" spans="2:21">
      <c r="B81" s="355">
        <v>24</v>
      </c>
      <c r="C81" s="165">
        <v>97.7</v>
      </c>
      <c r="D81" s="165">
        <v>97.5</v>
      </c>
      <c r="E81" s="165">
        <v>97.8</v>
      </c>
      <c r="F81" s="165">
        <v>96.7</v>
      </c>
      <c r="G81" s="165">
        <v>96.6</v>
      </c>
      <c r="H81" s="165">
        <v>96.8</v>
      </c>
      <c r="I81" s="165">
        <v>0.6</v>
      </c>
      <c r="J81" s="165">
        <v>0.8</v>
      </c>
      <c r="K81" s="165">
        <v>0.3</v>
      </c>
      <c r="L81" s="165">
        <v>98.3</v>
      </c>
      <c r="M81" s="165">
        <v>98</v>
      </c>
      <c r="N81" s="165">
        <v>98.6</v>
      </c>
      <c r="O81" s="165">
        <v>96.5</v>
      </c>
      <c r="P81" s="165">
        <v>96.2</v>
      </c>
      <c r="Q81" s="165">
        <v>96.7</v>
      </c>
      <c r="R81" s="165">
        <v>0.4</v>
      </c>
      <c r="S81" s="165">
        <v>0.6</v>
      </c>
      <c r="T81" s="165">
        <v>0.2</v>
      </c>
      <c r="U81" s="46"/>
    </row>
    <row r="82" spans="2:21">
      <c r="B82" s="355">
        <v>25</v>
      </c>
      <c r="C82" s="165">
        <v>97.7</v>
      </c>
      <c r="D82" s="165">
        <v>97.5</v>
      </c>
      <c r="E82" s="165">
        <v>97.9</v>
      </c>
      <c r="F82" s="165">
        <v>96.8</v>
      </c>
      <c r="G82" s="165">
        <v>96.5</v>
      </c>
      <c r="H82" s="165">
        <v>97.2</v>
      </c>
      <c r="I82" s="165">
        <v>0.7</v>
      </c>
      <c r="J82" s="165">
        <v>1</v>
      </c>
      <c r="K82" s="165">
        <v>0.4</v>
      </c>
      <c r="L82" s="165">
        <v>98.4</v>
      </c>
      <c r="M82" s="165">
        <v>98.1</v>
      </c>
      <c r="N82" s="165">
        <v>98.7</v>
      </c>
      <c r="O82" s="165">
        <v>96.5</v>
      </c>
      <c r="P82" s="165">
        <v>96.2</v>
      </c>
      <c r="Q82" s="165">
        <v>96.9</v>
      </c>
      <c r="R82" s="165">
        <v>0.4</v>
      </c>
      <c r="S82" s="165">
        <v>0.6</v>
      </c>
      <c r="T82" s="165">
        <v>0.2</v>
      </c>
      <c r="U82" s="46"/>
    </row>
    <row r="83" spans="2:21">
      <c r="B83" s="355">
        <v>26</v>
      </c>
      <c r="C83" s="165">
        <v>97.6</v>
      </c>
      <c r="D83" s="165">
        <v>97</v>
      </c>
      <c r="E83" s="165">
        <v>98.3</v>
      </c>
      <c r="F83" s="165">
        <v>96.5</v>
      </c>
      <c r="G83" s="165">
        <v>95.9</v>
      </c>
      <c r="H83" s="165">
        <v>97.1</v>
      </c>
      <c r="I83" s="165">
        <v>0.9</v>
      </c>
      <c r="J83" s="165">
        <v>1.3</v>
      </c>
      <c r="K83" s="165">
        <v>0.4</v>
      </c>
      <c r="L83" s="165">
        <v>98.4</v>
      </c>
      <c r="M83" s="165">
        <v>98.1</v>
      </c>
      <c r="N83" s="165">
        <v>98.7</v>
      </c>
      <c r="O83" s="165">
        <v>96.5</v>
      </c>
      <c r="P83" s="165">
        <v>96.1</v>
      </c>
      <c r="Q83" s="165">
        <v>96.9</v>
      </c>
      <c r="R83" s="165">
        <v>0.4</v>
      </c>
      <c r="S83" s="165">
        <v>0.6</v>
      </c>
      <c r="T83" s="165">
        <v>0.2</v>
      </c>
      <c r="U83" s="46"/>
    </row>
    <row r="84" spans="2:21">
      <c r="B84" s="172">
        <v>27</v>
      </c>
      <c r="C84" s="166">
        <v>98.1</v>
      </c>
      <c r="D84" s="166">
        <v>97.5</v>
      </c>
      <c r="E84" s="166">
        <v>98.7</v>
      </c>
      <c r="F84" s="166">
        <v>97</v>
      </c>
      <c r="G84" s="166">
        <v>96.4</v>
      </c>
      <c r="H84" s="166">
        <v>97.7</v>
      </c>
      <c r="I84" s="166">
        <v>0.7</v>
      </c>
      <c r="J84" s="166">
        <v>1.2</v>
      </c>
      <c r="K84" s="166">
        <v>0.1</v>
      </c>
      <c r="L84" s="166">
        <v>98.5</v>
      </c>
      <c r="M84" s="166">
        <v>98.3</v>
      </c>
      <c r="N84" s="166">
        <v>98.8</v>
      </c>
      <c r="O84" s="166">
        <v>96.6</v>
      </c>
      <c r="P84" s="166">
        <v>96.2</v>
      </c>
      <c r="Q84" s="166">
        <v>96.9</v>
      </c>
      <c r="R84" s="166">
        <v>0.4</v>
      </c>
      <c r="S84" s="166">
        <v>0.6</v>
      </c>
      <c r="T84" s="166">
        <v>0.1</v>
      </c>
      <c r="U84" s="46"/>
    </row>
  </sheetData>
  <mergeCells count="5">
    <mergeCell ref="B7:B12"/>
    <mergeCell ref="C8:E11"/>
    <mergeCell ref="I8:K11"/>
    <mergeCell ref="L8:N11"/>
    <mergeCell ref="R8:T11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80" orientation="portrait" useFirstPageNumber="1" r:id="rId1"/>
  <headerFooter alignWithMargins="0">
    <oddFooter>&amp;C&amp;14－&amp;P－</oddFooter>
  </headerFooter>
  <ignoredErrors>
    <ignoredError sqref="B57:B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46"/>
  <sheetViews>
    <sheetView zoomScaleNormal="100" zoomScaleSheetLayoutView="100" workbookViewId="0"/>
  </sheetViews>
  <sheetFormatPr defaultRowHeight="13.5"/>
  <cols>
    <col min="1" max="1" width="93" style="38" customWidth="1"/>
    <col min="2" max="2" width="6.75" style="38" customWidth="1"/>
    <col min="3" max="16384" width="9" style="38"/>
  </cols>
  <sheetData>
    <row r="1" spans="1:1" ht="24" customHeight="1">
      <c r="A1" s="408" t="s">
        <v>792</v>
      </c>
    </row>
    <row r="2" spans="1:1" ht="24" customHeight="1">
      <c r="A2" s="38" t="s">
        <v>793</v>
      </c>
    </row>
    <row r="3" spans="1:1" ht="24" customHeight="1">
      <c r="A3" s="38" t="s">
        <v>831</v>
      </c>
    </row>
    <row r="4" spans="1:1" ht="24" customHeight="1">
      <c r="A4" s="38" t="s">
        <v>794</v>
      </c>
    </row>
    <row r="5" spans="1:1" ht="24" customHeight="1">
      <c r="A5" s="38" t="s">
        <v>795</v>
      </c>
    </row>
    <row r="6" spans="1:1" ht="24" customHeight="1">
      <c r="A6" s="38" t="s">
        <v>796</v>
      </c>
    </row>
    <row r="7" spans="1:1" ht="24" customHeight="1">
      <c r="A7" s="38" t="s">
        <v>797</v>
      </c>
    </row>
    <row r="8" spans="1:1" ht="24" customHeight="1">
      <c r="A8" s="38" t="s">
        <v>798</v>
      </c>
    </row>
    <row r="9" spans="1:1" ht="24" customHeight="1">
      <c r="A9" s="38" t="s">
        <v>799</v>
      </c>
    </row>
    <row r="10" spans="1:1" ht="24" customHeight="1">
      <c r="A10" s="42" t="s">
        <v>830</v>
      </c>
    </row>
    <row r="11" spans="1:1" ht="24" customHeight="1">
      <c r="A11" s="38" t="s">
        <v>800</v>
      </c>
    </row>
    <row r="12" spans="1:1" ht="24" customHeight="1">
      <c r="A12" s="38" t="s">
        <v>801</v>
      </c>
    </row>
    <row r="13" spans="1:1" ht="24" customHeight="1">
      <c r="A13" s="39" t="s">
        <v>832</v>
      </c>
    </row>
    <row r="14" spans="1:1" ht="24" customHeight="1">
      <c r="A14" s="38" t="s">
        <v>802</v>
      </c>
    </row>
    <row r="15" spans="1:1" ht="24" customHeight="1">
      <c r="A15" s="38" t="s">
        <v>803</v>
      </c>
    </row>
    <row r="16" spans="1:1" ht="24" customHeight="1">
      <c r="A16" s="38" t="s">
        <v>804</v>
      </c>
    </row>
    <row r="17" spans="1:1" ht="24" customHeight="1">
      <c r="A17" s="39" t="s">
        <v>805</v>
      </c>
    </row>
    <row r="18" spans="1:1" ht="24" customHeight="1">
      <c r="A18" s="38" t="s">
        <v>806</v>
      </c>
    </row>
    <row r="19" spans="1:1" ht="24" customHeight="1">
      <c r="A19" s="38" t="s">
        <v>807</v>
      </c>
    </row>
    <row r="20" spans="1:1" ht="24" customHeight="1">
      <c r="A20" s="38" t="s">
        <v>808</v>
      </c>
    </row>
    <row r="21" spans="1:1" ht="24" customHeight="1">
      <c r="A21" s="38" t="s">
        <v>809</v>
      </c>
    </row>
    <row r="22" spans="1:1" ht="24" customHeight="1">
      <c r="A22" s="38" t="s">
        <v>810</v>
      </c>
    </row>
    <row r="23" spans="1:1" ht="24" customHeight="1">
      <c r="A23" s="38" t="s">
        <v>811</v>
      </c>
    </row>
    <row r="24" spans="1:1" ht="24" customHeight="1">
      <c r="A24" s="38" t="s">
        <v>812</v>
      </c>
    </row>
    <row r="25" spans="1:1" ht="24" customHeight="1">
      <c r="A25" s="38" t="s">
        <v>813</v>
      </c>
    </row>
    <row r="26" spans="1:1" ht="24" customHeight="1"/>
    <row r="27" spans="1:1" ht="24" customHeight="1">
      <c r="A27" s="408" t="s">
        <v>814</v>
      </c>
    </row>
    <row r="28" spans="1:1" ht="24" customHeight="1">
      <c r="A28" s="39" t="s">
        <v>833</v>
      </c>
    </row>
    <row r="29" spans="1:1" ht="24" customHeight="1">
      <c r="A29" s="39" t="s">
        <v>834</v>
      </c>
    </row>
    <row r="30" spans="1:1" ht="24" customHeight="1">
      <c r="A30" s="38" t="s">
        <v>815</v>
      </c>
    </row>
    <row r="31" spans="1:1" ht="24" customHeight="1">
      <c r="A31" s="38" t="s">
        <v>816</v>
      </c>
    </row>
    <row r="32" spans="1:1" ht="24" customHeight="1">
      <c r="A32" s="38" t="s">
        <v>817</v>
      </c>
    </row>
    <row r="33" spans="1:1" ht="24" customHeight="1">
      <c r="A33" s="38" t="s">
        <v>818</v>
      </c>
    </row>
    <row r="34" spans="1:1" ht="24" customHeight="1">
      <c r="A34" s="38" t="s">
        <v>819</v>
      </c>
    </row>
    <row r="35" spans="1:1" ht="24" customHeight="1">
      <c r="A35" s="38" t="s">
        <v>820</v>
      </c>
    </row>
    <row r="36" spans="1:1" ht="24" customHeight="1">
      <c r="A36" s="38" t="s">
        <v>821</v>
      </c>
    </row>
    <row r="37" spans="1:1" ht="24" customHeight="1">
      <c r="A37" s="38" t="s">
        <v>822</v>
      </c>
    </row>
    <row r="38" spans="1:1" ht="24" customHeight="1"/>
    <row r="39" spans="1:1" ht="24" customHeight="1">
      <c r="A39" s="408" t="s">
        <v>823</v>
      </c>
    </row>
    <row r="40" spans="1:1" ht="24" customHeight="1">
      <c r="A40" s="38" t="s">
        <v>824</v>
      </c>
    </row>
    <row r="41" spans="1:1" ht="24" customHeight="1">
      <c r="A41" s="38" t="s">
        <v>825</v>
      </c>
    </row>
    <row r="42" spans="1:1" ht="24" customHeight="1">
      <c r="A42" s="38" t="s">
        <v>826</v>
      </c>
    </row>
    <row r="43" spans="1:1" ht="24" customHeight="1"/>
    <row r="44" spans="1:1" ht="24" customHeight="1">
      <c r="A44" s="408" t="s">
        <v>827</v>
      </c>
    </row>
    <row r="45" spans="1:1" ht="24" customHeight="1">
      <c r="A45" s="38" t="s">
        <v>828</v>
      </c>
    </row>
    <row r="46" spans="1:1" ht="24" customHeight="1">
      <c r="A46" s="38" t="s">
        <v>829</v>
      </c>
    </row>
  </sheetData>
  <phoneticPr fontId="4"/>
  <pageMargins left="0.70866141732283472" right="0.70866141732283472" top="0.55118110236220474" bottom="0.55118110236220474" header="0.31496062992125984" footer="0.31496062992125984"/>
  <pageSetup paperSize="9" scale="7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5"/>
  <sheetViews>
    <sheetView showGridLines="0" zoomScaleNormal="100" zoomScaleSheetLayoutView="100" workbookViewId="0">
      <pane xSplit="2" ySplit="12" topLeftCell="C13" activePane="bottomRight" state="frozen"/>
      <selection activeCell="D30" sqref="D30"/>
      <selection pane="topRight" activeCell="D30" sqref="D30"/>
      <selection pane="bottomLeft" activeCell="D30" sqref="D30"/>
      <selection pane="bottomRight" activeCell="Q92" sqref="Q92"/>
    </sheetView>
  </sheetViews>
  <sheetFormatPr defaultRowHeight="13.5"/>
  <cols>
    <col min="1" max="1" width="2.625" style="1" customWidth="1"/>
    <col min="2" max="2" width="12.625" style="1" customWidth="1"/>
    <col min="3" max="20" width="5.75" style="1" customWidth="1"/>
    <col min="21" max="16384" width="9" style="1"/>
  </cols>
  <sheetData>
    <row r="1" spans="2:20">
      <c r="B1" s="235"/>
    </row>
    <row r="2" spans="2:20" ht="17.25">
      <c r="T2" s="234" t="s">
        <v>503</v>
      </c>
    </row>
    <row r="3" spans="2:20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2:20" ht="17.25">
      <c r="B5" s="258" t="s">
        <v>776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136</v>
      </c>
    </row>
    <row r="7" spans="2:20" ht="15" customHeight="1">
      <c r="B7" s="432" t="s">
        <v>64</v>
      </c>
      <c r="C7" s="17" t="s">
        <v>502</v>
      </c>
      <c r="D7" s="18"/>
      <c r="E7" s="18"/>
      <c r="F7" s="18"/>
      <c r="G7" s="18"/>
      <c r="H7" s="18"/>
      <c r="I7" s="18"/>
      <c r="J7" s="18"/>
      <c r="K7" s="18"/>
      <c r="L7" s="138" t="s">
        <v>501</v>
      </c>
      <c r="M7" s="124"/>
      <c r="N7" s="124"/>
      <c r="O7" s="124"/>
      <c r="P7" s="124"/>
      <c r="Q7" s="124"/>
      <c r="R7" s="124"/>
      <c r="S7" s="124"/>
      <c r="T7" s="124"/>
    </row>
    <row r="8" spans="2:20" s="7" customFormat="1" ht="9.9499999999999993" customHeight="1">
      <c r="B8" s="457"/>
      <c r="C8" s="469" t="s">
        <v>500</v>
      </c>
      <c r="D8" s="431"/>
      <c r="E8" s="431"/>
      <c r="F8" s="14"/>
      <c r="G8" s="14"/>
      <c r="H8" s="14"/>
      <c r="I8" s="451" t="s">
        <v>499</v>
      </c>
      <c r="J8" s="431"/>
      <c r="K8" s="432"/>
      <c r="L8" s="469" t="s">
        <v>500</v>
      </c>
      <c r="M8" s="431"/>
      <c r="N8" s="431"/>
      <c r="O8" s="14"/>
      <c r="P8" s="14"/>
      <c r="Q8" s="14"/>
      <c r="R8" s="451" t="s">
        <v>499</v>
      </c>
      <c r="S8" s="431"/>
      <c r="T8" s="431"/>
    </row>
    <row r="9" spans="2:20" ht="15" customHeight="1">
      <c r="B9" s="457"/>
      <c r="C9" s="452"/>
      <c r="D9" s="466"/>
      <c r="E9" s="466"/>
      <c r="F9" s="273" t="s">
        <v>498</v>
      </c>
      <c r="G9" s="22"/>
      <c r="H9" s="67"/>
      <c r="I9" s="452"/>
      <c r="J9" s="466"/>
      <c r="K9" s="457"/>
      <c r="L9" s="452"/>
      <c r="M9" s="466"/>
      <c r="N9" s="466"/>
      <c r="O9" s="273" t="s">
        <v>498</v>
      </c>
      <c r="P9" s="22"/>
      <c r="Q9" s="67"/>
      <c r="R9" s="452"/>
      <c r="S9" s="466"/>
      <c r="T9" s="466"/>
    </row>
    <row r="10" spans="2:20" ht="15" customHeight="1">
      <c r="B10" s="457"/>
      <c r="C10" s="452"/>
      <c r="D10" s="466"/>
      <c r="E10" s="466"/>
      <c r="F10" s="272" t="s">
        <v>497</v>
      </c>
      <c r="G10" s="14"/>
      <c r="H10" s="68"/>
      <c r="I10" s="452"/>
      <c r="J10" s="466"/>
      <c r="K10" s="457"/>
      <c r="L10" s="452"/>
      <c r="M10" s="466"/>
      <c r="N10" s="466"/>
      <c r="O10" s="272" t="s">
        <v>497</v>
      </c>
      <c r="P10" s="14"/>
      <c r="Q10" s="68"/>
      <c r="R10" s="452"/>
      <c r="S10" s="466"/>
      <c r="T10" s="466"/>
    </row>
    <row r="11" spans="2:20" ht="15" customHeight="1">
      <c r="B11" s="457"/>
      <c r="C11" s="453"/>
      <c r="D11" s="433"/>
      <c r="E11" s="433"/>
      <c r="F11" s="271" t="s">
        <v>496</v>
      </c>
      <c r="G11" s="19"/>
      <c r="H11" s="72"/>
      <c r="I11" s="453"/>
      <c r="J11" s="433"/>
      <c r="K11" s="434"/>
      <c r="L11" s="453"/>
      <c r="M11" s="433"/>
      <c r="N11" s="433"/>
      <c r="O11" s="271" t="s">
        <v>496</v>
      </c>
      <c r="P11" s="19"/>
      <c r="Q11" s="72"/>
      <c r="R11" s="453"/>
      <c r="S11" s="433"/>
      <c r="T11" s="433"/>
    </row>
    <row r="12" spans="2:20" ht="15" customHeight="1">
      <c r="B12" s="434"/>
      <c r="C12" s="104" t="s">
        <v>54</v>
      </c>
      <c r="D12" s="109" t="s">
        <v>55</v>
      </c>
      <c r="E12" s="109" t="s">
        <v>56</v>
      </c>
      <c r="F12" s="104" t="s">
        <v>54</v>
      </c>
      <c r="G12" s="109" t="s">
        <v>55</v>
      </c>
      <c r="H12" s="109" t="s">
        <v>56</v>
      </c>
      <c r="I12" s="104" t="s">
        <v>54</v>
      </c>
      <c r="J12" s="109" t="s">
        <v>55</v>
      </c>
      <c r="K12" s="109" t="s">
        <v>56</v>
      </c>
      <c r="L12" s="104" t="s">
        <v>54</v>
      </c>
      <c r="M12" s="109" t="s">
        <v>55</v>
      </c>
      <c r="N12" s="109" t="s">
        <v>56</v>
      </c>
      <c r="O12" s="104" t="s">
        <v>54</v>
      </c>
      <c r="P12" s="109" t="s">
        <v>55</v>
      </c>
      <c r="Q12" s="52" t="s">
        <v>56</v>
      </c>
      <c r="R12" s="104" t="s">
        <v>54</v>
      </c>
      <c r="S12" s="109" t="s">
        <v>55</v>
      </c>
      <c r="T12" s="109" t="s">
        <v>56</v>
      </c>
    </row>
    <row r="13" spans="2:20" ht="13.5" customHeight="1">
      <c r="B13" s="335" t="s">
        <v>495</v>
      </c>
      <c r="C13" s="344" t="s">
        <v>57</v>
      </c>
      <c r="D13" s="345" t="s">
        <v>57</v>
      </c>
      <c r="E13" s="345" t="s">
        <v>57</v>
      </c>
      <c r="F13" s="346">
        <v>24.7</v>
      </c>
      <c r="G13" s="346">
        <v>28.3</v>
      </c>
      <c r="H13" s="346">
        <v>12.8</v>
      </c>
      <c r="I13" s="346">
        <v>43.5</v>
      </c>
      <c r="J13" s="346">
        <v>47.8</v>
      </c>
      <c r="K13" s="346">
        <v>29.3</v>
      </c>
      <c r="L13" s="345" t="s">
        <v>57</v>
      </c>
      <c r="M13" s="345" t="s">
        <v>57</v>
      </c>
      <c r="N13" s="345" t="s">
        <v>57</v>
      </c>
      <c r="O13" s="346">
        <v>30.3</v>
      </c>
      <c r="P13" s="346">
        <v>34.6</v>
      </c>
      <c r="Q13" s="346">
        <v>17.2</v>
      </c>
      <c r="R13" s="346">
        <v>44.9</v>
      </c>
      <c r="S13" s="346">
        <v>47.9</v>
      </c>
      <c r="T13" s="346">
        <v>35.700000000000003</v>
      </c>
    </row>
    <row r="14" spans="2:20" ht="13.5" customHeight="1">
      <c r="B14" s="335">
        <v>26</v>
      </c>
      <c r="C14" s="344" t="s">
        <v>57</v>
      </c>
      <c r="D14" s="345" t="s">
        <v>57</v>
      </c>
      <c r="E14" s="345" t="s">
        <v>57</v>
      </c>
      <c r="F14" s="346">
        <v>20.100000000000001</v>
      </c>
      <c r="G14" s="346">
        <v>25.2</v>
      </c>
      <c r="H14" s="346">
        <v>11.8</v>
      </c>
      <c r="I14" s="346">
        <v>51.8</v>
      </c>
      <c r="J14" s="346">
        <v>58.4</v>
      </c>
      <c r="K14" s="346">
        <v>41.1</v>
      </c>
      <c r="L14" s="345" t="s">
        <v>57</v>
      </c>
      <c r="M14" s="345" t="s">
        <v>57</v>
      </c>
      <c r="N14" s="345" t="s">
        <v>57</v>
      </c>
      <c r="O14" s="346">
        <v>23.6</v>
      </c>
      <c r="P14" s="346">
        <v>30.1</v>
      </c>
      <c r="Q14" s="346">
        <v>12.9</v>
      </c>
      <c r="R14" s="346">
        <v>46.3</v>
      </c>
      <c r="S14" s="346">
        <v>51.7</v>
      </c>
      <c r="T14" s="346">
        <v>37.5</v>
      </c>
    </row>
    <row r="15" spans="2:20" ht="13.5" customHeight="1">
      <c r="B15" s="335">
        <v>27</v>
      </c>
      <c r="C15" s="344" t="s">
        <v>57</v>
      </c>
      <c r="D15" s="345" t="s">
        <v>57</v>
      </c>
      <c r="E15" s="345" t="s">
        <v>57</v>
      </c>
      <c r="F15" s="346">
        <v>17.3</v>
      </c>
      <c r="G15" s="346">
        <v>21.9</v>
      </c>
      <c r="H15" s="346">
        <v>10.9</v>
      </c>
      <c r="I15" s="346">
        <v>55.1</v>
      </c>
      <c r="J15" s="346">
        <v>60.2</v>
      </c>
      <c r="K15" s="346">
        <v>48</v>
      </c>
      <c r="L15" s="345" t="s">
        <v>57</v>
      </c>
      <c r="M15" s="345" t="s">
        <v>57</v>
      </c>
      <c r="N15" s="345" t="s">
        <v>57</v>
      </c>
      <c r="O15" s="346">
        <v>21.6</v>
      </c>
      <c r="P15" s="346">
        <v>26.9</v>
      </c>
      <c r="Q15" s="346">
        <v>13</v>
      </c>
      <c r="R15" s="346">
        <v>49.6</v>
      </c>
      <c r="S15" s="346">
        <v>54.9</v>
      </c>
      <c r="T15" s="346">
        <v>41.1</v>
      </c>
    </row>
    <row r="16" spans="2:20" ht="13.5" customHeight="1">
      <c r="B16" s="335">
        <v>28</v>
      </c>
      <c r="C16" s="344" t="s">
        <v>57</v>
      </c>
      <c r="D16" s="345" t="s">
        <v>57</v>
      </c>
      <c r="E16" s="345" t="s">
        <v>57</v>
      </c>
      <c r="F16" s="346">
        <v>17.7</v>
      </c>
      <c r="G16" s="346">
        <v>22.4</v>
      </c>
      <c r="H16" s="346">
        <v>11.9</v>
      </c>
      <c r="I16" s="346">
        <v>54.6</v>
      </c>
      <c r="J16" s="346">
        <v>57.8</v>
      </c>
      <c r="K16" s="346">
        <v>50.7</v>
      </c>
      <c r="L16" s="345" t="s">
        <v>57</v>
      </c>
      <c r="M16" s="345" t="s">
        <v>57</v>
      </c>
      <c r="N16" s="345" t="s">
        <v>57</v>
      </c>
      <c r="O16" s="346">
        <v>21.5</v>
      </c>
      <c r="P16" s="346">
        <v>25.4</v>
      </c>
      <c r="Q16" s="346">
        <v>15.7</v>
      </c>
      <c r="R16" s="346">
        <v>49</v>
      </c>
      <c r="S16" s="346">
        <v>55.3</v>
      </c>
      <c r="T16" s="346">
        <v>39.6</v>
      </c>
    </row>
    <row r="17" spans="2:20" ht="13.5" customHeight="1">
      <c r="B17" s="335">
        <v>29</v>
      </c>
      <c r="C17" s="344" t="s">
        <v>57</v>
      </c>
      <c r="D17" s="345" t="s">
        <v>57</v>
      </c>
      <c r="E17" s="345" t="s">
        <v>57</v>
      </c>
      <c r="F17" s="346">
        <v>16</v>
      </c>
      <c r="G17" s="346">
        <v>20.399999999999999</v>
      </c>
      <c r="H17" s="346">
        <v>10.7</v>
      </c>
      <c r="I17" s="346">
        <v>51.5</v>
      </c>
      <c r="J17" s="346">
        <v>54.8</v>
      </c>
      <c r="K17" s="346">
        <v>47.6</v>
      </c>
      <c r="L17" s="345" t="s">
        <v>57</v>
      </c>
      <c r="M17" s="345" t="s">
        <v>57</v>
      </c>
      <c r="N17" s="345" t="s">
        <v>57</v>
      </c>
      <c r="O17" s="346">
        <v>19.7</v>
      </c>
      <c r="P17" s="346">
        <v>23.3</v>
      </c>
      <c r="Q17" s="346">
        <v>14.7</v>
      </c>
      <c r="R17" s="346">
        <v>48.5</v>
      </c>
      <c r="S17" s="346">
        <v>54.8</v>
      </c>
      <c r="T17" s="346">
        <v>39.6</v>
      </c>
    </row>
    <row r="18" spans="2:20" ht="13.5" customHeight="1">
      <c r="B18" s="335">
        <v>30</v>
      </c>
      <c r="C18" s="344" t="s">
        <v>57</v>
      </c>
      <c r="D18" s="345" t="s">
        <v>57</v>
      </c>
      <c r="E18" s="345" t="s">
        <v>57</v>
      </c>
      <c r="F18" s="346">
        <v>16</v>
      </c>
      <c r="G18" s="346">
        <v>19.100000000000001</v>
      </c>
      <c r="H18" s="346">
        <v>12.3</v>
      </c>
      <c r="I18" s="346">
        <v>47.8</v>
      </c>
      <c r="J18" s="346">
        <v>53.8</v>
      </c>
      <c r="K18" s="346">
        <v>40.700000000000003</v>
      </c>
      <c r="L18" s="345" t="s">
        <v>57</v>
      </c>
      <c r="M18" s="345" t="s">
        <v>57</v>
      </c>
      <c r="N18" s="345" t="s">
        <v>57</v>
      </c>
      <c r="O18" s="346">
        <v>18.399999999999999</v>
      </c>
      <c r="P18" s="346">
        <v>20.9</v>
      </c>
      <c r="Q18" s="346">
        <v>14.9</v>
      </c>
      <c r="R18" s="346">
        <v>47.6</v>
      </c>
      <c r="S18" s="346">
        <v>54.1</v>
      </c>
      <c r="T18" s="346">
        <v>38.6</v>
      </c>
    </row>
    <row r="19" spans="2:20" ht="15" customHeight="1">
      <c r="B19" s="335"/>
      <c r="C19" s="344"/>
      <c r="D19" s="345"/>
      <c r="E19" s="345"/>
      <c r="F19" s="346"/>
      <c r="G19" s="346"/>
      <c r="H19" s="346"/>
      <c r="I19" s="346"/>
      <c r="J19" s="346"/>
      <c r="K19" s="346"/>
      <c r="L19" s="345"/>
      <c r="M19" s="345"/>
      <c r="N19" s="345"/>
      <c r="O19" s="346"/>
      <c r="P19" s="346"/>
      <c r="Q19" s="346"/>
      <c r="R19" s="346"/>
      <c r="S19" s="346"/>
      <c r="T19" s="346"/>
    </row>
    <row r="20" spans="2:20" ht="13.5" customHeight="1">
      <c r="B20" s="335">
        <v>31</v>
      </c>
      <c r="C20" s="344" t="s">
        <v>57</v>
      </c>
      <c r="D20" s="345" t="s">
        <v>57</v>
      </c>
      <c r="E20" s="345" t="s">
        <v>57</v>
      </c>
      <c r="F20" s="346">
        <v>13.2</v>
      </c>
      <c r="G20" s="346">
        <v>16.100000000000001</v>
      </c>
      <c r="H20" s="346">
        <v>10</v>
      </c>
      <c r="I20" s="346">
        <v>50.8</v>
      </c>
      <c r="J20" s="346">
        <v>57.3</v>
      </c>
      <c r="K20" s="346">
        <v>43.6</v>
      </c>
      <c r="L20" s="345" t="s">
        <v>57</v>
      </c>
      <c r="M20" s="345" t="s">
        <v>57</v>
      </c>
      <c r="N20" s="345" t="s">
        <v>57</v>
      </c>
      <c r="O20" s="346">
        <v>16</v>
      </c>
      <c r="P20" s="346">
        <v>18.7</v>
      </c>
      <c r="Q20" s="346">
        <v>12.5</v>
      </c>
      <c r="R20" s="346">
        <v>51.7</v>
      </c>
      <c r="S20" s="346">
        <v>57.7</v>
      </c>
      <c r="T20" s="346">
        <v>43.6</v>
      </c>
    </row>
    <row r="21" spans="2:20" ht="13.5" customHeight="1">
      <c r="B21" s="335">
        <v>32</v>
      </c>
      <c r="C21" s="344" t="s">
        <v>57</v>
      </c>
      <c r="D21" s="345" t="s">
        <v>57</v>
      </c>
      <c r="E21" s="345" t="s">
        <v>57</v>
      </c>
      <c r="F21" s="346">
        <v>13.8</v>
      </c>
      <c r="G21" s="346">
        <v>17.5</v>
      </c>
      <c r="H21" s="346">
        <v>9.8000000000000007</v>
      </c>
      <c r="I21" s="346">
        <v>57.7</v>
      </c>
      <c r="J21" s="346">
        <v>63.1</v>
      </c>
      <c r="K21" s="346">
        <v>51.9</v>
      </c>
      <c r="L21" s="345" t="s">
        <v>57</v>
      </c>
      <c r="M21" s="345" t="s">
        <v>57</v>
      </c>
      <c r="N21" s="345" t="s">
        <v>57</v>
      </c>
      <c r="O21" s="346">
        <v>16.100000000000001</v>
      </c>
      <c r="P21" s="346">
        <v>18.2</v>
      </c>
      <c r="Q21" s="346">
        <v>13.3</v>
      </c>
      <c r="R21" s="346">
        <v>58.4</v>
      </c>
      <c r="S21" s="346">
        <v>63.6</v>
      </c>
      <c r="T21" s="346">
        <v>51.5</v>
      </c>
    </row>
    <row r="22" spans="2:20" ht="13.5" customHeight="1">
      <c r="B22" s="335">
        <v>33</v>
      </c>
      <c r="C22" s="344" t="s">
        <v>57</v>
      </c>
      <c r="D22" s="345" t="s">
        <v>57</v>
      </c>
      <c r="E22" s="345" t="s">
        <v>57</v>
      </c>
      <c r="F22" s="346">
        <v>15.1</v>
      </c>
      <c r="G22" s="346">
        <v>18.399999999999999</v>
      </c>
      <c r="H22" s="346">
        <v>11.6</v>
      </c>
      <c r="I22" s="346">
        <v>57.9</v>
      </c>
      <c r="J22" s="346">
        <v>61.1</v>
      </c>
      <c r="K22" s="346">
        <v>54.5</v>
      </c>
      <c r="L22" s="345" t="s">
        <v>57</v>
      </c>
      <c r="M22" s="345" t="s">
        <v>57</v>
      </c>
      <c r="N22" s="345" t="s">
        <v>57</v>
      </c>
      <c r="O22" s="346">
        <v>16.5</v>
      </c>
      <c r="P22" s="346">
        <v>19</v>
      </c>
      <c r="Q22" s="346">
        <v>13.3</v>
      </c>
      <c r="R22" s="346">
        <v>57.6</v>
      </c>
      <c r="S22" s="346">
        <v>62</v>
      </c>
      <c r="T22" s="346">
        <v>52.1</v>
      </c>
    </row>
    <row r="23" spans="2:20" ht="13.5" customHeight="1">
      <c r="B23" s="335">
        <v>34</v>
      </c>
      <c r="C23" s="344" t="s">
        <v>57</v>
      </c>
      <c r="D23" s="345" t="s">
        <v>57</v>
      </c>
      <c r="E23" s="345" t="s">
        <v>57</v>
      </c>
      <c r="F23" s="346">
        <v>13.6</v>
      </c>
      <c r="G23" s="346">
        <v>17.399999999999999</v>
      </c>
      <c r="H23" s="346">
        <v>9.9</v>
      </c>
      <c r="I23" s="346">
        <v>56.2</v>
      </c>
      <c r="J23" s="346">
        <v>60.2</v>
      </c>
      <c r="K23" s="346">
        <v>52.3</v>
      </c>
      <c r="L23" s="345" t="s">
        <v>57</v>
      </c>
      <c r="M23" s="345" t="s">
        <v>57</v>
      </c>
      <c r="N23" s="345" t="s">
        <v>57</v>
      </c>
      <c r="O23" s="346">
        <v>16.899999999999999</v>
      </c>
      <c r="P23" s="346">
        <v>19.600000000000001</v>
      </c>
      <c r="Q23" s="346">
        <v>13.8</v>
      </c>
      <c r="R23" s="346">
        <v>58.1</v>
      </c>
      <c r="S23" s="346">
        <v>61.7</v>
      </c>
      <c r="T23" s="346">
        <v>53.7</v>
      </c>
    </row>
    <row r="24" spans="2:20" ht="13.5" customHeight="1">
      <c r="B24" s="335">
        <v>35</v>
      </c>
      <c r="C24" s="344" t="s">
        <v>57</v>
      </c>
      <c r="D24" s="345" t="s">
        <v>57</v>
      </c>
      <c r="E24" s="345" t="s">
        <v>57</v>
      </c>
      <c r="F24" s="346">
        <v>13.6</v>
      </c>
      <c r="G24" s="346">
        <v>17.3</v>
      </c>
      <c r="H24" s="346">
        <v>10</v>
      </c>
      <c r="I24" s="346">
        <v>61.4</v>
      </c>
      <c r="J24" s="346">
        <v>62.7</v>
      </c>
      <c r="K24" s="346">
        <v>60</v>
      </c>
      <c r="L24" s="345" t="s">
        <v>57</v>
      </c>
      <c r="M24" s="345" t="s">
        <v>57</v>
      </c>
      <c r="N24" s="345" t="s">
        <v>57</v>
      </c>
      <c r="O24" s="346">
        <v>17.2</v>
      </c>
      <c r="P24" s="346">
        <v>19.7</v>
      </c>
      <c r="Q24" s="346">
        <v>14.2</v>
      </c>
      <c r="R24" s="346">
        <v>61.3</v>
      </c>
      <c r="S24" s="346">
        <v>63.7</v>
      </c>
      <c r="T24" s="346">
        <v>58.6</v>
      </c>
    </row>
    <row r="25" spans="2:20" ht="13.5" customHeight="1">
      <c r="B25" s="335">
        <v>36</v>
      </c>
      <c r="C25" s="344" t="s">
        <v>57</v>
      </c>
      <c r="D25" s="345" t="s">
        <v>57</v>
      </c>
      <c r="E25" s="345" t="s">
        <v>57</v>
      </c>
      <c r="F25" s="346">
        <v>15.7</v>
      </c>
      <c r="G25" s="346">
        <v>18.5</v>
      </c>
      <c r="H25" s="346">
        <v>13.1</v>
      </c>
      <c r="I25" s="346">
        <v>63.4</v>
      </c>
      <c r="J25" s="346">
        <v>64.3</v>
      </c>
      <c r="K25" s="346">
        <v>62.6</v>
      </c>
      <c r="L25" s="345" t="s">
        <v>57</v>
      </c>
      <c r="M25" s="345" t="s">
        <v>57</v>
      </c>
      <c r="N25" s="345" t="s">
        <v>57</v>
      </c>
      <c r="O25" s="346">
        <v>17.899999999999999</v>
      </c>
      <c r="P25" s="346">
        <v>20.2</v>
      </c>
      <c r="Q25" s="346">
        <v>15.3</v>
      </c>
      <c r="R25" s="346">
        <v>64</v>
      </c>
      <c r="S25" s="346">
        <v>65</v>
      </c>
      <c r="T25" s="346">
        <v>62.9</v>
      </c>
    </row>
    <row r="26" spans="2:20" ht="13.5" customHeight="1">
      <c r="B26" s="335">
        <v>37</v>
      </c>
      <c r="C26" s="344" t="s">
        <v>57</v>
      </c>
      <c r="D26" s="345" t="s">
        <v>57</v>
      </c>
      <c r="E26" s="345" t="s">
        <v>57</v>
      </c>
      <c r="F26" s="346">
        <v>16.899999999999999</v>
      </c>
      <c r="G26" s="346">
        <v>19.7</v>
      </c>
      <c r="H26" s="346">
        <v>14</v>
      </c>
      <c r="I26" s="346">
        <v>64</v>
      </c>
      <c r="J26" s="346">
        <v>64.2</v>
      </c>
      <c r="K26" s="346">
        <v>63.7</v>
      </c>
      <c r="L26" s="345" t="s">
        <v>57</v>
      </c>
      <c r="M26" s="345" t="s">
        <v>57</v>
      </c>
      <c r="N26" s="345" t="s">
        <v>57</v>
      </c>
      <c r="O26" s="346">
        <v>19.3</v>
      </c>
      <c r="P26" s="346">
        <v>21.9</v>
      </c>
      <c r="Q26" s="346">
        <v>16.5</v>
      </c>
      <c r="R26" s="346">
        <v>63.9</v>
      </c>
      <c r="S26" s="346">
        <v>63.9</v>
      </c>
      <c r="T26" s="346">
        <v>63.9</v>
      </c>
    </row>
    <row r="27" spans="2:20" ht="13.5" customHeight="1">
      <c r="B27" s="335">
        <v>38</v>
      </c>
      <c r="C27" s="344" t="s">
        <v>57</v>
      </c>
      <c r="D27" s="345" t="s">
        <v>57</v>
      </c>
      <c r="E27" s="345" t="s">
        <v>57</v>
      </c>
      <c r="F27" s="346">
        <v>17.8</v>
      </c>
      <c r="G27" s="346">
        <v>21.5</v>
      </c>
      <c r="H27" s="346">
        <v>14.3</v>
      </c>
      <c r="I27" s="346">
        <v>64.3</v>
      </c>
      <c r="J27" s="346">
        <v>62.4</v>
      </c>
      <c r="K27" s="346">
        <v>66.099999999999994</v>
      </c>
      <c r="L27" s="345" t="s">
        <v>57</v>
      </c>
      <c r="M27" s="345" t="s">
        <v>57</v>
      </c>
      <c r="N27" s="345" t="s">
        <v>57</v>
      </c>
      <c r="O27" s="346">
        <v>20.9</v>
      </c>
      <c r="P27" s="346">
        <v>23.8</v>
      </c>
      <c r="Q27" s="346">
        <v>17.8</v>
      </c>
      <c r="R27" s="346">
        <v>63.4</v>
      </c>
      <c r="S27" s="346">
        <v>62.5</v>
      </c>
      <c r="T27" s="346">
        <v>64.5</v>
      </c>
    </row>
    <row r="28" spans="2:20" ht="13.5" customHeight="1">
      <c r="B28" s="335">
        <v>39</v>
      </c>
      <c r="C28" s="344" t="s">
        <v>57</v>
      </c>
      <c r="D28" s="345" t="s">
        <v>57</v>
      </c>
      <c r="E28" s="345" t="s">
        <v>57</v>
      </c>
      <c r="F28" s="346">
        <v>21.3</v>
      </c>
      <c r="G28" s="346">
        <v>25.9</v>
      </c>
      <c r="H28" s="346">
        <v>16.7</v>
      </c>
      <c r="I28" s="346">
        <v>65.099999999999994</v>
      </c>
      <c r="J28" s="346">
        <v>62.2</v>
      </c>
      <c r="K28" s="346">
        <v>68.099999999999994</v>
      </c>
      <c r="L28" s="345" t="s">
        <v>57</v>
      </c>
      <c r="M28" s="345" t="s">
        <v>57</v>
      </c>
      <c r="N28" s="345" t="s">
        <v>57</v>
      </c>
      <c r="O28" s="346">
        <v>23.4</v>
      </c>
      <c r="P28" s="346">
        <v>26.9</v>
      </c>
      <c r="Q28" s="346">
        <v>19.600000000000001</v>
      </c>
      <c r="R28" s="346">
        <v>63.9</v>
      </c>
      <c r="S28" s="346">
        <v>61.4</v>
      </c>
      <c r="T28" s="346">
        <v>66.7</v>
      </c>
    </row>
    <row r="29" spans="2:20" ht="13.5" customHeight="1">
      <c r="B29" s="335">
        <v>40</v>
      </c>
      <c r="C29" s="344" t="s">
        <v>57</v>
      </c>
      <c r="D29" s="345" t="s">
        <v>57</v>
      </c>
      <c r="E29" s="345" t="s">
        <v>57</v>
      </c>
      <c r="F29" s="346">
        <v>23.4</v>
      </c>
      <c r="G29" s="346">
        <v>28.2</v>
      </c>
      <c r="H29" s="346">
        <v>18.8</v>
      </c>
      <c r="I29" s="346">
        <v>62</v>
      </c>
      <c r="J29" s="346">
        <v>61</v>
      </c>
      <c r="K29" s="346">
        <v>62.9</v>
      </c>
      <c r="L29" s="345" t="s">
        <v>57</v>
      </c>
      <c r="M29" s="345" t="s">
        <v>57</v>
      </c>
      <c r="N29" s="345" t="s">
        <v>57</v>
      </c>
      <c r="O29" s="346">
        <v>25.4</v>
      </c>
      <c r="P29" s="346">
        <v>30.1</v>
      </c>
      <c r="Q29" s="346">
        <v>20.399999999999999</v>
      </c>
      <c r="R29" s="346">
        <v>60.4</v>
      </c>
      <c r="S29" s="346">
        <v>57.9</v>
      </c>
      <c r="T29" s="346">
        <v>62.9</v>
      </c>
    </row>
    <row r="30" spans="2:20" ht="15" customHeight="1">
      <c r="B30" s="335"/>
      <c r="C30" s="344"/>
      <c r="D30" s="345"/>
      <c r="E30" s="345"/>
      <c r="F30" s="346"/>
      <c r="G30" s="346"/>
      <c r="H30" s="346"/>
      <c r="I30" s="346"/>
      <c r="J30" s="346"/>
      <c r="K30" s="346"/>
      <c r="L30" s="345"/>
      <c r="M30" s="345"/>
      <c r="N30" s="345"/>
      <c r="O30" s="346"/>
      <c r="P30" s="346"/>
      <c r="Q30" s="346"/>
      <c r="R30" s="346"/>
      <c r="S30" s="346"/>
      <c r="T30" s="346"/>
    </row>
    <row r="31" spans="2:20" ht="13.5" customHeight="1">
      <c r="B31" s="335">
        <v>41</v>
      </c>
      <c r="C31" s="344" t="s">
        <v>57</v>
      </c>
      <c r="D31" s="345" t="s">
        <v>57</v>
      </c>
      <c r="E31" s="345" t="s">
        <v>57</v>
      </c>
      <c r="F31" s="346">
        <v>23</v>
      </c>
      <c r="G31" s="346">
        <v>25.5</v>
      </c>
      <c r="H31" s="346">
        <v>20.6</v>
      </c>
      <c r="I31" s="346">
        <v>59.7</v>
      </c>
      <c r="J31" s="346">
        <v>58.6</v>
      </c>
      <c r="K31" s="346">
        <v>60.7</v>
      </c>
      <c r="L31" s="345" t="s">
        <v>57</v>
      </c>
      <c r="M31" s="345" t="s">
        <v>57</v>
      </c>
      <c r="N31" s="345" t="s">
        <v>57</v>
      </c>
      <c r="O31" s="346">
        <v>24.5</v>
      </c>
      <c r="P31" s="346">
        <v>28.2</v>
      </c>
      <c r="Q31" s="346">
        <v>20.6</v>
      </c>
      <c r="R31" s="346">
        <v>58</v>
      </c>
      <c r="S31" s="346">
        <v>56.3</v>
      </c>
      <c r="T31" s="346">
        <v>59.7</v>
      </c>
    </row>
    <row r="32" spans="2:20" ht="13.5" customHeight="1">
      <c r="B32" s="335">
        <v>42</v>
      </c>
      <c r="C32" s="344" t="s">
        <v>57</v>
      </c>
      <c r="D32" s="345" t="s">
        <v>57</v>
      </c>
      <c r="E32" s="345" t="s">
        <v>57</v>
      </c>
      <c r="F32" s="346">
        <v>23.4</v>
      </c>
      <c r="G32" s="346">
        <v>25.6</v>
      </c>
      <c r="H32" s="346">
        <v>21.1</v>
      </c>
      <c r="I32" s="346">
        <v>59.4</v>
      </c>
      <c r="J32" s="346">
        <v>58.2</v>
      </c>
      <c r="K32" s="346">
        <v>60.6</v>
      </c>
      <c r="L32" s="345" t="s">
        <v>57</v>
      </c>
      <c r="M32" s="345" t="s">
        <v>57</v>
      </c>
      <c r="N32" s="345" t="s">
        <v>57</v>
      </c>
      <c r="O32" s="346">
        <v>23.7</v>
      </c>
      <c r="P32" s="346">
        <v>26.1</v>
      </c>
      <c r="Q32" s="346">
        <v>21.1</v>
      </c>
      <c r="R32" s="346">
        <v>58.7</v>
      </c>
      <c r="S32" s="346">
        <v>56.8</v>
      </c>
      <c r="T32" s="346">
        <v>60.8</v>
      </c>
    </row>
    <row r="33" spans="2:20" ht="13.5" customHeight="1">
      <c r="B33" s="335">
        <v>43</v>
      </c>
      <c r="C33" s="344" t="s">
        <v>57</v>
      </c>
      <c r="D33" s="345" t="s">
        <v>57</v>
      </c>
      <c r="E33" s="345" t="s">
        <v>57</v>
      </c>
      <c r="F33" s="346">
        <v>22.8</v>
      </c>
      <c r="G33" s="346">
        <v>23.3</v>
      </c>
      <c r="H33" s="346">
        <v>22.4</v>
      </c>
      <c r="I33" s="346">
        <v>60.7</v>
      </c>
      <c r="J33" s="346">
        <v>59.5</v>
      </c>
      <c r="K33" s="346">
        <v>62</v>
      </c>
      <c r="L33" s="345" t="s">
        <v>57</v>
      </c>
      <c r="M33" s="345" t="s">
        <v>57</v>
      </c>
      <c r="N33" s="345" t="s">
        <v>57</v>
      </c>
      <c r="O33" s="346">
        <v>23.1</v>
      </c>
      <c r="P33" s="346">
        <v>24.7</v>
      </c>
      <c r="Q33" s="346">
        <v>21.4</v>
      </c>
      <c r="R33" s="346">
        <v>58.9</v>
      </c>
      <c r="S33" s="346">
        <v>56.8</v>
      </c>
      <c r="T33" s="346">
        <v>61.1</v>
      </c>
    </row>
    <row r="34" spans="2:20" ht="13.5" customHeight="1">
      <c r="B34" s="335">
        <v>44</v>
      </c>
      <c r="C34" s="344" t="s">
        <v>57</v>
      </c>
      <c r="D34" s="345" t="s">
        <v>57</v>
      </c>
      <c r="E34" s="345" t="s">
        <v>57</v>
      </c>
      <c r="F34" s="346">
        <v>23.2</v>
      </c>
      <c r="G34" s="346">
        <v>23.4</v>
      </c>
      <c r="H34" s="346">
        <v>23</v>
      </c>
      <c r="I34" s="346">
        <v>59.8</v>
      </c>
      <c r="J34" s="346">
        <v>56.3</v>
      </c>
      <c r="K34" s="346">
        <v>61.3</v>
      </c>
      <c r="L34" s="345" t="s">
        <v>57</v>
      </c>
      <c r="M34" s="345" t="s">
        <v>57</v>
      </c>
      <c r="N34" s="345" t="s">
        <v>57</v>
      </c>
      <c r="O34" s="346">
        <v>23.2</v>
      </c>
      <c r="P34" s="346">
        <v>24.1</v>
      </c>
      <c r="Q34" s="346">
        <v>22.3</v>
      </c>
      <c r="R34" s="346">
        <v>58.9</v>
      </c>
      <c r="S34" s="346">
        <v>56.6</v>
      </c>
      <c r="T34" s="346">
        <v>61.4</v>
      </c>
    </row>
    <row r="35" spans="2:20" ht="13.5" customHeight="1">
      <c r="B35" s="335">
        <v>45</v>
      </c>
      <c r="C35" s="344" t="s">
        <v>57</v>
      </c>
      <c r="D35" s="345" t="s">
        <v>57</v>
      </c>
      <c r="E35" s="345" t="s">
        <v>57</v>
      </c>
      <c r="F35" s="346">
        <v>25.5</v>
      </c>
      <c r="G35" s="346">
        <v>25.3</v>
      </c>
      <c r="H35" s="346">
        <v>25.7</v>
      </c>
      <c r="I35" s="346">
        <v>59.4</v>
      </c>
      <c r="J35" s="346">
        <v>59.3</v>
      </c>
      <c r="K35" s="346">
        <v>59.5</v>
      </c>
      <c r="L35" s="345" t="s">
        <v>57</v>
      </c>
      <c r="M35" s="345" t="s">
        <v>57</v>
      </c>
      <c r="N35" s="345" t="s">
        <v>57</v>
      </c>
      <c r="O35" s="346">
        <v>24.2</v>
      </c>
      <c r="P35" s="346">
        <v>25</v>
      </c>
      <c r="Q35" s="346">
        <v>23.5</v>
      </c>
      <c r="R35" s="346">
        <v>58.2</v>
      </c>
      <c r="S35" s="346">
        <v>55.4</v>
      </c>
      <c r="T35" s="346">
        <v>61.2</v>
      </c>
    </row>
    <row r="36" spans="2:20" ht="13.5" customHeight="1">
      <c r="B36" s="335">
        <v>46</v>
      </c>
      <c r="C36" s="344" t="s">
        <v>57</v>
      </c>
      <c r="D36" s="345" t="s">
        <v>57</v>
      </c>
      <c r="E36" s="345" t="s">
        <v>57</v>
      </c>
      <c r="F36" s="346">
        <v>27.4</v>
      </c>
      <c r="G36" s="346">
        <v>27.8</v>
      </c>
      <c r="H36" s="346">
        <v>27</v>
      </c>
      <c r="I36" s="346">
        <v>57.5</v>
      </c>
      <c r="J36" s="346">
        <v>56.3</v>
      </c>
      <c r="K36" s="346">
        <v>58.6</v>
      </c>
      <c r="L36" s="345" t="s">
        <v>57</v>
      </c>
      <c r="M36" s="345" t="s">
        <v>57</v>
      </c>
      <c r="N36" s="345" t="s">
        <v>57</v>
      </c>
      <c r="O36" s="346">
        <v>26.8</v>
      </c>
      <c r="P36" s="346">
        <v>27.6</v>
      </c>
      <c r="Q36" s="346">
        <v>25.9</v>
      </c>
      <c r="R36" s="346">
        <v>55.9</v>
      </c>
      <c r="S36" s="346">
        <v>52.7</v>
      </c>
      <c r="T36" s="346">
        <v>59.2</v>
      </c>
    </row>
    <row r="37" spans="2:20" ht="13.5" customHeight="1">
      <c r="B37" s="335">
        <v>47</v>
      </c>
      <c r="C37" s="344" t="s">
        <v>57</v>
      </c>
      <c r="D37" s="345" t="s">
        <v>57</v>
      </c>
      <c r="E37" s="345" t="s">
        <v>57</v>
      </c>
      <c r="F37" s="346">
        <v>30.2</v>
      </c>
      <c r="G37" s="346">
        <v>30.6</v>
      </c>
      <c r="H37" s="346">
        <v>29.9</v>
      </c>
      <c r="I37" s="346">
        <v>53.6</v>
      </c>
      <c r="J37" s="346">
        <v>52.4</v>
      </c>
      <c r="K37" s="346">
        <v>54.8</v>
      </c>
      <c r="L37" s="345" t="s">
        <v>57</v>
      </c>
      <c r="M37" s="345" t="s">
        <v>57</v>
      </c>
      <c r="N37" s="345" t="s">
        <v>57</v>
      </c>
      <c r="O37" s="346">
        <v>29.2</v>
      </c>
      <c r="P37" s="346">
        <v>30</v>
      </c>
      <c r="Q37" s="346">
        <v>28.4</v>
      </c>
      <c r="R37" s="346">
        <v>53</v>
      </c>
      <c r="S37" s="346">
        <v>49.5</v>
      </c>
      <c r="T37" s="346">
        <v>56.5</v>
      </c>
    </row>
    <row r="38" spans="2:20" ht="13.5" customHeight="1">
      <c r="B38" s="335">
        <v>48</v>
      </c>
      <c r="C38" s="344" t="s">
        <v>57</v>
      </c>
      <c r="D38" s="345" t="s">
        <v>57</v>
      </c>
      <c r="E38" s="345" t="s">
        <v>57</v>
      </c>
      <c r="F38" s="346">
        <v>32.1</v>
      </c>
      <c r="G38" s="346">
        <v>31.7</v>
      </c>
      <c r="H38" s="346">
        <v>32.5</v>
      </c>
      <c r="I38" s="346">
        <v>52.6</v>
      </c>
      <c r="J38" s="346">
        <v>51.5</v>
      </c>
      <c r="K38" s="346">
        <v>53.7</v>
      </c>
      <c r="L38" s="345" t="s">
        <v>57</v>
      </c>
      <c r="M38" s="345" t="s">
        <v>57</v>
      </c>
      <c r="N38" s="345" t="s">
        <v>57</v>
      </c>
      <c r="O38" s="346">
        <v>31.2</v>
      </c>
      <c r="P38" s="346">
        <v>31.6</v>
      </c>
      <c r="Q38" s="346">
        <v>30.8</v>
      </c>
      <c r="R38" s="346">
        <v>50.4</v>
      </c>
      <c r="S38" s="346">
        <v>46.8</v>
      </c>
      <c r="T38" s="346">
        <v>54</v>
      </c>
    </row>
    <row r="39" spans="2:20" ht="13.5" customHeight="1">
      <c r="B39" s="335">
        <v>49</v>
      </c>
      <c r="C39" s="344" t="s">
        <v>57</v>
      </c>
      <c r="D39" s="345" t="s">
        <v>57</v>
      </c>
      <c r="E39" s="345" t="s">
        <v>57</v>
      </c>
      <c r="F39" s="346">
        <v>33.9</v>
      </c>
      <c r="G39" s="346">
        <v>32.5</v>
      </c>
      <c r="H39" s="346">
        <v>35.4</v>
      </c>
      <c r="I39" s="346">
        <v>50.3</v>
      </c>
      <c r="J39" s="346">
        <v>49.5</v>
      </c>
      <c r="K39" s="346">
        <v>51.1</v>
      </c>
      <c r="L39" s="345" t="s">
        <v>57</v>
      </c>
      <c r="M39" s="345" t="s">
        <v>57</v>
      </c>
      <c r="N39" s="345" t="s">
        <v>57</v>
      </c>
      <c r="O39" s="346">
        <v>32.200000000000003</v>
      </c>
      <c r="P39" s="346">
        <v>32.200000000000003</v>
      </c>
      <c r="Q39" s="346">
        <v>32.200000000000003</v>
      </c>
      <c r="R39" s="346">
        <v>48</v>
      </c>
      <c r="S39" s="346">
        <v>44.5</v>
      </c>
      <c r="T39" s="346">
        <v>51.6</v>
      </c>
    </row>
    <row r="40" spans="2:20" ht="13.5" customHeight="1">
      <c r="B40" s="335">
        <v>50</v>
      </c>
      <c r="C40" s="344" t="s">
        <v>57</v>
      </c>
      <c r="D40" s="345" t="s">
        <v>57</v>
      </c>
      <c r="E40" s="345" t="s">
        <v>57</v>
      </c>
      <c r="F40" s="346">
        <v>36.200000000000003</v>
      </c>
      <c r="G40" s="346">
        <v>34.799999999999997</v>
      </c>
      <c r="H40" s="346">
        <v>37.6</v>
      </c>
      <c r="I40" s="346">
        <v>46.2</v>
      </c>
      <c r="J40" s="346">
        <v>45.1</v>
      </c>
      <c r="K40" s="346">
        <v>47.3</v>
      </c>
      <c r="L40" s="345" t="s">
        <v>57</v>
      </c>
      <c r="M40" s="345" t="s">
        <v>57</v>
      </c>
      <c r="N40" s="345" t="s">
        <v>57</v>
      </c>
      <c r="O40" s="346">
        <v>34.200000000000003</v>
      </c>
      <c r="P40" s="346">
        <v>33.799999999999997</v>
      </c>
      <c r="Q40" s="346">
        <v>34.6</v>
      </c>
      <c r="R40" s="346">
        <v>44.6</v>
      </c>
      <c r="S40" s="346">
        <v>41.1</v>
      </c>
      <c r="T40" s="346">
        <v>48</v>
      </c>
    </row>
    <row r="41" spans="2:20" ht="15" customHeight="1">
      <c r="B41" s="335"/>
      <c r="C41" s="344"/>
      <c r="D41" s="345"/>
      <c r="E41" s="345"/>
      <c r="F41" s="346"/>
      <c r="G41" s="346"/>
      <c r="H41" s="346"/>
      <c r="I41" s="346"/>
      <c r="J41" s="346"/>
      <c r="K41" s="346"/>
      <c r="L41" s="345"/>
      <c r="M41" s="345"/>
      <c r="N41" s="345"/>
      <c r="O41" s="346"/>
      <c r="P41" s="346"/>
      <c r="Q41" s="346"/>
      <c r="R41" s="346"/>
      <c r="S41" s="346"/>
      <c r="T41" s="346"/>
    </row>
    <row r="42" spans="2:20" ht="13.5" customHeight="1">
      <c r="B42" s="335">
        <v>51</v>
      </c>
      <c r="C42" s="344" t="s">
        <v>57</v>
      </c>
      <c r="D42" s="345" t="s">
        <v>57</v>
      </c>
      <c r="E42" s="345" t="s">
        <v>57</v>
      </c>
      <c r="F42" s="346">
        <v>36.9</v>
      </c>
      <c r="G42" s="346">
        <v>34.700000000000003</v>
      </c>
      <c r="H42" s="346">
        <v>39.1</v>
      </c>
      <c r="I42" s="346">
        <v>43.7</v>
      </c>
      <c r="J42" s="346">
        <v>43.4</v>
      </c>
      <c r="K42" s="346">
        <v>43.9</v>
      </c>
      <c r="L42" s="345" t="s">
        <v>57</v>
      </c>
      <c r="M42" s="345" t="s">
        <v>57</v>
      </c>
      <c r="N42" s="345" t="s">
        <v>57</v>
      </c>
      <c r="O42" s="346">
        <v>33.9</v>
      </c>
      <c r="P42" s="346">
        <v>32.799999999999997</v>
      </c>
      <c r="Q42" s="346">
        <v>35.1</v>
      </c>
      <c r="R42" s="346">
        <v>42.2</v>
      </c>
      <c r="S42" s="346">
        <v>39.1</v>
      </c>
      <c r="T42" s="346">
        <v>45.2</v>
      </c>
    </row>
    <row r="43" spans="2:20" ht="13.5" customHeight="1">
      <c r="B43" s="335">
        <v>52</v>
      </c>
      <c r="C43" s="344" t="s">
        <v>57</v>
      </c>
      <c r="D43" s="345" t="s">
        <v>57</v>
      </c>
      <c r="E43" s="345" t="s">
        <v>57</v>
      </c>
      <c r="F43" s="346">
        <v>37.200000000000003</v>
      </c>
      <c r="G43" s="346">
        <v>35.299999999999997</v>
      </c>
      <c r="H43" s="346">
        <v>39.1</v>
      </c>
      <c r="I43" s="346">
        <v>43.2</v>
      </c>
      <c r="J43" s="346">
        <v>42.3</v>
      </c>
      <c r="K43" s="346">
        <v>44.2</v>
      </c>
      <c r="L43" s="345" t="s">
        <v>57</v>
      </c>
      <c r="M43" s="345" t="s">
        <v>57</v>
      </c>
      <c r="N43" s="345" t="s">
        <v>57</v>
      </c>
      <c r="O43" s="346">
        <v>33.200000000000003</v>
      </c>
      <c r="P43" s="346">
        <v>32.200000000000003</v>
      </c>
      <c r="Q43" s="346">
        <v>34.299999999999997</v>
      </c>
      <c r="R43" s="346">
        <v>42.5</v>
      </c>
      <c r="S43" s="346">
        <v>39.4</v>
      </c>
      <c r="T43" s="346">
        <v>45.6</v>
      </c>
    </row>
    <row r="44" spans="2:20" ht="13.5" customHeight="1">
      <c r="B44" s="335">
        <v>53</v>
      </c>
      <c r="C44" s="344" t="s">
        <v>57</v>
      </c>
      <c r="D44" s="345" t="s">
        <v>57</v>
      </c>
      <c r="E44" s="345" t="s">
        <v>57</v>
      </c>
      <c r="F44" s="346">
        <v>36.299999999999997</v>
      </c>
      <c r="G44" s="346">
        <v>34.200000000000003</v>
      </c>
      <c r="H44" s="346">
        <v>38.5</v>
      </c>
      <c r="I44" s="346">
        <v>42.8</v>
      </c>
      <c r="J44" s="346">
        <v>42.9</v>
      </c>
      <c r="K44" s="346">
        <v>42.8</v>
      </c>
      <c r="L44" s="345" t="s">
        <v>57</v>
      </c>
      <c r="M44" s="345" t="s">
        <v>57</v>
      </c>
      <c r="N44" s="345" t="s">
        <v>57</v>
      </c>
      <c r="O44" s="346">
        <v>32.799999999999997</v>
      </c>
      <c r="P44" s="346">
        <v>31.9</v>
      </c>
      <c r="Q44" s="346">
        <v>33.700000000000003</v>
      </c>
      <c r="R44" s="346">
        <v>42.8</v>
      </c>
      <c r="S44" s="346">
        <v>39.9</v>
      </c>
      <c r="T44" s="346">
        <v>45.8</v>
      </c>
    </row>
    <row r="45" spans="2:20" ht="13.5" customHeight="1">
      <c r="B45" s="335">
        <v>54</v>
      </c>
      <c r="C45" s="344" t="s">
        <v>57</v>
      </c>
      <c r="D45" s="345" t="s">
        <v>57</v>
      </c>
      <c r="E45" s="345" t="s">
        <v>57</v>
      </c>
      <c r="F45" s="346">
        <v>35</v>
      </c>
      <c r="G45" s="346">
        <v>31.7</v>
      </c>
      <c r="H45" s="346">
        <v>38.299999999999997</v>
      </c>
      <c r="I45" s="346">
        <v>42.7</v>
      </c>
      <c r="J45" s="346">
        <v>42.5</v>
      </c>
      <c r="K45" s="346">
        <v>42.9</v>
      </c>
      <c r="L45" s="345" t="s">
        <v>57</v>
      </c>
      <c r="M45" s="345" t="s">
        <v>57</v>
      </c>
      <c r="N45" s="345" t="s">
        <v>57</v>
      </c>
      <c r="O45" s="346">
        <v>31.9</v>
      </c>
      <c r="P45" s="346">
        <v>30.5</v>
      </c>
      <c r="Q45" s="346">
        <v>33.4</v>
      </c>
      <c r="R45" s="346">
        <v>42.7</v>
      </c>
      <c r="S45" s="346">
        <v>39.9</v>
      </c>
      <c r="T45" s="346">
        <v>45.6</v>
      </c>
    </row>
    <row r="46" spans="2:20" ht="13.5" customHeight="1">
      <c r="B46" s="335">
        <v>55</v>
      </c>
      <c r="C46" s="344" t="s">
        <v>57</v>
      </c>
      <c r="D46" s="345" t="s">
        <v>57</v>
      </c>
      <c r="E46" s="345" t="s">
        <v>57</v>
      </c>
      <c r="F46" s="346">
        <v>35.9</v>
      </c>
      <c r="G46" s="346">
        <v>32.799999999999997</v>
      </c>
      <c r="H46" s="346">
        <v>39.1</v>
      </c>
      <c r="I46" s="346">
        <v>43.9</v>
      </c>
      <c r="J46" s="346">
        <v>44.6</v>
      </c>
      <c r="K46" s="346">
        <v>43.2</v>
      </c>
      <c r="L46" s="345" t="s">
        <v>57</v>
      </c>
      <c r="M46" s="345" t="s">
        <v>57</v>
      </c>
      <c r="N46" s="345" t="s">
        <v>57</v>
      </c>
      <c r="O46" s="346">
        <v>31.9</v>
      </c>
      <c r="P46" s="346">
        <v>30.3</v>
      </c>
      <c r="Q46" s="346">
        <v>33.5</v>
      </c>
      <c r="R46" s="346">
        <v>42.9</v>
      </c>
      <c r="S46" s="346">
        <v>40.200000000000003</v>
      </c>
      <c r="T46" s="346">
        <v>45.6</v>
      </c>
    </row>
    <row r="47" spans="2:20" ht="13.5" customHeight="1">
      <c r="B47" s="335">
        <v>56</v>
      </c>
      <c r="C47" s="344" t="s">
        <v>57</v>
      </c>
      <c r="D47" s="345" t="s">
        <v>57</v>
      </c>
      <c r="E47" s="345" t="s">
        <v>57</v>
      </c>
      <c r="F47" s="346">
        <v>33.799999999999997</v>
      </c>
      <c r="G47" s="346">
        <v>29.5</v>
      </c>
      <c r="H47" s="346">
        <v>37.9</v>
      </c>
      <c r="I47" s="346">
        <v>44.2</v>
      </c>
      <c r="J47" s="346">
        <v>44.3</v>
      </c>
      <c r="K47" s="346">
        <v>44</v>
      </c>
      <c r="L47" s="345" t="s">
        <v>57</v>
      </c>
      <c r="M47" s="345" t="s">
        <v>57</v>
      </c>
      <c r="N47" s="345" t="s">
        <v>57</v>
      </c>
      <c r="O47" s="346">
        <v>31.4</v>
      </c>
      <c r="P47" s="346">
        <v>29.7</v>
      </c>
      <c r="Q47" s="346">
        <v>33.1</v>
      </c>
      <c r="R47" s="346">
        <v>43.1</v>
      </c>
      <c r="S47" s="346">
        <v>40.4</v>
      </c>
      <c r="T47" s="346">
        <v>45.7</v>
      </c>
    </row>
    <row r="48" spans="2:20" ht="13.5" customHeight="1">
      <c r="B48" s="335">
        <v>57</v>
      </c>
      <c r="C48" s="344" t="s">
        <v>57</v>
      </c>
      <c r="D48" s="345" t="s">
        <v>57</v>
      </c>
      <c r="E48" s="345" t="s">
        <v>57</v>
      </c>
      <c r="F48" s="346">
        <v>34.6</v>
      </c>
      <c r="G48" s="346">
        <v>30.9</v>
      </c>
      <c r="H48" s="346">
        <v>38.299999999999997</v>
      </c>
      <c r="I48" s="346">
        <v>44.8</v>
      </c>
      <c r="J48" s="346">
        <v>45.6</v>
      </c>
      <c r="K48" s="346">
        <v>43.9</v>
      </c>
      <c r="L48" s="345" t="s">
        <v>57</v>
      </c>
      <c r="M48" s="345" t="s">
        <v>57</v>
      </c>
      <c r="N48" s="345" t="s">
        <v>57</v>
      </c>
      <c r="O48" s="346">
        <v>30.9</v>
      </c>
      <c r="P48" s="346">
        <v>28.9</v>
      </c>
      <c r="Q48" s="346">
        <v>32.799999999999997</v>
      </c>
      <c r="R48" s="346">
        <v>42.9</v>
      </c>
      <c r="S48" s="346">
        <v>40.1</v>
      </c>
      <c r="T48" s="346">
        <v>45.6</v>
      </c>
    </row>
    <row r="49" spans="2:20" ht="13.5" customHeight="1">
      <c r="B49" s="335">
        <v>58</v>
      </c>
      <c r="C49" s="344" t="s">
        <v>57</v>
      </c>
      <c r="D49" s="345" t="s">
        <v>57</v>
      </c>
      <c r="E49" s="345" t="s">
        <v>57</v>
      </c>
      <c r="F49" s="346">
        <v>34.5</v>
      </c>
      <c r="G49" s="346">
        <v>31.7</v>
      </c>
      <c r="H49" s="346">
        <v>37.299999999999997</v>
      </c>
      <c r="I49" s="346">
        <v>42.9</v>
      </c>
      <c r="J49" s="346">
        <v>42.2</v>
      </c>
      <c r="K49" s="346">
        <v>43.5</v>
      </c>
      <c r="L49" s="345" t="s">
        <v>57</v>
      </c>
      <c r="M49" s="345" t="s">
        <v>57</v>
      </c>
      <c r="N49" s="345" t="s">
        <v>57</v>
      </c>
      <c r="O49" s="346">
        <v>30.1</v>
      </c>
      <c r="P49" s="346">
        <v>27.7</v>
      </c>
      <c r="Q49" s="346">
        <v>32.4</v>
      </c>
      <c r="R49" s="346">
        <v>41.5</v>
      </c>
      <c r="S49" s="346">
        <v>38.6</v>
      </c>
      <c r="T49" s="346">
        <v>44.3</v>
      </c>
    </row>
    <row r="50" spans="2:20" ht="13.5" customHeight="1">
      <c r="B50" s="335">
        <v>59</v>
      </c>
      <c r="C50" s="344">
        <v>33.700000000000003</v>
      </c>
      <c r="D50" s="345">
        <v>29</v>
      </c>
      <c r="E50" s="345">
        <v>38.4</v>
      </c>
      <c r="F50" s="346">
        <v>33.700000000000003</v>
      </c>
      <c r="G50" s="346">
        <v>29</v>
      </c>
      <c r="H50" s="346">
        <v>38.4</v>
      </c>
      <c r="I50" s="346">
        <v>43.3</v>
      </c>
      <c r="J50" s="346">
        <v>44</v>
      </c>
      <c r="K50" s="346">
        <v>42.5</v>
      </c>
      <c r="L50" s="345">
        <v>29.6</v>
      </c>
      <c r="M50" s="345">
        <v>26.6</v>
      </c>
      <c r="N50" s="345">
        <v>32.6</v>
      </c>
      <c r="O50" s="346">
        <v>29.6</v>
      </c>
      <c r="P50" s="346">
        <v>26.6</v>
      </c>
      <c r="Q50" s="346">
        <v>32.5</v>
      </c>
      <c r="R50" s="346">
        <v>41</v>
      </c>
      <c r="S50" s="346">
        <v>38.200000000000003</v>
      </c>
      <c r="T50" s="346">
        <v>43.7</v>
      </c>
    </row>
    <row r="51" spans="2:20" ht="13.5" customHeight="1">
      <c r="B51" s="335">
        <v>60</v>
      </c>
      <c r="C51" s="347">
        <v>31.7</v>
      </c>
      <c r="D51" s="346">
        <v>27.4</v>
      </c>
      <c r="E51" s="346">
        <v>35.9</v>
      </c>
      <c r="F51" s="346">
        <v>31.7</v>
      </c>
      <c r="G51" s="346">
        <v>27.4</v>
      </c>
      <c r="H51" s="346">
        <v>35.9</v>
      </c>
      <c r="I51" s="346">
        <v>45.6</v>
      </c>
      <c r="J51" s="346">
        <v>46.1</v>
      </c>
      <c r="K51" s="346">
        <v>45.1</v>
      </c>
      <c r="L51" s="346">
        <v>30.5</v>
      </c>
      <c r="M51" s="346">
        <v>27</v>
      </c>
      <c r="N51" s="346">
        <v>33.9</v>
      </c>
      <c r="O51" s="346">
        <v>30.5</v>
      </c>
      <c r="P51" s="346">
        <v>27</v>
      </c>
      <c r="Q51" s="346">
        <v>33.9</v>
      </c>
      <c r="R51" s="346">
        <v>41.1</v>
      </c>
      <c r="S51" s="346">
        <v>38.700000000000003</v>
      </c>
      <c r="T51" s="346">
        <v>43.4</v>
      </c>
    </row>
    <row r="52" spans="2:20" ht="15" customHeight="1">
      <c r="B52" s="335"/>
      <c r="C52" s="347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</row>
    <row r="53" spans="2:20" ht="13.5" customHeight="1">
      <c r="B53" s="335">
        <v>61</v>
      </c>
      <c r="C53" s="347">
        <v>32.1</v>
      </c>
      <c r="D53" s="346">
        <v>26.6</v>
      </c>
      <c r="E53" s="346">
        <v>37.4</v>
      </c>
      <c r="F53" s="346">
        <v>32.1</v>
      </c>
      <c r="G53" s="346">
        <v>26.6</v>
      </c>
      <c r="H53" s="346">
        <v>37.4</v>
      </c>
      <c r="I53" s="346">
        <v>43.7</v>
      </c>
      <c r="J53" s="346">
        <v>45.1</v>
      </c>
      <c r="K53" s="346">
        <v>42.3</v>
      </c>
      <c r="L53" s="346">
        <v>30.3</v>
      </c>
      <c r="M53" s="346">
        <v>26.4</v>
      </c>
      <c r="N53" s="346">
        <v>34.1</v>
      </c>
      <c r="O53" s="346">
        <v>30.3</v>
      </c>
      <c r="P53" s="346">
        <v>26.3</v>
      </c>
      <c r="Q53" s="346">
        <v>34.1</v>
      </c>
      <c r="R53" s="346">
        <v>39.5</v>
      </c>
      <c r="S53" s="346">
        <v>37.4</v>
      </c>
      <c r="T53" s="346">
        <v>41.5</v>
      </c>
    </row>
    <row r="54" spans="2:20" ht="13.5" customHeight="1">
      <c r="B54" s="335">
        <v>62</v>
      </c>
      <c r="C54" s="347">
        <v>35.5</v>
      </c>
      <c r="D54" s="346">
        <v>29.7</v>
      </c>
      <c r="E54" s="346">
        <v>41.2</v>
      </c>
      <c r="F54" s="346">
        <v>35.5</v>
      </c>
      <c r="G54" s="346">
        <v>29.7</v>
      </c>
      <c r="H54" s="346">
        <v>41.2</v>
      </c>
      <c r="I54" s="346">
        <v>39.700000000000003</v>
      </c>
      <c r="J54" s="346">
        <v>41.1</v>
      </c>
      <c r="K54" s="346">
        <v>38.299999999999997</v>
      </c>
      <c r="L54" s="346">
        <v>31</v>
      </c>
      <c r="M54" s="346">
        <v>26.7</v>
      </c>
      <c r="N54" s="346">
        <v>35.299999999999997</v>
      </c>
      <c r="O54" s="346">
        <v>31</v>
      </c>
      <c r="P54" s="346">
        <v>26.6</v>
      </c>
      <c r="Q54" s="346">
        <v>35.299999999999997</v>
      </c>
      <c r="R54" s="346">
        <v>36.6</v>
      </c>
      <c r="S54" s="346">
        <v>34.6</v>
      </c>
      <c r="T54" s="346">
        <v>38.6</v>
      </c>
    </row>
    <row r="55" spans="2:20" ht="13.5" customHeight="1">
      <c r="B55" s="335">
        <v>63</v>
      </c>
      <c r="C55" s="347">
        <v>34</v>
      </c>
      <c r="D55" s="346">
        <v>27.2</v>
      </c>
      <c r="E55" s="346">
        <v>40.799999999999997</v>
      </c>
      <c r="F55" s="346">
        <v>34</v>
      </c>
      <c r="G55" s="346">
        <v>27.2</v>
      </c>
      <c r="H55" s="346">
        <v>40.799999999999997</v>
      </c>
      <c r="I55" s="346">
        <v>40.4</v>
      </c>
      <c r="J55" s="346">
        <v>41.2</v>
      </c>
      <c r="K55" s="346">
        <v>39.5</v>
      </c>
      <c r="L55" s="346">
        <v>30.9</v>
      </c>
      <c r="M55" s="346">
        <v>25.7</v>
      </c>
      <c r="N55" s="346">
        <v>36.200000000000003</v>
      </c>
      <c r="O55" s="346">
        <v>30.9</v>
      </c>
      <c r="P55" s="346">
        <v>25.6</v>
      </c>
      <c r="Q55" s="346">
        <v>36.1</v>
      </c>
      <c r="R55" s="346">
        <v>35.9</v>
      </c>
      <c r="S55" s="346">
        <v>34.200000000000003</v>
      </c>
      <c r="T55" s="346">
        <v>37.700000000000003</v>
      </c>
    </row>
    <row r="56" spans="2:20" ht="13.5" customHeight="1">
      <c r="B56" s="335" t="s">
        <v>175</v>
      </c>
      <c r="C56" s="347">
        <v>33</v>
      </c>
      <c r="D56" s="346">
        <v>24.6</v>
      </c>
      <c r="E56" s="346">
        <v>41.4</v>
      </c>
      <c r="F56" s="346">
        <v>33</v>
      </c>
      <c r="G56" s="346">
        <v>24.6</v>
      </c>
      <c r="H56" s="346">
        <v>41.4</v>
      </c>
      <c r="I56" s="346">
        <v>40.4</v>
      </c>
      <c r="J56" s="346">
        <v>42.2</v>
      </c>
      <c r="K56" s="346">
        <v>38.6</v>
      </c>
      <c r="L56" s="346">
        <v>30.7</v>
      </c>
      <c r="M56" s="346">
        <v>24.6</v>
      </c>
      <c r="N56" s="346">
        <v>36.700000000000003</v>
      </c>
      <c r="O56" s="346">
        <v>30.6</v>
      </c>
      <c r="P56" s="346">
        <v>24.5</v>
      </c>
      <c r="Q56" s="346">
        <v>36.700000000000003</v>
      </c>
      <c r="R56" s="346">
        <v>35.6</v>
      </c>
      <c r="S56" s="346">
        <v>34.200000000000003</v>
      </c>
      <c r="T56" s="346">
        <v>37</v>
      </c>
    </row>
    <row r="57" spans="2:20" ht="13.5" customHeight="1">
      <c r="B57" s="348" t="s">
        <v>12</v>
      </c>
      <c r="C57" s="347">
        <v>32.700000000000003</v>
      </c>
      <c r="D57" s="346">
        <v>24</v>
      </c>
      <c r="E57" s="346">
        <v>41.4</v>
      </c>
      <c r="F57" s="346">
        <v>32.700000000000003</v>
      </c>
      <c r="G57" s="346">
        <v>24</v>
      </c>
      <c r="H57" s="346">
        <v>41.4</v>
      </c>
      <c r="I57" s="346">
        <v>41</v>
      </c>
      <c r="J57" s="346">
        <v>43</v>
      </c>
      <c r="K57" s="346">
        <v>39</v>
      </c>
      <c r="L57" s="346">
        <v>30.6</v>
      </c>
      <c r="M57" s="346">
        <v>23.8</v>
      </c>
      <c r="N57" s="346">
        <v>37.299999999999997</v>
      </c>
      <c r="O57" s="346">
        <v>30.5</v>
      </c>
      <c r="P57" s="346">
        <v>23.8</v>
      </c>
      <c r="Q57" s="346">
        <v>37.200000000000003</v>
      </c>
      <c r="R57" s="346">
        <v>35.200000000000003</v>
      </c>
      <c r="S57" s="346">
        <v>34.200000000000003</v>
      </c>
      <c r="T57" s="346">
        <v>36.200000000000003</v>
      </c>
    </row>
    <row r="58" spans="2:20" ht="13.5" customHeight="1">
      <c r="B58" s="348" t="s">
        <v>13</v>
      </c>
      <c r="C58" s="347">
        <v>34</v>
      </c>
      <c r="D58" s="346">
        <v>25.1</v>
      </c>
      <c r="E58" s="346">
        <v>42.9</v>
      </c>
      <c r="F58" s="346">
        <v>34</v>
      </c>
      <c r="G58" s="346">
        <v>25.1</v>
      </c>
      <c r="H58" s="346">
        <v>42.9</v>
      </c>
      <c r="I58" s="346">
        <v>40.200000000000003</v>
      </c>
      <c r="J58" s="346">
        <v>43.4</v>
      </c>
      <c r="K58" s="346">
        <v>37.1</v>
      </c>
      <c r="L58" s="346">
        <v>31.7</v>
      </c>
      <c r="M58" s="346">
        <v>24.6</v>
      </c>
      <c r="N58" s="346">
        <v>38.700000000000003</v>
      </c>
      <c r="O58" s="346">
        <v>31.6</v>
      </c>
      <c r="P58" s="346">
        <v>24.5</v>
      </c>
      <c r="Q58" s="346">
        <v>38.6</v>
      </c>
      <c r="R58" s="346">
        <v>34.4</v>
      </c>
      <c r="S58" s="346">
        <v>34</v>
      </c>
      <c r="T58" s="346">
        <v>34.799999999999997</v>
      </c>
    </row>
    <row r="59" spans="2:20" ht="13.5" customHeight="1">
      <c r="B59" s="348" t="s">
        <v>72</v>
      </c>
      <c r="C59" s="347">
        <v>33.799999999999997</v>
      </c>
      <c r="D59" s="346">
        <v>23.9</v>
      </c>
      <c r="E59" s="346">
        <v>43.4</v>
      </c>
      <c r="F59" s="346">
        <v>33.700000000000003</v>
      </c>
      <c r="G59" s="346">
        <v>23.9</v>
      </c>
      <c r="H59" s="346">
        <v>43.4</v>
      </c>
      <c r="I59" s="346">
        <v>38.700000000000003</v>
      </c>
      <c r="J59" s="346">
        <v>41.8</v>
      </c>
      <c r="K59" s="346">
        <v>35.700000000000003</v>
      </c>
      <c r="L59" s="346">
        <v>32.700000000000003</v>
      </c>
      <c r="M59" s="346">
        <v>25.2</v>
      </c>
      <c r="N59" s="346">
        <v>40.200000000000003</v>
      </c>
      <c r="O59" s="346">
        <v>32.700000000000003</v>
      </c>
      <c r="P59" s="346">
        <v>25.1</v>
      </c>
      <c r="Q59" s="346">
        <v>40.1</v>
      </c>
      <c r="R59" s="346">
        <v>33.1</v>
      </c>
      <c r="S59" s="346">
        <v>33.299999999999997</v>
      </c>
      <c r="T59" s="346">
        <v>32.9</v>
      </c>
    </row>
    <row r="60" spans="2:20" ht="13.5" customHeight="1">
      <c r="B60" s="348" t="s">
        <v>174</v>
      </c>
      <c r="C60" s="347">
        <v>34.700000000000003</v>
      </c>
      <c r="D60" s="346">
        <v>24.3</v>
      </c>
      <c r="E60" s="346">
        <v>45</v>
      </c>
      <c r="F60" s="346">
        <v>34.6</v>
      </c>
      <c r="G60" s="346">
        <v>24.3</v>
      </c>
      <c r="H60" s="346">
        <v>44.9</v>
      </c>
      <c r="I60" s="346">
        <v>36.799999999999997</v>
      </c>
      <c r="J60" s="346">
        <v>40.5</v>
      </c>
      <c r="K60" s="346">
        <v>33.1</v>
      </c>
      <c r="L60" s="346">
        <v>34.5</v>
      </c>
      <c r="M60" s="346">
        <v>26.6</v>
      </c>
      <c r="N60" s="346">
        <v>42.4</v>
      </c>
      <c r="O60" s="346">
        <v>34.5</v>
      </c>
      <c r="P60" s="346">
        <v>26.5</v>
      </c>
      <c r="Q60" s="346">
        <v>42.3</v>
      </c>
      <c r="R60" s="346">
        <v>30.5</v>
      </c>
      <c r="S60" s="346">
        <v>31.4</v>
      </c>
      <c r="T60" s="346">
        <v>29.6</v>
      </c>
    </row>
    <row r="61" spans="2:20" ht="13.5" customHeight="1">
      <c r="B61" s="348" t="s">
        <v>173</v>
      </c>
      <c r="C61" s="347">
        <v>35.799999999999997</v>
      </c>
      <c r="D61" s="346">
        <v>25.4</v>
      </c>
      <c r="E61" s="346">
        <v>46.1</v>
      </c>
      <c r="F61" s="346">
        <v>35.799999999999997</v>
      </c>
      <c r="G61" s="346">
        <v>25.4</v>
      </c>
      <c r="H61" s="346">
        <v>46.1</v>
      </c>
      <c r="I61" s="346">
        <v>33.5</v>
      </c>
      <c r="J61" s="346">
        <v>37.6</v>
      </c>
      <c r="K61" s="346">
        <v>29.4</v>
      </c>
      <c r="L61" s="346">
        <v>36.1</v>
      </c>
      <c r="M61" s="346">
        <v>27.9</v>
      </c>
      <c r="N61" s="346">
        <v>44.2</v>
      </c>
      <c r="O61" s="346">
        <v>36</v>
      </c>
      <c r="P61" s="346">
        <v>27.8</v>
      </c>
      <c r="Q61" s="346">
        <v>44.1</v>
      </c>
      <c r="R61" s="346">
        <v>27.7</v>
      </c>
      <c r="S61" s="346">
        <v>29.4</v>
      </c>
      <c r="T61" s="346">
        <v>26</v>
      </c>
    </row>
    <row r="62" spans="2:20" ht="13.5" customHeight="1">
      <c r="B62" s="348" t="s">
        <v>172</v>
      </c>
      <c r="C62" s="347">
        <v>36.6</v>
      </c>
      <c r="D62" s="346">
        <v>26.8</v>
      </c>
      <c r="E62" s="346">
        <v>46.3</v>
      </c>
      <c r="F62" s="346">
        <v>36.5</v>
      </c>
      <c r="G62" s="346">
        <v>26.8</v>
      </c>
      <c r="H62" s="346">
        <v>46.3</v>
      </c>
      <c r="I62" s="346">
        <v>32</v>
      </c>
      <c r="J62" s="346">
        <v>35.9</v>
      </c>
      <c r="K62" s="346">
        <v>28.1</v>
      </c>
      <c r="L62" s="346">
        <v>37.6</v>
      </c>
      <c r="M62" s="346">
        <v>29.7</v>
      </c>
      <c r="N62" s="346">
        <v>45.4</v>
      </c>
      <c r="O62" s="346">
        <v>37.5</v>
      </c>
      <c r="P62" s="346">
        <v>29.6</v>
      </c>
      <c r="Q62" s="346">
        <v>45.4</v>
      </c>
      <c r="R62" s="346">
        <v>25.6</v>
      </c>
      <c r="S62" s="346">
        <v>27.9</v>
      </c>
      <c r="T62" s="346">
        <v>23.4</v>
      </c>
    </row>
    <row r="63" spans="2:20" ht="15" customHeight="1">
      <c r="B63" s="335"/>
      <c r="C63" s="347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</row>
    <row r="64" spans="2:20" ht="13.5" customHeight="1">
      <c r="B64" s="348" t="s">
        <v>171</v>
      </c>
      <c r="C64" s="347">
        <v>37.299999999999997</v>
      </c>
      <c r="D64" s="346">
        <v>29.3</v>
      </c>
      <c r="E64" s="346">
        <v>45.4</v>
      </c>
      <c r="F64" s="346">
        <v>37.200000000000003</v>
      </c>
      <c r="G64" s="346">
        <v>29.2</v>
      </c>
      <c r="H64" s="346">
        <v>45.4</v>
      </c>
      <c r="I64" s="346">
        <v>30.5</v>
      </c>
      <c r="J64" s="346">
        <v>34.799999999999997</v>
      </c>
      <c r="K64" s="346">
        <v>26.1</v>
      </c>
      <c r="L64" s="346">
        <v>39</v>
      </c>
      <c r="M64" s="346">
        <v>31.8</v>
      </c>
      <c r="N64" s="346">
        <v>46</v>
      </c>
      <c r="O64" s="346">
        <v>38.9</v>
      </c>
      <c r="P64" s="346">
        <v>31.7</v>
      </c>
      <c r="Q64" s="346">
        <v>46</v>
      </c>
      <c r="R64" s="346">
        <v>24.3</v>
      </c>
      <c r="S64" s="346">
        <v>26.7</v>
      </c>
      <c r="T64" s="346">
        <v>21.9</v>
      </c>
    </row>
    <row r="65" spans="2:20" ht="13.5" customHeight="1">
      <c r="B65" s="348" t="s">
        <v>170</v>
      </c>
      <c r="C65" s="347">
        <v>39.799999999999997</v>
      </c>
      <c r="D65" s="346">
        <v>33.200000000000003</v>
      </c>
      <c r="E65" s="346">
        <v>46.2</v>
      </c>
      <c r="F65" s="346">
        <v>39.799999999999997</v>
      </c>
      <c r="G65" s="346">
        <v>33.1</v>
      </c>
      <c r="H65" s="346">
        <v>46.1</v>
      </c>
      <c r="I65" s="346">
        <v>29.1</v>
      </c>
      <c r="J65" s="346">
        <v>33.6</v>
      </c>
      <c r="K65" s="346">
        <v>24.7</v>
      </c>
      <c r="L65" s="346">
        <v>40.700000000000003</v>
      </c>
      <c r="M65" s="346">
        <v>34.5</v>
      </c>
      <c r="N65" s="346">
        <v>46.8</v>
      </c>
      <c r="O65" s="346">
        <v>40.6</v>
      </c>
      <c r="P65" s="346">
        <v>34.4</v>
      </c>
      <c r="Q65" s="346">
        <v>46.8</v>
      </c>
      <c r="R65" s="346">
        <v>23.5</v>
      </c>
      <c r="S65" s="346">
        <v>25.7</v>
      </c>
      <c r="T65" s="346">
        <v>21.3</v>
      </c>
    </row>
    <row r="66" spans="2:20" ht="13.5" customHeight="1">
      <c r="B66" s="335">
        <v>10</v>
      </c>
      <c r="C66" s="347">
        <v>41</v>
      </c>
      <c r="D66" s="346">
        <v>35.1</v>
      </c>
      <c r="E66" s="346">
        <v>46.7</v>
      </c>
      <c r="F66" s="346">
        <v>41</v>
      </c>
      <c r="G66" s="346">
        <v>35</v>
      </c>
      <c r="H66" s="346">
        <v>46.7</v>
      </c>
      <c r="I66" s="346">
        <v>28.7</v>
      </c>
      <c r="J66" s="346">
        <v>33.9</v>
      </c>
      <c r="K66" s="346">
        <v>23.6</v>
      </c>
      <c r="L66" s="346">
        <v>42.5</v>
      </c>
      <c r="M66" s="346">
        <v>37.200000000000003</v>
      </c>
      <c r="N66" s="346">
        <v>47.6</v>
      </c>
      <c r="O66" s="346">
        <v>42.4</v>
      </c>
      <c r="P66" s="346">
        <v>37.200000000000003</v>
      </c>
      <c r="Q66" s="346">
        <v>47.6</v>
      </c>
      <c r="R66" s="346">
        <v>22.7</v>
      </c>
      <c r="S66" s="346">
        <v>25</v>
      </c>
      <c r="T66" s="346">
        <v>20.5</v>
      </c>
    </row>
    <row r="67" spans="2:20" ht="13.5" customHeight="1">
      <c r="B67" s="335">
        <v>11</v>
      </c>
      <c r="C67" s="347">
        <v>42.3</v>
      </c>
      <c r="D67" s="346">
        <v>38.6</v>
      </c>
      <c r="E67" s="346">
        <v>46</v>
      </c>
      <c r="F67" s="346">
        <v>42.3</v>
      </c>
      <c r="G67" s="346">
        <v>38.6</v>
      </c>
      <c r="H67" s="346">
        <v>46</v>
      </c>
      <c r="I67" s="346">
        <v>26.1</v>
      </c>
      <c r="J67" s="346">
        <v>30.4</v>
      </c>
      <c r="K67" s="346">
        <v>21.9</v>
      </c>
      <c r="L67" s="346">
        <v>44.2</v>
      </c>
      <c r="M67" s="346">
        <v>40.200000000000003</v>
      </c>
      <c r="N67" s="346">
        <v>48.1</v>
      </c>
      <c r="O67" s="346">
        <v>44.1</v>
      </c>
      <c r="P67" s="346">
        <v>40.1</v>
      </c>
      <c r="Q67" s="346">
        <v>48.1</v>
      </c>
      <c r="R67" s="346">
        <v>20.2</v>
      </c>
      <c r="S67" s="346">
        <v>22.4</v>
      </c>
      <c r="T67" s="346">
        <v>18.100000000000001</v>
      </c>
    </row>
    <row r="68" spans="2:20" ht="13.5" customHeight="1">
      <c r="B68" s="274">
        <v>12</v>
      </c>
      <c r="C68" s="347">
        <v>41.5</v>
      </c>
      <c r="D68" s="65">
        <v>37</v>
      </c>
      <c r="E68" s="65">
        <v>46</v>
      </c>
      <c r="F68" s="65">
        <v>41.5</v>
      </c>
      <c r="G68" s="65">
        <v>37</v>
      </c>
      <c r="H68" s="65">
        <v>46</v>
      </c>
      <c r="I68" s="65">
        <v>24.8</v>
      </c>
      <c r="J68" s="65">
        <v>29.5</v>
      </c>
      <c r="K68" s="65">
        <v>20.2</v>
      </c>
      <c r="L68" s="65">
        <v>45.1</v>
      </c>
      <c r="M68" s="65">
        <v>42.6</v>
      </c>
      <c r="N68" s="65">
        <v>47.6</v>
      </c>
      <c r="O68" s="65">
        <v>45.1</v>
      </c>
      <c r="P68" s="65">
        <v>42.6</v>
      </c>
      <c r="Q68" s="65">
        <v>47.6</v>
      </c>
      <c r="R68" s="65">
        <v>18.600000000000001</v>
      </c>
      <c r="S68" s="65">
        <v>20.7</v>
      </c>
      <c r="T68" s="65">
        <v>16.5</v>
      </c>
    </row>
    <row r="69" spans="2:20" s="7" customFormat="1">
      <c r="B69" s="274">
        <v>13</v>
      </c>
      <c r="C69" s="347">
        <v>41.1</v>
      </c>
      <c r="D69" s="65">
        <v>38</v>
      </c>
      <c r="E69" s="65">
        <v>44.2</v>
      </c>
      <c r="F69" s="65">
        <v>41.1</v>
      </c>
      <c r="G69" s="65">
        <v>38</v>
      </c>
      <c r="H69" s="65">
        <v>44.1</v>
      </c>
      <c r="I69" s="65">
        <v>24.9</v>
      </c>
      <c r="J69" s="65">
        <v>29.4</v>
      </c>
      <c r="K69" s="65">
        <v>20.5</v>
      </c>
      <c r="L69" s="65">
        <v>45.1</v>
      </c>
      <c r="M69" s="65">
        <v>43.1</v>
      </c>
      <c r="N69" s="65">
        <v>47.1</v>
      </c>
      <c r="O69" s="65">
        <v>45.1</v>
      </c>
      <c r="P69" s="65">
        <v>43.1</v>
      </c>
      <c r="Q69" s="65">
        <v>47.1</v>
      </c>
      <c r="R69" s="65">
        <v>18.399999999999999</v>
      </c>
      <c r="S69" s="65">
        <v>20.5</v>
      </c>
      <c r="T69" s="65">
        <v>16.399999999999999</v>
      </c>
    </row>
    <row r="70" spans="2:20" s="7" customFormat="1">
      <c r="B70" s="274">
        <v>14</v>
      </c>
      <c r="C70" s="347">
        <v>39.5</v>
      </c>
      <c r="D70" s="65">
        <v>36.1</v>
      </c>
      <c r="E70" s="65">
        <v>42.7</v>
      </c>
      <c r="F70" s="65">
        <v>39.5</v>
      </c>
      <c r="G70" s="65">
        <v>36</v>
      </c>
      <c r="H70" s="65">
        <v>42.7</v>
      </c>
      <c r="I70" s="65">
        <v>24.6</v>
      </c>
      <c r="J70" s="65">
        <v>29.2</v>
      </c>
      <c r="K70" s="65">
        <v>20.3</v>
      </c>
      <c r="L70" s="65">
        <v>44.8</v>
      </c>
      <c r="M70" s="65">
        <v>42.8</v>
      </c>
      <c r="N70" s="65">
        <v>46.9</v>
      </c>
      <c r="O70" s="65">
        <v>44.8</v>
      </c>
      <c r="P70" s="65">
        <v>42.7</v>
      </c>
      <c r="Q70" s="65">
        <v>46.9</v>
      </c>
      <c r="R70" s="65">
        <v>17.100000000000001</v>
      </c>
      <c r="S70" s="65">
        <v>19.100000000000001</v>
      </c>
      <c r="T70" s="65">
        <v>15.1</v>
      </c>
    </row>
    <row r="71" spans="2:20" s="7" customFormat="1">
      <c r="B71" s="274">
        <v>15</v>
      </c>
      <c r="C71" s="347">
        <v>39.1</v>
      </c>
      <c r="D71" s="65">
        <v>35.4</v>
      </c>
      <c r="E71" s="65">
        <v>42.7</v>
      </c>
      <c r="F71" s="65">
        <v>39.1</v>
      </c>
      <c r="G71" s="65">
        <v>35.4</v>
      </c>
      <c r="H71" s="65">
        <v>42.7</v>
      </c>
      <c r="I71" s="356">
        <v>24</v>
      </c>
      <c r="J71" s="65">
        <v>27.5</v>
      </c>
      <c r="K71" s="65">
        <v>20.5</v>
      </c>
      <c r="L71" s="65">
        <v>44.6</v>
      </c>
      <c r="M71" s="65">
        <v>42.7</v>
      </c>
      <c r="N71" s="65">
        <v>46.6</v>
      </c>
      <c r="O71" s="65">
        <v>44.6</v>
      </c>
      <c r="P71" s="65">
        <v>42.6</v>
      </c>
      <c r="Q71" s="65">
        <v>46.5</v>
      </c>
      <c r="R71" s="65">
        <v>16.600000000000001</v>
      </c>
      <c r="S71" s="65">
        <v>18.5</v>
      </c>
      <c r="T71" s="65">
        <v>14.7</v>
      </c>
    </row>
    <row r="72" spans="2:20">
      <c r="B72" s="274">
        <v>16</v>
      </c>
      <c r="C72" s="347">
        <v>38.6</v>
      </c>
      <c r="D72" s="65">
        <v>34.9</v>
      </c>
      <c r="E72" s="65">
        <v>42.3</v>
      </c>
      <c r="F72" s="65">
        <v>38.6</v>
      </c>
      <c r="G72" s="65">
        <v>34.9</v>
      </c>
      <c r="H72" s="65">
        <v>42.3</v>
      </c>
      <c r="I72" s="65">
        <v>24.9</v>
      </c>
      <c r="J72" s="65">
        <v>29.1</v>
      </c>
      <c r="K72" s="65">
        <v>20.7</v>
      </c>
      <c r="L72" s="65">
        <v>45.3</v>
      </c>
      <c r="M72" s="65">
        <v>43.6</v>
      </c>
      <c r="N72" s="65">
        <v>47.1</v>
      </c>
      <c r="O72" s="65">
        <v>45.3</v>
      </c>
      <c r="P72" s="65">
        <v>43.5</v>
      </c>
      <c r="Q72" s="356">
        <v>47</v>
      </c>
      <c r="R72" s="65">
        <v>16.899999999999999</v>
      </c>
      <c r="S72" s="65">
        <v>19.100000000000001</v>
      </c>
      <c r="T72" s="65">
        <v>14.7</v>
      </c>
    </row>
    <row r="73" spans="2:20">
      <c r="B73" s="274">
        <v>17</v>
      </c>
      <c r="C73" s="347">
        <v>39.9</v>
      </c>
      <c r="D73" s="65">
        <v>36.4</v>
      </c>
      <c r="E73" s="65">
        <v>43.4</v>
      </c>
      <c r="F73" s="65">
        <v>39.9</v>
      </c>
      <c r="G73" s="65">
        <v>36.4</v>
      </c>
      <c r="H73" s="65">
        <v>43.4</v>
      </c>
      <c r="I73" s="65">
        <v>26.1</v>
      </c>
      <c r="J73" s="65">
        <v>31.4</v>
      </c>
      <c r="K73" s="65">
        <v>20.8</v>
      </c>
      <c r="L73" s="65">
        <v>47.3</v>
      </c>
      <c r="M73" s="65">
        <v>45.9</v>
      </c>
      <c r="N73" s="65">
        <v>48.6</v>
      </c>
      <c r="O73" s="65">
        <v>47.2</v>
      </c>
      <c r="P73" s="65">
        <v>45.8</v>
      </c>
      <c r="Q73" s="65">
        <v>48.6</v>
      </c>
      <c r="R73" s="65">
        <v>17.399999999999999</v>
      </c>
      <c r="S73" s="65">
        <v>19.8</v>
      </c>
      <c r="T73" s="65">
        <v>14.9</v>
      </c>
    </row>
    <row r="74" spans="2:20">
      <c r="B74" s="101"/>
      <c r="C74" s="347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</row>
    <row r="75" spans="2:20">
      <c r="B75" s="101">
        <v>18</v>
      </c>
      <c r="C75" s="347">
        <v>41.1</v>
      </c>
      <c r="D75" s="65">
        <v>38.4</v>
      </c>
      <c r="E75" s="65">
        <v>43.9</v>
      </c>
      <c r="F75" s="65">
        <v>41.1</v>
      </c>
      <c r="G75" s="65">
        <v>38.4</v>
      </c>
      <c r="H75" s="65">
        <v>43.8</v>
      </c>
      <c r="I75" s="65">
        <v>27.6</v>
      </c>
      <c r="J75" s="65">
        <v>33.799999999999997</v>
      </c>
      <c r="K75" s="65">
        <v>21.3</v>
      </c>
      <c r="L75" s="65">
        <v>49.3</v>
      </c>
      <c r="M75" s="65">
        <v>48.1</v>
      </c>
      <c r="N75" s="65">
        <v>50.6</v>
      </c>
      <c r="O75" s="65">
        <v>49.3</v>
      </c>
      <c r="P75" s="65">
        <v>48.1</v>
      </c>
      <c r="Q75" s="65">
        <v>50.5</v>
      </c>
      <c r="R75" s="65">
        <v>18</v>
      </c>
      <c r="S75" s="65">
        <v>20.5</v>
      </c>
      <c r="T75" s="65">
        <v>15.4</v>
      </c>
    </row>
    <row r="76" spans="2:20">
      <c r="B76" s="101">
        <v>19</v>
      </c>
      <c r="C76" s="347">
        <v>42.7</v>
      </c>
      <c r="D76" s="65">
        <v>38.5</v>
      </c>
      <c r="E76" s="65">
        <v>47</v>
      </c>
      <c r="F76" s="65">
        <v>42.7</v>
      </c>
      <c r="G76" s="65">
        <v>38.4</v>
      </c>
      <c r="H76" s="65">
        <v>47</v>
      </c>
      <c r="I76" s="65">
        <v>28.5</v>
      </c>
      <c r="J76" s="65">
        <v>35.6</v>
      </c>
      <c r="K76" s="65">
        <v>21.4</v>
      </c>
      <c r="L76" s="65">
        <v>51.2</v>
      </c>
      <c r="M76" s="65">
        <v>50</v>
      </c>
      <c r="N76" s="65">
        <v>52.5</v>
      </c>
      <c r="O76" s="65">
        <v>51.2</v>
      </c>
      <c r="P76" s="65">
        <v>49.9</v>
      </c>
      <c r="Q76" s="65">
        <v>52.4</v>
      </c>
      <c r="R76" s="65">
        <v>18.5</v>
      </c>
      <c r="S76" s="65">
        <v>21.2</v>
      </c>
      <c r="T76" s="65">
        <v>15.8</v>
      </c>
    </row>
    <row r="77" spans="2:20">
      <c r="B77" s="101">
        <v>20</v>
      </c>
      <c r="C77" s="347">
        <v>43.1</v>
      </c>
      <c r="D77" s="65">
        <v>39.6</v>
      </c>
      <c r="E77" s="65">
        <v>46.6</v>
      </c>
      <c r="F77" s="65">
        <v>43</v>
      </c>
      <c r="G77" s="65">
        <v>39.6</v>
      </c>
      <c r="H77" s="65">
        <v>46.5</v>
      </c>
      <c r="I77" s="65">
        <v>30.6</v>
      </c>
      <c r="J77" s="65">
        <v>38.4</v>
      </c>
      <c r="K77" s="65">
        <v>22.7</v>
      </c>
      <c r="L77" s="65">
        <v>52.8</v>
      </c>
      <c r="M77" s="65">
        <v>51.4</v>
      </c>
      <c r="N77" s="65">
        <v>54.3</v>
      </c>
      <c r="O77" s="65">
        <v>52.8</v>
      </c>
      <c r="P77" s="65">
        <v>51.3</v>
      </c>
      <c r="Q77" s="65">
        <v>54.3</v>
      </c>
      <c r="R77" s="65">
        <v>19</v>
      </c>
      <c r="S77" s="65">
        <v>21.8</v>
      </c>
      <c r="T77" s="65">
        <v>16.100000000000001</v>
      </c>
    </row>
    <row r="78" spans="2:20">
      <c r="B78" s="102">
        <v>21</v>
      </c>
      <c r="C78" s="65">
        <v>44</v>
      </c>
      <c r="D78" s="65">
        <v>40.1</v>
      </c>
      <c r="E78" s="65">
        <v>48</v>
      </c>
      <c r="F78" s="65">
        <v>44</v>
      </c>
      <c r="G78" s="65">
        <v>40.1</v>
      </c>
      <c r="H78" s="65">
        <v>48</v>
      </c>
      <c r="I78" s="65">
        <v>30</v>
      </c>
      <c r="J78" s="65">
        <v>37.200000000000003</v>
      </c>
      <c r="K78" s="65">
        <v>22.6</v>
      </c>
      <c r="L78" s="65">
        <v>53.9</v>
      </c>
      <c r="M78" s="65">
        <v>52.3</v>
      </c>
      <c r="N78" s="65">
        <v>55.5</v>
      </c>
      <c r="O78" s="65">
        <v>53.8</v>
      </c>
      <c r="P78" s="65">
        <v>52.2</v>
      </c>
      <c r="Q78" s="65">
        <v>55.5</v>
      </c>
      <c r="R78" s="65">
        <v>18.2</v>
      </c>
      <c r="S78" s="65">
        <v>21.1</v>
      </c>
      <c r="T78" s="65">
        <v>15.2</v>
      </c>
    </row>
    <row r="79" spans="2:20">
      <c r="B79" s="102">
        <v>22</v>
      </c>
      <c r="C79" s="65">
        <v>43.4</v>
      </c>
      <c r="D79" s="65">
        <v>40.1</v>
      </c>
      <c r="E79" s="65">
        <v>46.9</v>
      </c>
      <c r="F79" s="65">
        <v>43.4</v>
      </c>
      <c r="G79" s="65">
        <v>40.1</v>
      </c>
      <c r="H79" s="65">
        <v>46.9</v>
      </c>
      <c r="I79" s="65">
        <v>26.6</v>
      </c>
      <c r="J79" s="65">
        <v>32.299999999999997</v>
      </c>
      <c r="K79" s="65">
        <v>20.6</v>
      </c>
      <c r="L79" s="65">
        <v>54.3</v>
      </c>
      <c r="M79" s="65">
        <v>52.7</v>
      </c>
      <c r="N79" s="65">
        <v>55.9</v>
      </c>
      <c r="O79" s="65">
        <v>54.3</v>
      </c>
      <c r="P79" s="65">
        <v>52.7</v>
      </c>
      <c r="Q79" s="65">
        <v>55.9</v>
      </c>
      <c r="R79" s="65">
        <v>15.8</v>
      </c>
      <c r="S79" s="65">
        <v>18.399999999999999</v>
      </c>
      <c r="T79" s="65">
        <v>13.1</v>
      </c>
    </row>
    <row r="80" spans="2:20">
      <c r="B80" s="102">
        <v>23</v>
      </c>
      <c r="C80" s="65">
        <v>43.2</v>
      </c>
      <c r="D80" s="65">
        <v>39.200000000000003</v>
      </c>
      <c r="E80" s="65">
        <v>47.1</v>
      </c>
      <c r="F80" s="65">
        <v>43.2</v>
      </c>
      <c r="G80" s="65">
        <v>39.200000000000003</v>
      </c>
      <c r="H80" s="65">
        <v>47.1</v>
      </c>
      <c r="I80" s="65">
        <v>27.9</v>
      </c>
      <c r="J80" s="65">
        <v>34.5</v>
      </c>
      <c r="K80" s="65">
        <v>21.3</v>
      </c>
      <c r="L80" s="65">
        <v>53.9</v>
      </c>
      <c r="M80" s="65">
        <v>51.9</v>
      </c>
      <c r="N80" s="65">
        <v>55.9</v>
      </c>
      <c r="O80" s="65">
        <v>53.8</v>
      </c>
      <c r="P80" s="65">
        <v>51.8</v>
      </c>
      <c r="Q80" s="65">
        <v>55.8</v>
      </c>
      <c r="R80" s="65">
        <v>16.3</v>
      </c>
      <c r="S80" s="65">
        <v>19.399999999999999</v>
      </c>
      <c r="T80" s="65">
        <v>13.3</v>
      </c>
    </row>
    <row r="81" spans="2:20">
      <c r="B81" s="102">
        <v>24</v>
      </c>
      <c r="C81" s="65">
        <v>42.2</v>
      </c>
      <c r="D81" s="65">
        <v>38</v>
      </c>
      <c r="E81" s="65">
        <v>46.3</v>
      </c>
      <c r="F81" s="65">
        <v>42.1</v>
      </c>
      <c r="G81" s="65">
        <v>37.9</v>
      </c>
      <c r="H81" s="65">
        <v>46.3</v>
      </c>
      <c r="I81" s="65">
        <v>29.1</v>
      </c>
      <c r="J81" s="65">
        <v>36</v>
      </c>
      <c r="K81" s="65">
        <v>22.3</v>
      </c>
      <c r="L81" s="65">
        <v>53.5</v>
      </c>
      <c r="M81" s="65">
        <v>51.5</v>
      </c>
      <c r="N81" s="65">
        <v>55.5</v>
      </c>
      <c r="O81" s="65">
        <v>53.5</v>
      </c>
      <c r="P81" s="65">
        <v>51.5</v>
      </c>
      <c r="Q81" s="65">
        <v>55.5</v>
      </c>
      <c r="R81" s="65">
        <v>16.8</v>
      </c>
      <c r="S81" s="65">
        <v>20</v>
      </c>
      <c r="T81" s="65">
        <v>13.6</v>
      </c>
    </row>
    <row r="82" spans="2:20">
      <c r="B82" s="102">
        <v>25</v>
      </c>
      <c r="C82" s="65">
        <v>41.4</v>
      </c>
      <c r="D82" s="65">
        <v>36.700000000000003</v>
      </c>
      <c r="E82" s="65">
        <v>46.2</v>
      </c>
      <c r="F82" s="65">
        <v>41.4</v>
      </c>
      <c r="G82" s="65">
        <v>36.700000000000003</v>
      </c>
      <c r="H82" s="65">
        <v>46.2</v>
      </c>
      <c r="I82" s="65">
        <v>27.8</v>
      </c>
      <c r="J82" s="65">
        <v>35.1</v>
      </c>
      <c r="K82" s="65">
        <v>20.399999999999999</v>
      </c>
      <c r="L82" s="65">
        <v>53.2</v>
      </c>
      <c r="M82" s="65">
        <v>50.9</v>
      </c>
      <c r="N82" s="65">
        <v>55.5</v>
      </c>
      <c r="O82" s="65">
        <v>53.1</v>
      </c>
      <c r="P82" s="65">
        <v>50.8</v>
      </c>
      <c r="Q82" s="65">
        <v>55.5</v>
      </c>
      <c r="R82" s="65">
        <v>17</v>
      </c>
      <c r="S82" s="65">
        <v>20.3</v>
      </c>
      <c r="T82" s="65">
        <v>13.6</v>
      </c>
    </row>
    <row r="83" spans="2:20">
      <c r="B83" s="401">
        <v>26</v>
      </c>
      <c r="C83" s="403">
        <v>42.2</v>
      </c>
      <c r="D83" s="403">
        <v>37.700000000000003</v>
      </c>
      <c r="E83" s="403">
        <v>46.6</v>
      </c>
      <c r="F83" s="403">
        <v>42.2</v>
      </c>
      <c r="G83" s="403">
        <v>37.700000000000003</v>
      </c>
      <c r="H83" s="403">
        <v>46.6</v>
      </c>
      <c r="I83" s="403">
        <v>28.6</v>
      </c>
      <c r="J83" s="403">
        <v>35.9</v>
      </c>
      <c r="K83" s="403">
        <v>21.3</v>
      </c>
      <c r="L83" s="403">
        <v>53.8</v>
      </c>
      <c r="M83" s="403">
        <v>51.5</v>
      </c>
      <c r="N83" s="403">
        <v>56.1</v>
      </c>
      <c r="O83" s="403">
        <v>53.7</v>
      </c>
      <c r="P83" s="403">
        <v>51.5</v>
      </c>
      <c r="Q83" s="403">
        <v>56.1</v>
      </c>
      <c r="R83" s="403">
        <v>17.5</v>
      </c>
      <c r="S83" s="403">
        <v>21.1</v>
      </c>
      <c r="T83" s="403">
        <v>13.9</v>
      </c>
    </row>
    <row r="84" spans="2:20">
      <c r="B84" s="398">
        <v>27</v>
      </c>
      <c r="C84" s="404">
        <v>43.4</v>
      </c>
      <c r="D84" s="404">
        <v>39.4</v>
      </c>
      <c r="E84" s="404">
        <v>47.4</v>
      </c>
      <c r="F84" s="404">
        <v>43.4</v>
      </c>
      <c r="G84" s="404">
        <v>39.4</v>
      </c>
      <c r="H84" s="404">
        <v>47.4</v>
      </c>
      <c r="I84" s="404">
        <v>30.1</v>
      </c>
      <c r="J84" s="404">
        <v>37.700000000000003</v>
      </c>
      <c r="K84" s="404">
        <v>22.6</v>
      </c>
      <c r="L84" s="404">
        <v>54.5</v>
      </c>
      <c r="M84" s="404">
        <v>52.1</v>
      </c>
      <c r="N84" s="404">
        <v>56.9</v>
      </c>
      <c r="O84" s="404">
        <v>54.4</v>
      </c>
      <c r="P84" s="404">
        <v>52.1</v>
      </c>
      <c r="Q84" s="404">
        <v>56.8</v>
      </c>
      <c r="R84" s="404">
        <v>17.8</v>
      </c>
      <c r="S84" s="404">
        <v>21.5</v>
      </c>
      <c r="T84" s="404">
        <v>14.1</v>
      </c>
    </row>
    <row r="85" spans="2:20">
      <c r="B85" s="101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</row>
  </sheetData>
  <mergeCells count="5">
    <mergeCell ref="B7:B12"/>
    <mergeCell ref="C8:E11"/>
    <mergeCell ref="I8:K11"/>
    <mergeCell ref="L8:N11"/>
    <mergeCell ref="R8:T11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81" orientation="portrait" useFirstPageNumber="1" r:id="rId1"/>
  <headerFooter alignWithMargins="0">
    <oddFooter>&amp;C&amp;14－&amp;P－</oddFooter>
  </headerFooter>
  <ignoredErrors>
    <ignoredError sqref="B57:B62 B64:B6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3"/>
  <sheetViews>
    <sheetView showGridLines="0" zoomScaleNormal="100" zoomScaleSheetLayoutView="100" workbookViewId="0">
      <selection activeCell="U18" sqref="U18"/>
    </sheetView>
  </sheetViews>
  <sheetFormatPr defaultRowHeight="13.5"/>
  <cols>
    <col min="1" max="1" width="2.625" style="1" customWidth="1"/>
    <col min="2" max="2" width="14.625" style="1" customWidth="1"/>
    <col min="3" max="4" width="7.125" style="1" customWidth="1"/>
    <col min="5" max="11" width="6.625" style="1" customWidth="1"/>
    <col min="12" max="16" width="5.625" style="1" customWidth="1"/>
    <col min="17" max="18" width="6.625" style="1" customWidth="1"/>
    <col min="19" max="16384" width="9" style="1"/>
  </cols>
  <sheetData>
    <row r="1" spans="2:18">
      <c r="B1" s="235"/>
    </row>
    <row r="2" spans="2:18" ht="17.25">
      <c r="B2" s="119" t="s">
        <v>534</v>
      </c>
      <c r="C2" s="46"/>
      <c r="D2" s="46"/>
      <c r="E2" s="46"/>
      <c r="F2" s="46"/>
      <c r="G2" s="46"/>
      <c r="H2" s="46"/>
      <c r="I2" s="46"/>
      <c r="J2" s="46"/>
      <c r="K2" s="46" t="s">
        <v>446</v>
      </c>
      <c r="L2" s="46"/>
      <c r="M2" s="46"/>
      <c r="N2" s="46"/>
      <c r="O2" s="46"/>
      <c r="P2" s="46"/>
      <c r="Q2" s="46"/>
      <c r="R2" s="46"/>
    </row>
    <row r="3" spans="2:18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2:18" ht="17.25">
      <c r="B4" s="190" t="s">
        <v>777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</row>
    <row r="5" spans="2:18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85" t="s">
        <v>123</v>
      </c>
    </row>
    <row r="6" spans="2:18" ht="15" customHeight="1">
      <c r="B6" s="442" t="s">
        <v>58</v>
      </c>
      <c r="C6" s="472" t="s">
        <v>46</v>
      </c>
      <c r="D6" s="122" t="s">
        <v>533</v>
      </c>
      <c r="E6" s="122" t="s">
        <v>124</v>
      </c>
      <c r="F6" s="122" t="s">
        <v>124</v>
      </c>
      <c r="G6" s="122" t="s">
        <v>532</v>
      </c>
      <c r="H6" s="122"/>
      <c r="I6" s="122" t="s">
        <v>531</v>
      </c>
      <c r="J6" s="122" t="s">
        <v>530</v>
      </c>
      <c r="K6" s="357" t="s">
        <v>529</v>
      </c>
      <c r="L6" s="152" t="s">
        <v>528</v>
      </c>
      <c r="M6" s="152"/>
      <c r="N6" s="152"/>
      <c r="O6" s="152"/>
      <c r="P6" s="152"/>
      <c r="Q6" s="153" t="s">
        <v>527</v>
      </c>
      <c r="R6" s="122"/>
    </row>
    <row r="7" spans="2:18" ht="15" customHeight="1">
      <c r="B7" s="449"/>
      <c r="C7" s="473"/>
      <c r="D7" s="120" t="s">
        <v>526</v>
      </c>
      <c r="E7" s="120" t="s">
        <v>125</v>
      </c>
      <c r="F7" s="120" t="s">
        <v>126</v>
      </c>
      <c r="G7" s="120" t="s">
        <v>525</v>
      </c>
      <c r="H7" s="120" t="s">
        <v>139</v>
      </c>
      <c r="I7" s="120" t="s">
        <v>524</v>
      </c>
      <c r="J7" s="120" t="s">
        <v>523</v>
      </c>
      <c r="K7" s="358" t="s">
        <v>522</v>
      </c>
      <c r="L7" s="154" t="s">
        <v>521</v>
      </c>
      <c r="M7" s="154"/>
      <c r="N7" s="154"/>
      <c r="O7" s="154"/>
      <c r="P7" s="154"/>
      <c r="Q7" s="163" t="s">
        <v>520</v>
      </c>
      <c r="R7" s="120" t="s">
        <v>127</v>
      </c>
    </row>
    <row r="8" spans="2:18" ht="15" customHeight="1">
      <c r="B8" s="449"/>
      <c r="C8" s="473"/>
      <c r="D8" s="120" t="s">
        <v>519</v>
      </c>
      <c r="E8" s="120" t="s">
        <v>518</v>
      </c>
      <c r="F8" s="120" t="s">
        <v>128</v>
      </c>
      <c r="G8" s="120" t="s">
        <v>517</v>
      </c>
      <c r="H8" s="120"/>
      <c r="I8" s="120" t="s">
        <v>516</v>
      </c>
      <c r="J8" s="120" t="s">
        <v>515</v>
      </c>
      <c r="K8" s="358" t="s">
        <v>514</v>
      </c>
      <c r="L8" s="470" t="s">
        <v>54</v>
      </c>
      <c r="M8" s="120" t="s">
        <v>129</v>
      </c>
      <c r="N8" s="120" t="s">
        <v>130</v>
      </c>
      <c r="O8" s="120" t="s">
        <v>131</v>
      </c>
      <c r="P8" s="120" t="s">
        <v>132</v>
      </c>
      <c r="Q8" s="163" t="s">
        <v>513</v>
      </c>
      <c r="R8" s="121"/>
    </row>
    <row r="9" spans="2:18" ht="15" customHeight="1">
      <c r="B9" s="448"/>
      <c r="C9" s="474"/>
      <c r="D9" s="123" t="s">
        <v>133</v>
      </c>
      <c r="E9" s="123" t="s">
        <v>134</v>
      </c>
      <c r="F9" s="123" t="s">
        <v>135</v>
      </c>
      <c r="G9" s="123" t="s">
        <v>512</v>
      </c>
      <c r="H9" s="123" t="s">
        <v>511</v>
      </c>
      <c r="I9" s="123" t="s">
        <v>510</v>
      </c>
      <c r="J9" s="123" t="s">
        <v>509</v>
      </c>
      <c r="K9" s="359" t="s">
        <v>508</v>
      </c>
      <c r="L9" s="471"/>
      <c r="M9" s="123" t="s">
        <v>59</v>
      </c>
      <c r="N9" s="123" t="s">
        <v>59</v>
      </c>
      <c r="O9" s="123" t="s">
        <v>59</v>
      </c>
      <c r="P9" s="123" t="s">
        <v>59</v>
      </c>
      <c r="Q9" s="164" t="s">
        <v>136</v>
      </c>
      <c r="R9" s="123" t="s">
        <v>136</v>
      </c>
    </row>
    <row r="10" spans="2:18" ht="22.5" customHeight="1">
      <c r="B10" s="316" t="s">
        <v>507</v>
      </c>
      <c r="C10" s="118">
        <v>13160</v>
      </c>
      <c r="D10" s="284">
        <v>12797</v>
      </c>
      <c r="E10" s="284">
        <v>55</v>
      </c>
      <c r="F10" s="284">
        <v>17</v>
      </c>
      <c r="G10" s="284">
        <v>28</v>
      </c>
      <c r="H10" s="284">
        <v>55</v>
      </c>
      <c r="I10" s="284">
        <v>207</v>
      </c>
      <c r="J10" s="284">
        <v>1</v>
      </c>
      <c r="K10" s="284">
        <v>345</v>
      </c>
      <c r="L10" s="284">
        <v>0</v>
      </c>
      <c r="M10" s="284">
        <v>0</v>
      </c>
      <c r="N10" s="284">
        <v>0</v>
      </c>
      <c r="O10" s="284">
        <v>0</v>
      </c>
      <c r="P10" s="284">
        <v>0</v>
      </c>
      <c r="Q10" s="275">
        <v>97.2</v>
      </c>
      <c r="R10" s="275">
        <v>0.4</v>
      </c>
    </row>
    <row r="11" spans="2:18" ht="22.5" customHeight="1">
      <c r="B11" s="176" t="s">
        <v>506</v>
      </c>
      <c r="C11" s="118">
        <v>13215</v>
      </c>
      <c r="D11" s="284">
        <v>12905</v>
      </c>
      <c r="E11" s="284">
        <v>55</v>
      </c>
      <c r="F11" s="284">
        <v>13</v>
      </c>
      <c r="G11" s="284">
        <v>4</v>
      </c>
      <c r="H11" s="284">
        <v>71</v>
      </c>
      <c r="I11" s="284">
        <v>166</v>
      </c>
      <c r="J11" s="284">
        <v>1</v>
      </c>
      <c r="K11" s="284">
        <v>347</v>
      </c>
      <c r="L11" s="284">
        <v>6</v>
      </c>
      <c r="M11" s="284">
        <v>5</v>
      </c>
      <c r="N11" s="284">
        <v>0</v>
      </c>
      <c r="O11" s="284">
        <v>1</v>
      </c>
      <c r="P11" s="284">
        <v>0</v>
      </c>
      <c r="Q11" s="275">
        <v>97.7</v>
      </c>
      <c r="R11" s="275">
        <v>0.6</v>
      </c>
    </row>
    <row r="12" spans="2:18" ht="22.5" customHeight="1">
      <c r="B12" s="176" t="s">
        <v>505</v>
      </c>
      <c r="C12" s="118">
        <v>13030</v>
      </c>
      <c r="D12" s="284">
        <v>12729</v>
      </c>
      <c r="E12" s="284">
        <v>40</v>
      </c>
      <c r="F12" s="284">
        <v>16</v>
      </c>
      <c r="G12" s="284">
        <v>9</v>
      </c>
      <c r="H12" s="284">
        <v>91</v>
      </c>
      <c r="I12" s="284">
        <v>142</v>
      </c>
      <c r="J12" s="284">
        <v>3</v>
      </c>
      <c r="K12" s="284">
        <v>333</v>
      </c>
      <c r="L12" s="284">
        <v>5</v>
      </c>
      <c r="M12" s="284">
        <v>5</v>
      </c>
      <c r="N12" s="284">
        <v>0</v>
      </c>
      <c r="O12" s="284">
        <v>0</v>
      </c>
      <c r="P12" s="284">
        <v>0</v>
      </c>
      <c r="Q12" s="275">
        <v>97.7</v>
      </c>
      <c r="R12" s="275">
        <v>0.7</v>
      </c>
    </row>
    <row r="13" spans="2:18" ht="22.5" customHeight="1">
      <c r="B13" s="176" t="s">
        <v>219</v>
      </c>
      <c r="C13" s="118">
        <v>12985</v>
      </c>
      <c r="D13" s="284">
        <v>12674</v>
      </c>
      <c r="E13" s="284">
        <v>38</v>
      </c>
      <c r="F13" s="284">
        <v>19</v>
      </c>
      <c r="G13" s="284">
        <v>8</v>
      </c>
      <c r="H13" s="284">
        <v>111</v>
      </c>
      <c r="I13" s="284">
        <v>132</v>
      </c>
      <c r="J13" s="284">
        <v>3</v>
      </c>
      <c r="K13" s="284">
        <v>327</v>
      </c>
      <c r="L13" s="284">
        <v>2</v>
      </c>
      <c r="M13" s="284">
        <v>2</v>
      </c>
      <c r="N13" s="284">
        <v>0</v>
      </c>
      <c r="O13" s="284">
        <v>0</v>
      </c>
      <c r="P13" s="284">
        <v>0</v>
      </c>
      <c r="Q13" s="275">
        <v>97.6</v>
      </c>
      <c r="R13" s="275">
        <v>0.9</v>
      </c>
    </row>
    <row r="14" spans="2:18" ht="22.5" customHeight="1">
      <c r="B14" s="176"/>
      <c r="C14" s="118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75"/>
      <c r="R14" s="275"/>
    </row>
    <row r="15" spans="2:18" ht="22.5" customHeight="1">
      <c r="B15" s="218" t="s">
        <v>218</v>
      </c>
      <c r="C15" s="217">
        <v>12817</v>
      </c>
      <c r="D15" s="231">
        <v>12572</v>
      </c>
      <c r="E15" s="231">
        <v>26</v>
      </c>
      <c r="F15" s="231">
        <v>15</v>
      </c>
      <c r="G15" s="231">
        <v>7</v>
      </c>
      <c r="H15" s="231">
        <v>85</v>
      </c>
      <c r="I15" s="231">
        <v>112</v>
      </c>
      <c r="J15" s="231">
        <v>0</v>
      </c>
      <c r="K15" s="231">
        <v>321</v>
      </c>
      <c r="L15" s="231">
        <v>2</v>
      </c>
      <c r="M15" s="231">
        <v>2</v>
      </c>
      <c r="N15" s="231">
        <v>0</v>
      </c>
      <c r="O15" s="231">
        <v>0</v>
      </c>
      <c r="P15" s="231">
        <v>0</v>
      </c>
      <c r="Q15" s="276">
        <v>98.088476242490444</v>
      </c>
      <c r="R15" s="276">
        <v>0.67878598736053675</v>
      </c>
    </row>
    <row r="16" spans="2:18" ht="22.5" customHeight="1">
      <c r="B16" s="46"/>
      <c r="C16" s="118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75"/>
      <c r="R16" s="275"/>
    </row>
    <row r="17" spans="2:18" ht="22.5" customHeight="1">
      <c r="B17" s="158" t="s">
        <v>214</v>
      </c>
      <c r="C17" s="118">
        <v>12392</v>
      </c>
      <c r="D17" s="73">
        <v>12153</v>
      </c>
      <c r="E17" s="73">
        <v>26</v>
      </c>
      <c r="F17" s="73">
        <v>15</v>
      </c>
      <c r="G17" s="73">
        <v>7</v>
      </c>
      <c r="H17" s="73">
        <v>80</v>
      </c>
      <c r="I17" s="73">
        <v>111</v>
      </c>
      <c r="J17" s="73">
        <v>0</v>
      </c>
      <c r="K17" s="73">
        <v>296</v>
      </c>
      <c r="L17" s="73">
        <v>2</v>
      </c>
      <c r="M17" s="73">
        <v>2</v>
      </c>
      <c r="N17" s="73">
        <v>0</v>
      </c>
      <c r="O17" s="73">
        <v>0</v>
      </c>
      <c r="P17" s="73">
        <v>0</v>
      </c>
      <c r="Q17" s="275">
        <v>98.1</v>
      </c>
      <c r="R17" s="275">
        <v>0.7</v>
      </c>
    </row>
    <row r="18" spans="2:18" ht="22.5" customHeight="1">
      <c r="B18" s="46"/>
      <c r="C18" s="118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75"/>
      <c r="R18" s="275"/>
    </row>
    <row r="19" spans="2:18" ht="22.5" customHeight="1">
      <c r="B19" s="212" t="s">
        <v>213</v>
      </c>
      <c r="C19" s="118">
        <v>2321</v>
      </c>
      <c r="D19" s="284">
        <v>2261</v>
      </c>
      <c r="E19" s="284">
        <v>12</v>
      </c>
      <c r="F19" s="284">
        <v>6</v>
      </c>
      <c r="G19" s="284">
        <v>2</v>
      </c>
      <c r="H19" s="284">
        <v>18</v>
      </c>
      <c r="I19" s="284">
        <v>22</v>
      </c>
      <c r="J19" s="284">
        <v>0</v>
      </c>
      <c r="K19" s="284">
        <v>100</v>
      </c>
      <c r="L19" s="284">
        <v>1</v>
      </c>
      <c r="M19" s="284">
        <v>1</v>
      </c>
      <c r="N19" s="284">
        <v>0</v>
      </c>
      <c r="O19" s="284">
        <v>0</v>
      </c>
      <c r="P19" s="284">
        <v>0</v>
      </c>
      <c r="Q19" s="275">
        <v>97.414907367514004</v>
      </c>
      <c r="R19" s="275">
        <v>0.818612666953899</v>
      </c>
    </row>
    <row r="20" spans="2:18" ht="22.5" customHeight="1">
      <c r="B20" s="212" t="s">
        <v>212</v>
      </c>
      <c r="C20" s="118">
        <v>1573</v>
      </c>
      <c r="D20" s="284">
        <v>1543</v>
      </c>
      <c r="E20" s="284">
        <v>0</v>
      </c>
      <c r="F20" s="284">
        <v>2</v>
      </c>
      <c r="G20" s="284">
        <v>0</v>
      </c>
      <c r="H20" s="284">
        <v>7</v>
      </c>
      <c r="I20" s="284">
        <v>21</v>
      </c>
      <c r="J20" s="284">
        <v>0</v>
      </c>
      <c r="K20" s="284">
        <v>14</v>
      </c>
      <c r="L20" s="284">
        <v>0</v>
      </c>
      <c r="M20" s="284">
        <v>0</v>
      </c>
      <c r="N20" s="284">
        <v>0</v>
      </c>
      <c r="O20" s="284">
        <v>0</v>
      </c>
      <c r="P20" s="284">
        <v>0</v>
      </c>
      <c r="Q20" s="275">
        <v>98.092816274634501</v>
      </c>
      <c r="R20" s="275">
        <v>0.44500953591862702</v>
      </c>
    </row>
    <row r="21" spans="2:18" ht="22.5" customHeight="1">
      <c r="B21" s="212" t="s">
        <v>211</v>
      </c>
      <c r="C21" s="118">
        <v>1915</v>
      </c>
      <c r="D21" s="284">
        <v>1871</v>
      </c>
      <c r="E21" s="284">
        <v>0</v>
      </c>
      <c r="F21" s="284">
        <v>1</v>
      </c>
      <c r="G21" s="284">
        <v>1</v>
      </c>
      <c r="H21" s="284">
        <v>19</v>
      </c>
      <c r="I21" s="284">
        <v>23</v>
      </c>
      <c r="J21" s="284">
        <v>0</v>
      </c>
      <c r="K21" s="284">
        <v>41</v>
      </c>
      <c r="L21" s="284">
        <v>0</v>
      </c>
      <c r="M21" s="284">
        <v>0</v>
      </c>
      <c r="N21" s="284">
        <v>0</v>
      </c>
      <c r="O21" s="284">
        <v>0</v>
      </c>
      <c r="P21" s="284">
        <v>0</v>
      </c>
      <c r="Q21" s="275">
        <v>97.702349869451695</v>
      </c>
      <c r="R21" s="275">
        <v>0.99216710182767598</v>
      </c>
    </row>
    <row r="22" spans="2:18" ht="22.5" customHeight="1">
      <c r="B22" s="212" t="s">
        <v>210</v>
      </c>
      <c r="C22" s="118">
        <v>408</v>
      </c>
      <c r="D22" s="284">
        <v>406</v>
      </c>
      <c r="E22" s="284">
        <v>1</v>
      </c>
      <c r="F22" s="284">
        <v>0</v>
      </c>
      <c r="G22" s="284">
        <v>0</v>
      </c>
      <c r="H22" s="284">
        <v>1</v>
      </c>
      <c r="I22" s="284">
        <v>0</v>
      </c>
      <c r="J22" s="284">
        <v>0</v>
      </c>
      <c r="K22" s="284">
        <v>37</v>
      </c>
      <c r="L22" s="284">
        <v>0</v>
      </c>
      <c r="M22" s="284">
        <v>0</v>
      </c>
      <c r="N22" s="284">
        <v>0</v>
      </c>
      <c r="O22" s="284">
        <v>0</v>
      </c>
      <c r="P22" s="284">
        <v>0</v>
      </c>
      <c r="Q22" s="275">
        <v>99.509803921568604</v>
      </c>
      <c r="R22" s="275">
        <v>0.24509803921568599</v>
      </c>
    </row>
    <row r="23" spans="2:18" ht="22.5" customHeight="1">
      <c r="B23" s="212" t="s">
        <v>209</v>
      </c>
      <c r="C23" s="118">
        <v>1065</v>
      </c>
      <c r="D23" s="284">
        <v>1035</v>
      </c>
      <c r="E23" s="284">
        <v>2</v>
      </c>
      <c r="F23" s="284">
        <v>2</v>
      </c>
      <c r="G23" s="284">
        <v>0</v>
      </c>
      <c r="H23" s="284">
        <v>16</v>
      </c>
      <c r="I23" s="284">
        <v>10</v>
      </c>
      <c r="J23" s="284">
        <v>0</v>
      </c>
      <c r="K23" s="284">
        <v>8</v>
      </c>
      <c r="L23" s="284">
        <v>0</v>
      </c>
      <c r="M23" s="284">
        <v>0</v>
      </c>
      <c r="N23" s="284">
        <v>0</v>
      </c>
      <c r="O23" s="284">
        <v>0</v>
      </c>
      <c r="P23" s="284">
        <v>0</v>
      </c>
      <c r="Q23" s="275">
        <v>97.183098591549296</v>
      </c>
      <c r="R23" s="275">
        <v>1.50234741784038</v>
      </c>
    </row>
    <row r="24" spans="2:18" ht="22.5" customHeight="1">
      <c r="B24" s="212" t="s">
        <v>208</v>
      </c>
      <c r="C24" s="118">
        <v>516</v>
      </c>
      <c r="D24" s="284">
        <v>512</v>
      </c>
      <c r="E24" s="284">
        <v>0</v>
      </c>
      <c r="F24" s="284">
        <v>1</v>
      </c>
      <c r="G24" s="284">
        <v>1</v>
      </c>
      <c r="H24" s="284">
        <v>0</v>
      </c>
      <c r="I24" s="284">
        <v>2</v>
      </c>
      <c r="J24" s="284">
        <v>0</v>
      </c>
      <c r="K24" s="284">
        <v>13</v>
      </c>
      <c r="L24" s="284">
        <v>0</v>
      </c>
      <c r="M24" s="284">
        <v>0</v>
      </c>
      <c r="N24" s="284">
        <v>0</v>
      </c>
      <c r="O24" s="284">
        <v>0</v>
      </c>
      <c r="P24" s="284">
        <v>0</v>
      </c>
      <c r="Q24" s="275">
        <v>99.224806201550393</v>
      </c>
      <c r="R24" s="275">
        <v>0</v>
      </c>
    </row>
    <row r="25" spans="2:18" ht="22.5" customHeight="1">
      <c r="B25" s="212" t="s">
        <v>207</v>
      </c>
      <c r="C25" s="118">
        <v>1326</v>
      </c>
      <c r="D25" s="284">
        <v>1308</v>
      </c>
      <c r="E25" s="284">
        <v>3</v>
      </c>
      <c r="F25" s="284">
        <v>2</v>
      </c>
      <c r="G25" s="284">
        <v>0</v>
      </c>
      <c r="H25" s="284">
        <v>4</v>
      </c>
      <c r="I25" s="284">
        <v>9</v>
      </c>
      <c r="J25" s="284">
        <v>0</v>
      </c>
      <c r="K25" s="284">
        <v>41</v>
      </c>
      <c r="L25" s="284">
        <v>0</v>
      </c>
      <c r="M25" s="284">
        <v>0</v>
      </c>
      <c r="N25" s="284">
        <v>0</v>
      </c>
      <c r="O25" s="284">
        <v>0</v>
      </c>
      <c r="P25" s="284">
        <v>0</v>
      </c>
      <c r="Q25" s="275">
        <v>98.642533936651603</v>
      </c>
      <c r="R25" s="275">
        <v>0.30165912518853699</v>
      </c>
    </row>
    <row r="26" spans="2:18" ht="22.5" customHeight="1">
      <c r="B26" s="212" t="s">
        <v>206</v>
      </c>
      <c r="C26" s="118">
        <v>522</v>
      </c>
      <c r="D26" s="284">
        <v>514</v>
      </c>
      <c r="E26" s="284">
        <v>0</v>
      </c>
      <c r="F26" s="284">
        <v>0</v>
      </c>
      <c r="G26" s="284">
        <v>2</v>
      </c>
      <c r="H26" s="284">
        <v>4</v>
      </c>
      <c r="I26" s="284">
        <v>2</v>
      </c>
      <c r="J26" s="284">
        <v>0</v>
      </c>
      <c r="K26" s="284">
        <v>9</v>
      </c>
      <c r="L26" s="284">
        <v>0</v>
      </c>
      <c r="M26" s="284">
        <v>0</v>
      </c>
      <c r="N26" s="284">
        <v>0</v>
      </c>
      <c r="O26" s="284">
        <v>0</v>
      </c>
      <c r="P26" s="284">
        <v>0</v>
      </c>
      <c r="Q26" s="275">
        <v>98.467432950191593</v>
      </c>
      <c r="R26" s="275">
        <v>0.76628352490421403</v>
      </c>
    </row>
    <row r="27" spans="2:18" ht="22.5" customHeight="1">
      <c r="B27" s="212" t="s">
        <v>205</v>
      </c>
      <c r="C27" s="118">
        <v>334</v>
      </c>
      <c r="D27" s="284">
        <v>332</v>
      </c>
      <c r="E27" s="284">
        <v>0</v>
      </c>
      <c r="F27" s="284">
        <v>0</v>
      </c>
      <c r="G27" s="284">
        <v>0</v>
      </c>
      <c r="H27" s="284">
        <v>2</v>
      </c>
      <c r="I27" s="284">
        <v>0</v>
      </c>
      <c r="J27" s="284">
        <v>0</v>
      </c>
      <c r="K27" s="284">
        <v>4</v>
      </c>
      <c r="L27" s="284">
        <v>1</v>
      </c>
      <c r="M27" s="284">
        <v>1</v>
      </c>
      <c r="N27" s="284">
        <v>0</v>
      </c>
      <c r="O27" s="284">
        <v>0</v>
      </c>
      <c r="P27" s="284">
        <v>0</v>
      </c>
      <c r="Q27" s="275">
        <v>99.401197604790397</v>
      </c>
      <c r="R27" s="275">
        <v>0.89820359281437101</v>
      </c>
    </row>
    <row r="28" spans="2:18" ht="22.5" customHeight="1">
      <c r="B28" s="212" t="s">
        <v>204</v>
      </c>
      <c r="C28" s="118">
        <v>251</v>
      </c>
      <c r="D28" s="284">
        <v>250</v>
      </c>
      <c r="E28" s="284">
        <v>0</v>
      </c>
      <c r="F28" s="284">
        <v>0</v>
      </c>
      <c r="G28" s="284">
        <v>0</v>
      </c>
      <c r="H28" s="284">
        <v>1</v>
      </c>
      <c r="I28" s="284">
        <v>0</v>
      </c>
      <c r="J28" s="284">
        <v>0</v>
      </c>
      <c r="K28" s="284">
        <v>4</v>
      </c>
      <c r="L28" s="284">
        <v>0</v>
      </c>
      <c r="M28" s="284">
        <v>0</v>
      </c>
      <c r="N28" s="284">
        <v>0</v>
      </c>
      <c r="O28" s="284">
        <v>0</v>
      </c>
      <c r="P28" s="284">
        <v>0</v>
      </c>
      <c r="Q28" s="275">
        <v>99.601593625497998</v>
      </c>
      <c r="R28" s="275">
        <v>0.39840637450199201</v>
      </c>
    </row>
    <row r="29" spans="2:18" ht="22.5" customHeight="1">
      <c r="B29" s="212" t="s">
        <v>203</v>
      </c>
      <c r="C29" s="118">
        <v>208</v>
      </c>
      <c r="D29" s="284">
        <v>207</v>
      </c>
      <c r="E29" s="284">
        <v>0</v>
      </c>
      <c r="F29" s="284">
        <v>0</v>
      </c>
      <c r="G29" s="284">
        <v>0</v>
      </c>
      <c r="H29" s="284">
        <v>1</v>
      </c>
      <c r="I29" s="284">
        <v>0</v>
      </c>
      <c r="J29" s="284">
        <v>0</v>
      </c>
      <c r="K29" s="284">
        <v>1</v>
      </c>
      <c r="L29" s="284">
        <v>0</v>
      </c>
      <c r="M29" s="284">
        <v>0</v>
      </c>
      <c r="N29" s="284">
        <v>0</v>
      </c>
      <c r="O29" s="284">
        <v>0</v>
      </c>
      <c r="P29" s="284">
        <v>0</v>
      </c>
      <c r="Q29" s="275">
        <v>99.519230769230802</v>
      </c>
      <c r="R29" s="275">
        <v>0.480769230769231</v>
      </c>
    </row>
    <row r="30" spans="2:18" ht="22.5" customHeight="1">
      <c r="B30" s="212" t="s">
        <v>202</v>
      </c>
      <c r="C30" s="118">
        <v>1365</v>
      </c>
      <c r="D30" s="284">
        <v>1339</v>
      </c>
      <c r="E30" s="284">
        <v>2</v>
      </c>
      <c r="F30" s="284">
        <v>0</v>
      </c>
      <c r="G30" s="284">
        <v>0</v>
      </c>
      <c r="H30" s="284">
        <v>5</v>
      </c>
      <c r="I30" s="284">
        <v>19</v>
      </c>
      <c r="J30" s="284">
        <v>0</v>
      </c>
      <c r="K30" s="284">
        <v>21</v>
      </c>
      <c r="L30" s="284">
        <v>0</v>
      </c>
      <c r="M30" s="284">
        <v>0</v>
      </c>
      <c r="N30" s="284">
        <v>0</v>
      </c>
      <c r="O30" s="284">
        <v>0</v>
      </c>
      <c r="P30" s="284">
        <v>0</v>
      </c>
      <c r="Q30" s="275">
        <v>98.095238095238102</v>
      </c>
      <c r="R30" s="275">
        <v>0.366300366300366</v>
      </c>
    </row>
    <row r="31" spans="2:18" ht="22.5" customHeight="1">
      <c r="B31" s="212" t="s">
        <v>201</v>
      </c>
      <c r="C31" s="118">
        <v>588</v>
      </c>
      <c r="D31" s="284">
        <v>575</v>
      </c>
      <c r="E31" s="284">
        <v>6</v>
      </c>
      <c r="F31" s="284">
        <v>1</v>
      </c>
      <c r="G31" s="284">
        <v>1</v>
      </c>
      <c r="H31" s="284">
        <v>2</v>
      </c>
      <c r="I31" s="284">
        <v>3</v>
      </c>
      <c r="J31" s="284">
        <v>0</v>
      </c>
      <c r="K31" s="284">
        <v>3</v>
      </c>
      <c r="L31" s="284">
        <v>0</v>
      </c>
      <c r="M31" s="284">
        <v>0</v>
      </c>
      <c r="N31" s="284">
        <v>0</v>
      </c>
      <c r="O31" s="284">
        <v>0</v>
      </c>
      <c r="P31" s="284">
        <v>0</v>
      </c>
      <c r="Q31" s="275">
        <v>97.789115646258495</v>
      </c>
      <c r="R31" s="275">
        <v>0.34013605442176897</v>
      </c>
    </row>
    <row r="32" spans="2:18" ht="22.5" customHeight="1">
      <c r="B32" s="46"/>
      <c r="C32" s="118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75" t="s">
        <v>191</v>
      </c>
      <c r="R32" s="275"/>
    </row>
    <row r="33" spans="2:18" ht="22.5" customHeight="1">
      <c r="B33" s="212" t="s">
        <v>200</v>
      </c>
      <c r="C33" s="118">
        <v>425</v>
      </c>
      <c r="D33" s="284">
        <v>419</v>
      </c>
      <c r="E33" s="284">
        <v>0</v>
      </c>
      <c r="F33" s="284">
        <v>0</v>
      </c>
      <c r="G33" s="284">
        <v>0</v>
      </c>
      <c r="H33" s="284">
        <v>5</v>
      </c>
      <c r="I33" s="284">
        <v>1</v>
      </c>
      <c r="J33" s="284">
        <v>0</v>
      </c>
      <c r="K33" s="284">
        <v>25</v>
      </c>
      <c r="L33" s="284">
        <v>0</v>
      </c>
      <c r="M33" s="284">
        <v>0</v>
      </c>
      <c r="N33" s="284">
        <v>0</v>
      </c>
      <c r="O33" s="284">
        <v>0</v>
      </c>
      <c r="P33" s="284">
        <v>0</v>
      </c>
      <c r="Q33" s="275">
        <v>98.6</v>
      </c>
      <c r="R33" s="275">
        <v>1.2</v>
      </c>
    </row>
    <row r="34" spans="2:18" ht="22.5" customHeight="1">
      <c r="B34" s="212"/>
      <c r="C34" s="118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75" t="s">
        <v>191</v>
      </c>
      <c r="R34" s="275"/>
    </row>
    <row r="35" spans="2:18" ht="22.5" customHeight="1">
      <c r="B35" s="212" t="s">
        <v>199</v>
      </c>
      <c r="C35" s="118">
        <v>96</v>
      </c>
      <c r="D35" s="284">
        <v>92</v>
      </c>
      <c r="E35" s="284">
        <v>0</v>
      </c>
      <c r="F35" s="284">
        <v>0</v>
      </c>
      <c r="G35" s="284">
        <v>0</v>
      </c>
      <c r="H35" s="284">
        <v>3</v>
      </c>
      <c r="I35" s="284">
        <v>1</v>
      </c>
      <c r="J35" s="284">
        <v>0</v>
      </c>
      <c r="K35" s="284">
        <v>1</v>
      </c>
      <c r="L35" s="284">
        <v>0</v>
      </c>
      <c r="M35" s="284">
        <v>0</v>
      </c>
      <c r="N35" s="284">
        <v>0</v>
      </c>
      <c r="O35" s="284">
        <v>0</v>
      </c>
      <c r="P35" s="284">
        <v>0</v>
      </c>
      <c r="Q35" s="275">
        <v>95.8333333333333</v>
      </c>
      <c r="R35" s="275">
        <v>3.125</v>
      </c>
    </row>
    <row r="36" spans="2:18" ht="22.5" customHeight="1">
      <c r="B36" s="212" t="s">
        <v>198</v>
      </c>
      <c r="C36" s="118">
        <v>58</v>
      </c>
      <c r="D36" s="284">
        <v>57</v>
      </c>
      <c r="E36" s="284">
        <v>0</v>
      </c>
      <c r="F36" s="284">
        <v>0</v>
      </c>
      <c r="G36" s="284">
        <v>0</v>
      </c>
      <c r="H36" s="284">
        <v>1</v>
      </c>
      <c r="I36" s="284">
        <v>0</v>
      </c>
      <c r="J36" s="284">
        <v>0</v>
      </c>
      <c r="K36" s="284">
        <v>20</v>
      </c>
      <c r="L36" s="284">
        <v>0</v>
      </c>
      <c r="M36" s="284">
        <v>0</v>
      </c>
      <c r="N36" s="284">
        <v>0</v>
      </c>
      <c r="O36" s="284">
        <v>0</v>
      </c>
      <c r="P36" s="284">
        <v>0</v>
      </c>
      <c r="Q36" s="275">
        <v>98.275862068965495</v>
      </c>
      <c r="R36" s="360">
        <v>1.72413793103448</v>
      </c>
    </row>
    <row r="37" spans="2:18" ht="22.5" customHeight="1">
      <c r="B37" s="212" t="s">
        <v>197</v>
      </c>
      <c r="C37" s="118">
        <v>22</v>
      </c>
      <c r="D37" s="284">
        <v>22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  <c r="N37" s="284">
        <v>0</v>
      </c>
      <c r="O37" s="284">
        <v>0</v>
      </c>
      <c r="P37" s="284">
        <v>0</v>
      </c>
      <c r="Q37" s="275">
        <v>100</v>
      </c>
      <c r="R37" s="360">
        <v>0</v>
      </c>
    </row>
    <row r="38" spans="2:18" ht="22.5" customHeight="1">
      <c r="B38" s="212" t="s">
        <v>196</v>
      </c>
      <c r="C38" s="118">
        <v>136</v>
      </c>
      <c r="D38" s="284">
        <v>135</v>
      </c>
      <c r="E38" s="284">
        <v>0</v>
      </c>
      <c r="F38" s="284">
        <v>0</v>
      </c>
      <c r="G38" s="284">
        <v>0</v>
      </c>
      <c r="H38" s="284">
        <v>1</v>
      </c>
      <c r="I38" s="284">
        <v>0</v>
      </c>
      <c r="J38" s="284">
        <v>0</v>
      </c>
      <c r="K38" s="284">
        <v>2</v>
      </c>
      <c r="L38" s="284">
        <v>0</v>
      </c>
      <c r="M38" s="284">
        <v>0</v>
      </c>
      <c r="N38" s="284">
        <v>0</v>
      </c>
      <c r="O38" s="284">
        <v>0</v>
      </c>
      <c r="P38" s="284">
        <v>0</v>
      </c>
      <c r="Q38" s="275">
        <v>99.264705882352999</v>
      </c>
      <c r="R38" s="360">
        <v>0.73529411764705899</v>
      </c>
    </row>
    <row r="39" spans="2:18" ht="22.5" customHeight="1">
      <c r="B39" s="212" t="s">
        <v>195</v>
      </c>
      <c r="C39" s="118">
        <v>99</v>
      </c>
      <c r="D39" s="284">
        <v>99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2</v>
      </c>
      <c r="L39" s="284">
        <v>0</v>
      </c>
      <c r="M39" s="284">
        <v>0</v>
      </c>
      <c r="N39" s="284">
        <v>0</v>
      </c>
      <c r="O39" s="284">
        <v>0</v>
      </c>
      <c r="P39" s="284">
        <v>0</v>
      </c>
      <c r="Q39" s="275">
        <v>100</v>
      </c>
      <c r="R39" s="360">
        <v>0</v>
      </c>
    </row>
    <row r="40" spans="2:18" ht="22.5" customHeight="1">
      <c r="B40" s="130" t="s">
        <v>194</v>
      </c>
      <c r="C40" s="137">
        <v>14</v>
      </c>
      <c r="D40" s="135">
        <v>14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361">
        <v>100</v>
      </c>
      <c r="R40" s="362">
        <v>0</v>
      </c>
    </row>
    <row r="41" spans="2:18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</row>
    <row r="42" spans="2:18">
      <c r="B42" s="160" t="s">
        <v>504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</row>
    <row r="43" spans="2:18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</row>
    <row r="44" spans="2:18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</row>
    <row r="45" spans="2:18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</row>
    <row r="46" spans="2:18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</row>
    <row r="73" spans="17:17">
      <c r="Q73" s="1" t="s">
        <v>39</v>
      </c>
    </row>
  </sheetData>
  <mergeCells count="3">
    <mergeCell ref="B6:B9"/>
    <mergeCell ref="L8:L9"/>
    <mergeCell ref="C6:C9"/>
  </mergeCells>
  <phoneticPr fontId="4"/>
  <pageMargins left="0.70866141732283472" right="0.70866141732283472" top="0.74803149606299213" bottom="0.74803149606299213" header="0.31496062992125984" footer="0.31496062992125984"/>
  <pageSetup paperSize="9" scale="70" firstPageNumber="82" orientation="portrait" useFirstPageNumber="1" r:id="rId1"/>
  <headerFooter alignWithMargins="0">
    <oddFooter>&amp;C&amp;14－&amp;P－</oddFooter>
  </headerFooter>
  <ignoredErrors>
    <ignoredError sqref="B11:B13 B1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1"/>
  <sheetViews>
    <sheetView showGridLines="0" zoomScaleNormal="100" zoomScaleSheetLayoutView="100" workbookViewId="0">
      <pane xSplit="8" ySplit="7" topLeftCell="I11" activePane="bottomRight" state="frozen"/>
      <selection activeCell="D30" sqref="D30"/>
      <selection pane="topRight" activeCell="D30" sqref="D30"/>
      <selection pane="bottomLeft" activeCell="D30" sqref="D30"/>
      <selection pane="bottomRight" activeCell="W10" sqref="W10"/>
    </sheetView>
  </sheetViews>
  <sheetFormatPr defaultRowHeight="13.5"/>
  <cols>
    <col min="1" max="3" width="2.625" style="1" customWidth="1"/>
    <col min="4" max="4" width="10.625" style="1" customWidth="1"/>
    <col min="5" max="5" width="2.625" style="1" customWidth="1"/>
    <col min="6" max="6" width="4.625" style="1" customWidth="1"/>
    <col min="7" max="7" width="2.625" style="1" customWidth="1"/>
    <col min="8" max="8" width="16.875" style="1" customWidth="1"/>
    <col min="9" max="17" width="8.625" style="1" customWidth="1"/>
    <col min="18" max="16384" width="9" style="1"/>
  </cols>
  <sheetData>
    <row r="1" spans="2:17">
      <c r="B1" s="235"/>
    </row>
    <row r="2" spans="2:17" ht="17.25">
      <c r="M2" s="243"/>
      <c r="Q2" s="234" t="s">
        <v>597</v>
      </c>
    </row>
    <row r="4" spans="2:17" ht="17.25">
      <c r="B4" s="478" t="s">
        <v>789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2:17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05" t="s">
        <v>123</v>
      </c>
    </row>
    <row r="6" spans="2:17" ht="15" customHeight="1">
      <c r="B6" s="441" t="s">
        <v>564</v>
      </c>
      <c r="C6" s="441"/>
      <c r="D6" s="441"/>
      <c r="E6" s="441"/>
      <c r="F6" s="441"/>
      <c r="G6" s="441"/>
      <c r="H6" s="442"/>
      <c r="I6" s="138" t="s">
        <v>46</v>
      </c>
      <c r="J6" s="124"/>
      <c r="K6" s="124"/>
      <c r="L6" s="138" t="s">
        <v>596</v>
      </c>
      <c r="M6" s="124"/>
      <c r="N6" s="138" t="s">
        <v>595</v>
      </c>
      <c r="O6" s="124"/>
      <c r="P6" s="138" t="s">
        <v>594</v>
      </c>
      <c r="Q6" s="124"/>
    </row>
    <row r="7" spans="2:17" ht="15" customHeight="1">
      <c r="B7" s="450"/>
      <c r="C7" s="450"/>
      <c r="D7" s="450"/>
      <c r="E7" s="450"/>
      <c r="F7" s="450"/>
      <c r="G7" s="450"/>
      <c r="H7" s="448"/>
      <c r="I7" s="397" t="s">
        <v>54</v>
      </c>
      <c r="J7" s="399" t="s">
        <v>55</v>
      </c>
      <c r="K7" s="399" t="s">
        <v>56</v>
      </c>
      <c r="L7" s="397" t="s">
        <v>55</v>
      </c>
      <c r="M7" s="399" t="s">
        <v>56</v>
      </c>
      <c r="N7" s="397" t="s">
        <v>55</v>
      </c>
      <c r="O7" s="399" t="s">
        <v>56</v>
      </c>
      <c r="P7" s="397" t="s">
        <v>55</v>
      </c>
      <c r="Q7" s="399" t="s">
        <v>56</v>
      </c>
    </row>
    <row r="8" spans="2:17" ht="15" customHeight="1">
      <c r="B8" s="53" t="s">
        <v>593</v>
      </c>
      <c r="C8" s="53"/>
      <c r="D8" s="53"/>
      <c r="E8" s="53"/>
      <c r="F8" s="53"/>
      <c r="G8" s="53"/>
      <c r="H8" s="53"/>
      <c r="I8" s="95">
        <v>12817</v>
      </c>
      <c r="J8" s="96">
        <v>6615</v>
      </c>
      <c r="K8" s="96">
        <v>6202</v>
      </c>
      <c r="L8" s="96">
        <v>109</v>
      </c>
      <c r="M8" s="96">
        <v>128</v>
      </c>
      <c r="N8" s="96">
        <v>6312</v>
      </c>
      <c r="O8" s="96">
        <v>5871</v>
      </c>
      <c r="P8" s="96">
        <v>194</v>
      </c>
      <c r="Q8" s="96">
        <v>203</v>
      </c>
    </row>
    <row r="9" spans="2:17" ht="15" customHeight="1">
      <c r="B9" s="53"/>
      <c r="C9" s="53"/>
      <c r="D9" s="53"/>
      <c r="E9" s="53"/>
      <c r="F9" s="53"/>
      <c r="G9" s="53"/>
      <c r="H9" s="53"/>
      <c r="I9" s="95"/>
      <c r="J9" s="96"/>
      <c r="K9" s="96"/>
      <c r="L9" s="96"/>
      <c r="M9" s="96"/>
      <c r="N9" s="96"/>
      <c r="O9" s="96"/>
      <c r="P9" s="96"/>
      <c r="Q9" s="96"/>
    </row>
    <row r="10" spans="2:17" ht="15" customHeight="1">
      <c r="B10" s="46"/>
      <c r="C10" s="53"/>
      <c r="D10" s="464" t="s">
        <v>46</v>
      </c>
      <c r="E10" s="464"/>
      <c r="F10" s="464"/>
      <c r="G10" s="464"/>
      <c r="H10" s="449"/>
      <c r="I10" s="95">
        <v>12572</v>
      </c>
      <c r="J10" s="96">
        <v>6450</v>
      </c>
      <c r="K10" s="96">
        <v>6122</v>
      </c>
      <c r="L10" s="96">
        <v>109</v>
      </c>
      <c r="M10" s="96">
        <v>128</v>
      </c>
      <c r="N10" s="96">
        <v>6147</v>
      </c>
      <c r="O10" s="96">
        <v>5791</v>
      </c>
      <c r="P10" s="96">
        <v>194</v>
      </c>
      <c r="Q10" s="96">
        <v>203</v>
      </c>
    </row>
    <row r="11" spans="2:17" ht="15" customHeight="1">
      <c r="B11" s="53"/>
      <c r="C11" s="53"/>
      <c r="D11" s="479" t="s">
        <v>570</v>
      </c>
      <c r="E11" s="479"/>
      <c r="F11" s="479"/>
      <c r="G11" s="479"/>
      <c r="H11" s="480"/>
      <c r="I11" s="95">
        <v>12040</v>
      </c>
      <c r="J11" s="96">
        <v>6079</v>
      </c>
      <c r="K11" s="96">
        <v>5961</v>
      </c>
      <c r="L11" s="96">
        <v>106</v>
      </c>
      <c r="M11" s="96">
        <v>123</v>
      </c>
      <c r="N11" s="96">
        <v>5779</v>
      </c>
      <c r="O11" s="96">
        <v>5635</v>
      </c>
      <c r="P11" s="96">
        <v>194</v>
      </c>
      <c r="Q11" s="96">
        <v>203</v>
      </c>
    </row>
    <row r="12" spans="2:17" ht="15" customHeight="1">
      <c r="B12" s="477" t="s">
        <v>592</v>
      </c>
      <c r="C12" s="53"/>
      <c r="D12" s="46"/>
      <c r="E12" s="53"/>
      <c r="F12" s="475" t="s">
        <v>7</v>
      </c>
      <c r="G12" s="475"/>
      <c r="H12" s="476"/>
      <c r="I12" s="95">
        <v>11792</v>
      </c>
      <c r="J12" s="96">
        <v>5934</v>
      </c>
      <c r="K12" s="96">
        <v>5858</v>
      </c>
      <c r="L12" s="96">
        <v>106</v>
      </c>
      <c r="M12" s="96">
        <v>121</v>
      </c>
      <c r="N12" s="96">
        <v>5634</v>
      </c>
      <c r="O12" s="96">
        <v>5536</v>
      </c>
      <c r="P12" s="96">
        <v>194</v>
      </c>
      <c r="Q12" s="96">
        <v>201</v>
      </c>
    </row>
    <row r="13" spans="2:17" ht="15" customHeight="1">
      <c r="B13" s="477"/>
      <c r="C13" s="53"/>
      <c r="D13" s="46"/>
      <c r="E13" s="53"/>
      <c r="F13" s="475" t="s">
        <v>8</v>
      </c>
      <c r="G13" s="475"/>
      <c r="H13" s="476"/>
      <c r="I13" s="95">
        <v>113</v>
      </c>
      <c r="J13" s="96">
        <v>70</v>
      </c>
      <c r="K13" s="96">
        <v>43</v>
      </c>
      <c r="L13" s="96">
        <v>0</v>
      </c>
      <c r="M13" s="96">
        <v>0</v>
      </c>
      <c r="N13" s="96">
        <v>70</v>
      </c>
      <c r="O13" s="96">
        <v>43</v>
      </c>
      <c r="P13" s="96">
        <v>0</v>
      </c>
      <c r="Q13" s="96">
        <v>0</v>
      </c>
    </row>
    <row r="14" spans="2:17" ht="15" customHeight="1">
      <c r="B14" s="477"/>
      <c r="C14" s="53"/>
      <c r="D14" s="46"/>
      <c r="E14" s="53"/>
      <c r="F14" s="475" t="s">
        <v>591</v>
      </c>
      <c r="G14" s="475"/>
      <c r="H14" s="476"/>
      <c r="I14" s="95">
        <v>135</v>
      </c>
      <c r="J14" s="96">
        <v>75</v>
      </c>
      <c r="K14" s="96">
        <v>60</v>
      </c>
      <c r="L14" s="96">
        <v>0</v>
      </c>
      <c r="M14" s="96">
        <v>2</v>
      </c>
      <c r="N14" s="96">
        <v>75</v>
      </c>
      <c r="O14" s="96">
        <v>56</v>
      </c>
      <c r="P14" s="96">
        <v>0</v>
      </c>
      <c r="Q14" s="96">
        <v>2</v>
      </c>
    </row>
    <row r="15" spans="2:17" ht="15" customHeight="1">
      <c r="B15" s="477"/>
      <c r="C15" s="53"/>
      <c r="D15" s="479" t="s">
        <v>590</v>
      </c>
      <c r="E15" s="479"/>
      <c r="F15" s="479"/>
      <c r="G15" s="479"/>
      <c r="H15" s="480"/>
      <c r="I15" s="95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</row>
    <row r="16" spans="2:17" ht="15" customHeight="1">
      <c r="B16" s="477"/>
      <c r="C16" s="53"/>
      <c r="D16" s="479" t="s">
        <v>569</v>
      </c>
      <c r="E16" s="479"/>
      <c r="F16" s="479"/>
      <c r="G16" s="479"/>
      <c r="H16" s="480"/>
      <c r="I16" s="95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</row>
    <row r="17" spans="2:17" ht="15" customHeight="1">
      <c r="B17" s="477"/>
      <c r="C17" s="53"/>
      <c r="D17" s="46"/>
      <c r="E17" s="53"/>
      <c r="F17" s="475" t="s">
        <v>7</v>
      </c>
      <c r="G17" s="475"/>
      <c r="H17" s="476"/>
      <c r="I17" s="95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</row>
    <row r="18" spans="2:17" ht="15" customHeight="1">
      <c r="B18" s="477"/>
      <c r="C18" s="53"/>
      <c r="D18" s="46"/>
      <c r="E18" s="53"/>
      <c r="F18" s="475" t="s">
        <v>8</v>
      </c>
      <c r="G18" s="475"/>
      <c r="H18" s="476"/>
      <c r="I18" s="95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</row>
    <row r="19" spans="2:17" ht="15" customHeight="1">
      <c r="B19" s="477"/>
      <c r="C19" s="53"/>
      <c r="D19" s="479" t="s">
        <v>589</v>
      </c>
      <c r="E19" s="479"/>
      <c r="F19" s="479"/>
      <c r="G19" s="479"/>
      <c r="H19" s="480"/>
      <c r="I19" s="95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</row>
    <row r="20" spans="2:17" ht="15" customHeight="1">
      <c r="B20" s="477"/>
      <c r="C20" s="53"/>
      <c r="D20" s="479" t="s">
        <v>568</v>
      </c>
      <c r="E20" s="479"/>
      <c r="F20" s="479"/>
      <c r="G20" s="479"/>
      <c r="H20" s="480"/>
      <c r="I20" s="95">
        <v>409</v>
      </c>
      <c r="J20" s="96">
        <v>308</v>
      </c>
      <c r="K20" s="96">
        <v>101</v>
      </c>
      <c r="L20" s="96">
        <v>2</v>
      </c>
      <c r="M20" s="96">
        <v>5</v>
      </c>
      <c r="N20" s="96">
        <v>306</v>
      </c>
      <c r="O20" s="96">
        <v>96</v>
      </c>
      <c r="P20" s="96">
        <v>0</v>
      </c>
      <c r="Q20" s="96">
        <v>0</v>
      </c>
    </row>
    <row r="21" spans="2:17" ht="15" customHeight="1">
      <c r="B21" s="477"/>
      <c r="C21" s="53"/>
      <c r="D21" s="479" t="s">
        <v>567</v>
      </c>
      <c r="E21" s="479"/>
      <c r="F21" s="479"/>
      <c r="G21" s="479"/>
      <c r="H21" s="480"/>
      <c r="I21" s="95">
        <v>123</v>
      </c>
      <c r="J21" s="96">
        <v>63</v>
      </c>
      <c r="K21" s="96">
        <v>60</v>
      </c>
      <c r="L21" s="96">
        <v>1</v>
      </c>
      <c r="M21" s="96">
        <v>0</v>
      </c>
      <c r="N21" s="96">
        <v>62</v>
      </c>
      <c r="O21" s="96">
        <v>60</v>
      </c>
      <c r="P21" s="96">
        <v>0</v>
      </c>
      <c r="Q21" s="96">
        <v>0</v>
      </c>
    </row>
    <row r="22" spans="2:17" ht="15" customHeight="1">
      <c r="B22" s="46"/>
      <c r="C22" s="53"/>
      <c r="D22" s="479" t="s">
        <v>588</v>
      </c>
      <c r="E22" s="479"/>
      <c r="F22" s="479"/>
      <c r="G22" s="479"/>
      <c r="H22" s="480"/>
      <c r="I22" s="95">
        <v>0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</row>
    <row r="23" spans="2:17" ht="15" customHeight="1">
      <c r="B23" s="46" t="s">
        <v>587</v>
      </c>
      <c r="C23" s="53"/>
      <c r="D23" s="479" t="s">
        <v>586</v>
      </c>
      <c r="E23" s="479"/>
      <c r="F23" s="479"/>
      <c r="G23" s="479"/>
      <c r="H23" s="480"/>
      <c r="I23" s="95">
        <v>26</v>
      </c>
      <c r="J23" s="96">
        <v>11</v>
      </c>
      <c r="K23" s="96">
        <v>15</v>
      </c>
      <c r="L23" s="96">
        <v>0</v>
      </c>
      <c r="M23" s="96">
        <v>0</v>
      </c>
      <c r="N23" s="96">
        <v>11</v>
      </c>
      <c r="O23" s="96">
        <v>15</v>
      </c>
      <c r="P23" s="96">
        <v>0</v>
      </c>
      <c r="Q23" s="96">
        <v>0</v>
      </c>
    </row>
    <row r="24" spans="2:17" ht="15" customHeight="1">
      <c r="B24" s="46" t="s">
        <v>585</v>
      </c>
      <c r="C24" s="53"/>
      <c r="D24" s="479" t="s">
        <v>584</v>
      </c>
      <c r="E24" s="479"/>
      <c r="F24" s="479"/>
      <c r="G24" s="479"/>
      <c r="H24" s="480"/>
      <c r="I24" s="95">
        <v>15</v>
      </c>
      <c r="J24" s="96">
        <v>7</v>
      </c>
      <c r="K24" s="96">
        <v>8</v>
      </c>
      <c r="L24" s="96">
        <v>0</v>
      </c>
      <c r="M24" s="96">
        <v>0</v>
      </c>
      <c r="N24" s="96">
        <v>7</v>
      </c>
      <c r="O24" s="96">
        <v>8</v>
      </c>
      <c r="P24" s="96">
        <v>0</v>
      </c>
      <c r="Q24" s="96">
        <v>0</v>
      </c>
    </row>
    <row r="25" spans="2:17" ht="15" customHeight="1">
      <c r="B25" s="46" t="s">
        <v>583</v>
      </c>
      <c r="C25" s="53"/>
      <c r="D25" s="479" t="s">
        <v>582</v>
      </c>
      <c r="E25" s="479"/>
      <c r="F25" s="479"/>
      <c r="G25" s="479"/>
      <c r="H25" s="480"/>
      <c r="I25" s="95">
        <v>7</v>
      </c>
      <c r="J25" s="96">
        <v>7</v>
      </c>
      <c r="K25" s="96">
        <v>0</v>
      </c>
      <c r="L25" s="96">
        <v>0</v>
      </c>
      <c r="M25" s="96">
        <v>0</v>
      </c>
      <c r="N25" s="96">
        <v>7</v>
      </c>
      <c r="O25" s="96">
        <v>0</v>
      </c>
      <c r="P25" s="96">
        <v>0</v>
      </c>
      <c r="Q25" s="96">
        <v>0</v>
      </c>
    </row>
    <row r="26" spans="2:17" ht="15" customHeight="1">
      <c r="B26" s="46" t="s">
        <v>581</v>
      </c>
      <c r="C26" s="53"/>
      <c r="D26" s="479" t="s">
        <v>580</v>
      </c>
      <c r="E26" s="479"/>
      <c r="F26" s="479"/>
      <c r="G26" s="479"/>
      <c r="H26" s="480"/>
      <c r="I26" s="95">
        <v>85</v>
      </c>
      <c r="J26" s="96">
        <v>77</v>
      </c>
      <c r="K26" s="96">
        <v>8</v>
      </c>
      <c r="L26" s="96">
        <v>0</v>
      </c>
      <c r="M26" s="96">
        <v>0</v>
      </c>
      <c r="N26" s="96">
        <v>77</v>
      </c>
      <c r="O26" s="96">
        <v>8</v>
      </c>
      <c r="P26" s="96">
        <v>0</v>
      </c>
      <c r="Q26" s="96">
        <v>0</v>
      </c>
    </row>
    <row r="27" spans="2:17" ht="15" customHeight="1">
      <c r="B27" s="46" t="s">
        <v>579</v>
      </c>
      <c r="C27" s="53"/>
      <c r="D27" s="479" t="s">
        <v>578</v>
      </c>
      <c r="E27" s="479"/>
      <c r="F27" s="479"/>
      <c r="G27" s="479"/>
      <c r="H27" s="480"/>
      <c r="I27" s="95">
        <v>112</v>
      </c>
      <c r="J27" s="96">
        <v>63</v>
      </c>
      <c r="K27" s="96">
        <v>49</v>
      </c>
      <c r="L27" s="96">
        <v>0</v>
      </c>
      <c r="M27" s="96">
        <v>0</v>
      </c>
      <c r="N27" s="96">
        <v>63</v>
      </c>
      <c r="O27" s="96">
        <v>49</v>
      </c>
      <c r="P27" s="96">
        <v>0</v>
      </c>
      <c r="Q27" s="96">
        <v>0</v>
      </c>
    </row>
    <row r="28" spans="2:17" ht="15" customHeight="1">
      <c r="B28" s="46" t="s">
        <v>577</v>
      </c>
      <c r="C28" s="53"/>
      <c r="D28" s="479" t="s">
        <v>543</v>
      </c>
      <c r="E28" s="479"/>
      <c r="F28" s="479"/>
      <c r="G28" s="479"/>
      <c r="H28" s="480"/>
      <c r="I28" s="95">
        <v>0</v>
      </c>
      <c r="J28" s="96">
        <v>0</v>
      </c>
      <c r="K28" s="96">
        <v>0</v>
      </c>
      <c r="L28" s="96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</row>
    <row r="29" spans="2:17" ht="15" customHeight="1">
      <c r="B29" s="53"/>
      <c r="C29" s="53"/>
      <c r="D29" s="53"/>
      <c r="E29" s="53"/>
      <c r="F29" s="53"/>
      <c r="G29" s="53"/>
      <c r="H29" s="53"/>
      <c r="I29" s="95"/>
      <c r="J29" s="96"/>
      <c r="K29" s="96"/>
      <c r="L29" s="96"/>
      <c r="M29" s="96"/>
      <c r="N29" s="96"/>
      <c r="O29" s="96"/>
      <c r="P29" s="96"/>
      <c r="Q29" s="96"/>
    </row>
    <row r="30" spans="2:17" ht="15" customHeight="1">
      <c r="B30" s="53"/>
      <c r="C30" s="53"/>
      <c r="D30" s="53"/>
      <c r="E30" s="53"/>
      <c r="F30" s="53"/>
      <c r="G30" s="53"/>
      <c r="H30" s="53" t="s">
        <v>576</v>
      </c>
      <c r="I30" s="95">
        <v>2</v>
      </c>
      <c r="J30" s="96">
        <v>2</v>
      </c>
      <c r="K30" s="96">
        <v>0</v>
      </c>
      <c r="L30" s="96">
        <v>0</v>
      </c>
      <c r="M30" s="96">
        <v>0</v>
      </c>
      <c r="N30" s="96">
        <v>2</v>
      </c>
      <c r="O30" s="96">
        <v>0</v>
      </c>
      <c r="P30" s="96">
        <v>0</v>
      </c>
      <c r="Q30" s="96">
        <v>0</v>
      </c>
    </row>
    <row r="31" spans="2:17" ht="15" customHeight="1">
      <c r="B31" s="53" t="s">
        <v>542</v>
      </c>
      <c r="C31" s="53"/>
      <c r="D31" s="53"/>
      <c r="E31" s="53"/>
      <c r="F31" s="53"/>
      <c r="G31" s="53"/>
      <c r="H31" s="53" t="s">
        <v>575</v>
      </c>
      <c r="I31" s="95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2:17" ht="15" customHeight="1">
      <c r="B32" s="53" t="s">
        <v>540</v>
      </c>
      <c r="C32" s="53"/>
      <c r="D32" s="53"/>
      <c r="E32" s="53"/>
      <c r="F32" s="53"/>
      <c r="G32" s="53"/>
      <c r="H32" s="53" t="s">
        <v>574</v>
      </c>
      <c r="I32" s="95">
        <v>0</v>
      </c>
      <c r="J32" s="96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96">
        <v>0</v>
      </c>
      <c r="Q32" s="96">
        <v>0</v>
      </c>
    </row>
    <row r="33" spans="2:17" ht="15" customHeight="1">
      <c r="B33" s="53"/>
      <c r="C33" s="53"/>
      <c r="D33" s="53"/>
      <c r="E33" s="53"/>
      <c r="F33" s="53"/>
      <c r="G33" s="53"/>
      <c r="H33" s="53" t="s">
        <v>573</v>
      </c>
      <c r="I33" s="95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2:17" ht="15" customHeight="1">
      <c r="B34" s="53"/>
      <c r="C34" s="53"/>
      <c r="D34" s="53"/>
      <c r="E34" s="53"/>
      <c r="F34" s="53"/>
      <c r="G34" s="53"/>
      <c r="H34" s="53"/>
      <c r="I34" s="95"/>
      <c r="J34" s="96"/>
      <c r="K34" s="96"/>
      <c r="L34" s="96"/>
      <c r="M34" s="96"/>
      <c r="N34" s="96"/>
      <c r="O34" s="96"/>
      <c r="P34" s="96"/>
      <c r="Q34" s="96"/>
    </row>
    <row r="35" spans="2:17" ht="15" customHeight="1">
      <c r="B35" s="46"/>
      <c r="C35" s="53"/>
      <c r="D35" s="464" t="s">
        <v>572</v>
      </c>
      <c r="E35" s="464"/>
      <c r="F35" s="464"/>
      <c r="G35" s="464"/>
      <c r="H35" s="449"/>
      <c r="I35" s="95">
        <v>12529</v>
      </c>
      <c r="J35" s="96">
        <v>6431</v>
      </c>
      <c r="K35" s="96">
        <v>6098</v>
      </c>
      <c r="L35" s="96">
        <v>109</v>
      </c>
      <c r="M35" s="96">
        <v>126</v>
      </c>
      <c r="N35" s="96">
        <v>6128</v>
      </c>
      <c r="O35" s="96">
        <v>5770</v>
      </c>
      <c r="P35" s="96">
        <v>194</v>
      </c>
      <c r="Q35" s="96">
        <v>202</v>
      </c>
    </row>
    <row r="36" spans="2:17" ht="15" customHeight="1">
      <c r="B36" s="477" t="s">
        <v>571</v>
      </c>
      <c r="C36" s="53"/>
      <c r="D36" s="479" t="s">
        <v>570</v>
      </c>
      <c r="E36" s="479"/>
      <c r="F36" s="479"/>
      <c r="G36" s="479"/>
      <c r="H36" s="480"/>
      <c r="I36" s="95">
        <v>11989</v>
      </c>
      <c r="J36" s="96">
        <v>6056</v>
      </c>
      <c r="K36" s="96">
        <v>5933</v>
      </c>
      <c r="L36" s="96">
        <v>106</v>
      </c>
      <c r="M36" s="96">
        <v>121</v>
      </c>
      <c r="N36" s="96">
        <v>5756</v>
      </c>
      <c r="O36" s="96">
        <v>5610</v>
      </c>
      <c r="P36" s="96">
        <v>194</v>
      </c>
      <c r="Q36" s="96">
        <v>202</v>
      </c>
    </row>
    <row r="37" spans="2:17" ht="15" customHeight="1">
      <c r="B37" s="477"/>
      <c r="C37" s="53"/>
      <c r="D37" s="53"/>
      <c r="E37" s="53"/>
      <c r="F37" s="475" t="s">
        <v>7</v>
      </c>
      <c r="G37" s="475"/>
      <c r="H37" s="476"/>
      <c r="I37" s="95">
        <v>11864</v>
      </c>
      <c r="J37" s="96">
        <v>5979</v>
      </c>
      <c r="K37" s="96">
        <v>5885</v>
      </c>
      <c r="L37" s="96">
        <v>106</v>
      </c>
      <c r="M37" s="96">
        <v>121</v>
      </c>
      <c r="N37" s="96">
        <v>5679</v>
      </c>
      <c r="O37" s="96">
        <v>5562</v>
      </c>
      <c r="P37" s="96">
        <v>194</v>
      </c>
      <c r="Q37" s="96">
        <v>202</v>
      </c>
    </row>
    <row r="38" spans="2:17" ht="15" customHeight="1">
      <c r="B38" s="477"/>
      <c r="C38" s="53"/>
      <c r="D38" s="53"/>
      <c r="E38" s="53"/>
      <c r="F38" s="475" t="s">
        <v>8</v>
      </c>
      <c r="G38" s="475"/>
      <c r="H38" s="476"/>
      <c r="I38" s="95">
        <v>125</v>
      </c>
      <c r="J38" s="96">
        <v>77</v>
      </c>
      <c r="K38" s="96">
        <v>48</v>
      </c>
      <c r="L38" s="96">
        <v>0</v>
      </c>
      <c r="M38" s="96">
        <v>0</v>
      </c>
      <c r="N38" s="96">
        <v>77</v>
      </c>
      <c r="O38" s="96">
        <v>48</v>
      </c>
      <c r="P38" s="96">
        <v>0</v>
      </c>
      <c r="Q38" s="96">
        <v>0</v>
      </c>
    </row>
    <row r="39" spans="2:17" ht="15" customHeight="1">
      <c r="B39" s="477"/>
      <c r="C39" s="53"/>
      <c r="D39" s="479" t="s">
        <v>569</v>
      </c>
      <c r="E39" s="479"/>
      <c r="F39" s="479"/>
      <c r="G39" s="479"/>
      <c r="H39" s="480"/>
      <c r="I39" s="95">
        <v>0</v>
      </c>
      <c r="J39" s="9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96">
        <v>0</v>
      </c>
      <c r="Q39" s="96">
        <v>0</v>
      </c>
    </row>
    <row r="40" spans="2:17" ht="15" customHeight="1">
      <c r="B40" s="477"/>
      <c r="C40" s="53"/>
      <c r="D40" s="53"/>
      <c r="E40" s="53"/>
      <c r="F40" s="475" t="s">
        <v>7</v>
      </c>
      <c r="G40" s="475"/>
      <c r="H40" s="476"/>
      <c r="I40" s="95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</row>
    <row r="41" spans="2:17" ht="15" customHeight="1">
      <c r="B41" s="477"/>
      <c r="C41" s="53"/>
      <c r="D41" s="53"/>
      <c r="E41" s="53"/>
      <c r="F41" s="475" t="s">
        <v>8</v>
      </c>
      <c r="G41" s="475"/>
      <c r="H41" s="476"/>
      <c r="I41" s="95">
        <v>0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</row>
    <row r="42" spans="2:17" ht="15" customHeight="1">
      <c r="B42" s="477"/>
      <c r="C42" s="53"/>
      <c r="D42" s="479" t="s">
        <v>568</v>
      </c>
      <c r="E42" s="479"/>
      <c r="F42" s="479"/>
      <c r="G42" s="479"/>
      <c r="H42" s="480"/>
      <c r="I42" s="95">
        <v>417</v>
      </c>
      <c r="J42" s="96">
        <v>312</v>
      </c>
      <c r="K42" s="96">
        <v>105</v>
      </c>
      <c r="L42" s="96">
        <v>2</v>
      </c>
      <c r="M42" s="96">
        <v>5</v>
      </c>
      <c r="N42" s="96">
        <v>310</v>
      </c>
      <c r="O42" s="96">
        <v>100</v>
      </c>
      <c r="P42" s="96">
        <v>0</v>
      </c>
      <c r="Q42" s="96">
        <v>0</v>
      </c>
    </row>
    <row r="43" spans="2:17" ht="15" customHeight="1">
      <c r="B43" s="46"/>
      <c r="C43" s="53"/>
      <c r="D43" s="479" t="s">
        <v>567</v>
      </c>
      <c r="E43" s="479"/>
      <c r="F43" s="479"/>
      <c r="G43" s="479"/>
      <c r="H43" s="480"/>
      <c r="I43" s="95">
        <v>123</v>
      </c>
      <c r="J43" s="96">
        <v>63</v>
      </c>
      <c r="K43" s="96">
        <v>60</v>
      </c>
      <c r="L43" s="96">
        <v>1</v>
      </c>
      <c r="M43" s="96">
        <v>0</v>
      </c>
      <c r="N43" s="96">
        <v>62</v>
      </c>
      <c r="O43" s="96">
        <v>60</v>
      </c>
      <c r="P43" s="96">
        <v>0</v>
      </c>
      <c r="Q43" s="96">
        <v>0</v>
      </c>
    </row>
    <row r="44" spans="2:17" ht="15" customHeight="1">
      <c r="B44" s="53"/>
      <c r="C44" s="53"/>
      <c r="D44" s="53"/>
      <c r="E44" s="53"/>
      <c r="F44" s="53"/>
      <c r="G44" s="53"/>
      <c r="H44" s="53"/>
      <c r="I44" s="95"/>
      <c r="J44" s="96"/>
      <c r="K44" s="96"/>
      <c r="L44" s="96"/>
      <c r="M44" s="96"/>
      <c r="N44" s="96"/>
      <c r="O44" s="96"/>
      <c r="P44" s="96"/>
      <c r="Q44" s="96"/>
    </row>
    <row r="45" spans="2:17" ht="15" customHeight="1">
      <c r="B45" s="59" t="s">
        <v>566</v>
      </c>
      <c r="C45" s="59"/>
      <c r="D45" s="59"/>
      <c r="E45" s="59"/>
      <c r="F45" s="59"/>
      <c r="G45" s="59"/>
      <c r="H45" s="59"/>
      <c r="I45" s="92">
        <v>321</v>
      </c>
      <c r="J45" s="93">
        <v>186</v>
      </c>
      <c r="K45" s="93">
        <v>135</v>
      </c>
      <c r="L45" s="93">
        <v>3</v>
      </c>
      <c r="M45" s="93">
        <v>4</v>
      </c>
      <c r="N45" s="93">
        <v>180</v>
      </c>
      <c r="O45" s="93">
        <v>128</v>
      </c>
      <c r="P45" s="93">
        <v>3</v>
      </c>
      <c r="Q45" s="93">
        <v>3</v>
      </c>
    </row>
    <row r="46" spans="2:17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2:17">
      <c r="B47" s="160" t="s">
        <v>565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2:17">
      <c r="B48" s="160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</row>
    <row r="49" spans="2:17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</row>
    <row r="50" spans="2:17" ht="17.25">
      <c r="B50" s="478" t="s">
        <v>790</v>
      </c>
      <c r="C50" s="478"/>
      <c r="D50" s="478"/>
      <c r="E50" s="478"/>
      <c r="F50" s="478"/>
      <c r="G50" s="478"/>
      <c r="H50" s="478"/>
      <c r="I50" s="478"/>
      <c r="J50" s="478"/>
      <c r="K50" s="478"/>
      <c r="L50" s="478"/>
      <c r="M50" s="478"/>
      <c r="N50" s="478"/>
      <c r="O50" s="478"/>
      <c r="P50" s="162"/>
      <c r="Q50" s="162"/>
    </row>
    <row r="51" spans="2:17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05"/>
      <c r="O51" s="405" t="s">
        <v>138</v>
      </c>
      <c r="P51" s="46"/>
      <c r="Q51" s="46"/>
    </row>
    <row r="52" spans="2:17" ht="15" customHeight="1">
      <c r="B52" s="441" t="s">
        <v>564</v>
      </c>
      <c r="C52" s="441"/>
      <c r="D52" s="441"/>
      <c r="E52" s="441"/>
      <c r="F52" s="441"/>
      <c r="G52" s="441"/>
      <c r="H52" s="442"/>
      <c r="I52" s="440" t="s">
        <v>46</v>
      </c>
      <c r="J52" s="441"/>
      <c r="K52" s="442"/>
      <c r="L52" s="440" t="s">
        <v>563</v>
      </c>
      <c r="M52" s="442"/>
      <c r="N52" s="440" t="s">
        <v>562</v>
      </c>
      <c r="O52" s="441"/>
      <c r="P52" s="46"/>
      <c r="Q52" s="46"/>
    </row>
    <row r="53" spans="2:17" ht="15" customHeight="1">
      <c r="B53" s="464"/>
      <c r="C53" s="464"/>
      <c r="D53" s="464"/>
      <c r="E53" s="464"/>
      <c r="F53" s="464"/>
      <c r="G53" s="464"/>
      <c r="H53" s="449"/>
      <c r="I53" s="446"/>
      <c r="J53" s="450"/>
      <c r="K53" s="448"/>
      <c r="L53" s="446"/>
      <c r="M53" s="448"/>
      <c r="N53" s="446"/>
      <c r="O53" s="450"/>
      <c r="P53" s="46"/>
      <c r="Q53" s="46"/>
    </row>
    <row r="54" spans="2:17" ht="15" customHeight="1">
      <c r="B54" s="450"/>
      <c r="C54" s="450"/>
      <c r="D54" s="450"/>
      <c r="E54" s="450"/>
      <c r="F54" s="450"/>
      <c r="G54" s="450"/>
      <c r="H54" s="448"/>
      <c r="I54" s="397" t="s">
        <v>54</v>
      </c>
      <c r="J54" s="399" t="s">
        <v>55</v>
      </c>
      <c r="K54" s="399" t="s">
        <v>56</v>
      </c>
      <c r="L54" s="397" t="s">
        <v>55</v>
      </c>
      <c r="M54" s="399" t="s">
        <v>56</v>
      </c>
      <c r="N54" s="397" t="s">
        <v>55</v>
      </c>
      <c r="O54" s="399" t="s">
        <v>56</v>
      </c>
      <c r="P54" s="46"/>
      <c r="Q54" s="46"/>
    </row>
    <row r="55" spans="2:17" ht="15" customHeight="1">
      <c r="B55" s="53"/>
      <c r="C55" s="53"/>
      <c r="D55" s="53"/>
      <c r="E55" s="53"/>
      <c r="F55" s="53"/>
      <c r="G55" s="53"/>
      <c r="H55" s="53"/>
      <c r="I55" s="95"/>
      <c r="J55" s="96"/>
      <c r="K55" s="96"/>
      <c r="L55" s="96"/>
      <c r="M55" s="96"/>
      <c r="N55" s="96"/>
      <c r="O55" s="96"/>
      <c r="P55" s="46"/>
      <c r="Q55" s="46"/>
    </row>
    <row r="56" spans="2:17" ht="15" customHeight="1">
      <c r="B56" s="53" t="s">
        <v>561</v>
      </c>
      <c r="C56" s="53"/>
      <c r="D56" s="53"/>
      <c r="E56" s="53"/>
      <c r="F56" s="53"/>
      <c r="G56" s="53"/>
      <c r="H56" s="53"/>
      <c r="I56" s="95">
        <v>11384</v>
      </c>
      <c r="J56" s="96">
        <v>5626</v>
      </c>
      <c r="K56" s="96">
        <v>5758</v>
      </c>
      <c r="L56" s="96">
        <v>4066</v>
      </c>
      <c r="M56" s="96">
        <v>4078</v>
      </c>
      <c r="N56" s="96">
        <v>1560</v>
      </c>
      <c r="O56" s="96">
        <v>1680</v>
      </c>
      <c r="P56" s="46"/>
      <c r="Q56" s="46"/>
    </row>
    <row r="57" spans="2:17" ht="15" customHeight="1">
      <c r="B57" s="53"/>
      <c r="C57" s="53"/>
      <c r="D57" s="53"/>
      <c r="E57" s="53"/>
      <c r="F57" s="53"/>
      <c r="G57" s="53"/>
      <c r="H57" s="53"/>
      <c r="I57" s="95"/>
      <c r="J57" s="96"/>
      <c r="K57" s="96"/>
      <c r="L57" s="96"/>
      <c r="M57" s="96"/>
      <c r="N57" s="96"/>
      <c r="O57" s="96"/>
      <c r="P57" s="46"/>
      <c r="Q57" s="46"/>
    </row>
    <row r="58" spans="2:17" ht="15" customHeight="1">
      <c r="B58" s="477" t="s">
        <v>560</v>
      </c>
      <c r="C58" s="53"/>
      <c r="D58" s="464" t="s">
        <v>559</v>
      </c>
      <c r="E58" s="464"/>
      <c r="F58" s="464"/>
      <c r="G58" s="464"/>
      <c r="H58" s="449"/>
      <c r="I58" s="95">
        <v>4944</v>
      </c>
      <c r="J58" s="96">
        <v>2216</v>
      </c>
      <c r="K58" s="96">
        <v>2728</v>
      </c>
      <c r="L58" s="96">
        <v>1623</v>
      </c>
      <c r="M58" s="96">
        <v>2023</v>
      </c>
      <c r="N58" s="96">
        <v>593</v>
      </c>
      <c r="O58" s="96">
        <v>705</v>
      </c>
      <c r="P58" s="46"/>
      <c r="Q58" s="46"/>
    </row>
    <row r="59" spans="2:17" ht="15" customHeight="1">
      <c r="B59" s="477"/>
      <c r="C59" s="53"/>
      <c r="D59" s="479" t="s">
        <v>537</v>
      </c>
      <c r="E59" s="479"/>
      <c r="F59" s="479"/>
      <c r="G59" s="479"/>
      <c r="H59" s="480"/>
      <c r="I59" s="95">
        <v>4195</v>
      </c>
      <c r="J59" s="96">
        <v>2164</v>
      </c>
      <c r="K59" s="96">
        <v>2031</v>
      </c>
      <c r="L59" s="96">
        <v>1598</v>
      </c>
      <c r="M59" s="96">
        <v>1597</v>
      </c>
      <c r="N59" s="96">
        <v>566</v>
      </c>
      <c r="O59" s="96">
        <v>434</v>
      </c>
      <c r="P59" s="46"/>
      <c r="Q59" s="46"/>
    </row>
    <row r="60" spans="2:17" ht="15" customHeight="1">
      <c r="B60" s="477"/>
      <c r="C60" s="53"/>
      <c r="D60" s="479" t="s">
        <v>536</v>
      </c>
      <c r="E60" s="479"/>
      <c r="F60" s="479"/>
      <c r="G60" s="479"/>
      <c r="H60" s="480"/>
      <c r="I60" s="95">
        <v>617</v>
      </c>
      <c r="J60" s="96">
        <v>35</v>
      </c>
      <c r="K60" s="96">
        <v>582</v>
      </c>
      <c r="L60" s="96">
        <v>14</v>
      </c>
      <c r="M60" s="96">
        <v>387</v>
      </c>
      <c r="N60" s="96">
        <v>21</v>
      </c>
      <c r="O60" s="96">
        <v>195</v>
      </c>
      <c r="P60" s="46"/>
      <c r="Q60" s="46"/>
    </row>
    <row r="61" spans="2:17" ht="15" customHeight="1">
      <c r="B61" s="477"/>
      <c r="C61" s="53"/>
      <c r="D61" s="481" t="s">
        <v>558</v>
      </c>
      <c r="E61" s="481"/>
      <c r="F61" s="481"/>
      <c r="G61" s="481"/>
      <c r="H61" s="482"/>
      <c r="I61" s="95">
        <v>2</v>
      </c>
      <c r="J61" s="96">
        <v>2</v>
      </c>
      <c r="K61" s="96">
        <v>0</v>
      </c>
      <c r="L61" s="96">
        <v>2</v>
      </c>
      <c r="M61" s="96">
        <v>0</v>
      </c>
      <c r="N61" s="96">
        <v>0</v>
      </c>
      <c r="O61" s="96">
        <v>0</v>
      </c>
      <c r="P61" s="46"/>
      <c r="Q61" s="46"/>
    </row>
    <row r="62" spans="2:17" ht="15" customHeight="1">
      <c r="B62" s="477"/>
      <c r="C62" s="53"/>
      <c r="D62" s="479" t="s">
        <v>557</v>
      </c>
      <c r="E62" s="479"/>
      <c r="F62" s="479"/>
      <c r="G62" s="479"/>
      <c r="H62" s="480"/>
      <c r="I62" s="95">
        <v>0</v>
      </c>
      <c r="J62" s="96">
        <v>0</v>
      </c>
      <c r="K62" s="96">
        <v>0</v>
      </c>
      <c r="L62" s="96">
        <v>0</v>
      </c>
      <c r="M62" s="96">
        <v>0</v>
      </c>
      <c r="N62" s="96">
        <v>0</v>
      </c>
      <c r="O62" s="96">
        <v>0</v>
      </c>
      <c r="P62" s="46"/>
      <c r="Q62" s="46"/>
    </row>
    <row r="63" spans="2:17" ht="15" customHeight="1">
      <c r="B63" s="477"/>
      <c r="C63" s="53"/>
      <c r="D63" s="479" t="s">
        <v>556</v>
      </c>
      <c r="E63" s="479"/>
      <c r="F63" s="479"/>
      <c r="G63" s="479"/>
      <c r="H63" s="480"/>
      <c r="I63" s="95">
        <v>128</v>
      </c>
      <c r="J63" s="96">
        <v>13</v>
      </c>
      <c r="K63" s="96">
        <v>115</v>
      </c>
      <c r="L63" s="96">
        <v>9</v>
      </c>
      <c r="M63" s="96">
        <v>39</v>
      </c>
      <c r="N63" s="96">
        <v>4</v>
      </c>
      <c r="O63" s="96">
        <v>76</v>
      </c>
      <c r="P63" s="46"/>
      <c r="Q63" s="46"/>
    </row>
    <row r="64" spans="2:17" ht="15" customHeight="1">
      <c r="B64" s="477"/>
      <c r="C64" s="53"/>
      <c r="D64" s="479" t="s">
        <v>555</v>
      </c>
      <c r="E64" s="479"/>
      <c r="F64" s="479"/>
      <c r="G64" s="479"/>
      <c r="H64" s="480"/>
      <c r="I64" s="95">
        <v>2</v>
      </c>
      <c r="J64" s="96">
        <v>2</v>
      </c>
      <c r="K64" s="96">
        <v>0</v>
      </c>
      <c r="L64" s="96">
        <v>0</v>
      </c>
      <c r="M64" s="96">
        <v>0</v>
      </c>
      <c r="N64" s="96">
        <v>2</v>
      </c>
      <c r="O64" s="96">
        <v>0</v>
      </c>
      <c r="P64" s="46"/>
      <c r="Q64" s="46"/>
    </row>
    <row r="65" spans="2:17" ht="15" customHeight="1">
      <c r="B65" s="46" t="s">
        <v>554</v>
      </c>
      <c r="C65" s="53"/>
      <c r="D65" s="479" t="s">
        <v>553</v>
      </c>
      <c r="E65" s="479"/>
      <c r="F65" s="479"/>
      <c r="G65" s="479"/>
      <c r="H65" s="480"/>
      <c r="I65" s="95">
        <v>1897</v>
      </c>
      <c r="J65" s="96">
        <v>661</v>
      </c>
      <c r="K65" s="96">
        <v>1236</v>
      </c>
      <c r="L65" s="96">
        <v>407</v>
      </c>
      <c r="M65" s="96">
        <v>858</v>
      </c>
      <c r="N65" s="96">
        <v>254</v>
      </c>
      <c r="O65" s="96">
        <v>378</v>
      </c>
      <c r="P65" s="46"/>
      <c r="Q65" s="46"/>
    </row>
    <row r="66" spans="2:17" ht="15" customHeight="1">
      <c r="B66" s="46" t="s">
        <v>552</v>
      </c>
      <c r="C66" s="53"/>
      <c r="D66" s="479" t="s">
        <v>551</v>
      </c>
      <c r="E66" s="479"/>
      <c r="F66" s="479"/>
      <c r="G66" s="479"/>
      <c r="H66" s="480"/>
      <c r="I66" s="95">
        <v>790</v>
      </c>
      <c r="J66" s="96">
        <v>456</v>
      </c>
      <c r="K66" s="96">
        <v>334</v>
      </c>
      <c r="L66" s="96">
        <v>356</v>
      </c>
      <c r="M66" s="96">
        <v>220</v>
      </c>
      <c r="N66" s="96">
        <v>100</v>
      </c>
      <c r="O66" s="96">
        <v>114</v>
      </c>
      <c r="P66" s="46"/>
      <c r="Q66" s="46"/>
    </row>
    <row r="67" spans="2:17" ht="15" customHeight="1">
      <c r="B67" s="46" t="s">
        <v>550</v>
      </c>
      <c r="C67" s="53"/>
      <c r="D67" s="479" t="s">
        <v>549</v>
      </c>
      <c r="E67" s="479"/>
      <c r="F67" s="479"/>
      <c r="G67" s="479"/>
      <c r="H67" s="480"/>
      <c r="I67" s="95">
        <v>79</v>
      </c>
      <c r="J67" s="96">
        <v>71</v>
      </c>
      <c r="K67" s="96">
        <v>8</v>
      </c>
      <c r="L67" s="96">
        <v>40</v>
      </c>
      <c r="M67" s="96">
        <v>5</v>
      </c>
      <c r="N67" s="96">
        <v>31</v>
      </c>
      <c r="O67" s="96">
        <v>3</v>
      </c>
      <c r="P67" s="46"/>
      <c r="Q67" s="46"/>
    </row>
    <row r="68" spans="2:17" ht="15" customHeight="1">
      <c r="B68" s="46" t="s">
        <v>511</v>
      </c>
      <c r="C68" s="53"/>
      <c r="D68" s="483" t="s">
        <v>548</v>
      </c>
      <c r="E68" s="406"/>
      <c r="F68" s="406"/>
      <c r="G68" s="479" t="s">
        <v>541</v>
      </c>
      <c r="H68" s="480"/>
      <c r="I68" s="95">
        <v>3328</v>
      </c>
      <c r="J68" s="96">
        <v>2097</v>
      </c>
      <c r="K68" s="96">
        <v>1231</v>
      </c>
      <c r="L68" s="96">
        <v>1571</v>
      </c>
      <c r="M68" s="96">
        <v>852</v>
      </c>
      <c r="N68" s="96">
        <v>526</v>
      </c>
      <c r="O68" s="96">
        <v>379</v>
      </c>
      <c r="P68" s="46"/>
      <c r="Q68" s="46"/>
    </row>
    <row r="69" spans="2:17" ht="15" customHeight="1">
      <c r="B69" s="46"/>
      <c r="C69" s="53"/>
      <c r="D69" s="483"/>
      <c r="E69" s="406"/>
      <c r="F69" s="406"/>
      <c r="G69" s="481" t="s">
        <v>547</v>
      </c>
      <c r="H69" s="482"/>
      <c r="I69" s="95">
        <v>43</v>
      </c>
      <c r="J69" s="96">
        <v>18</v>
      </c>
      <c r="K69" s="96">
        <v>25</v>
      </c>
      <c r="L69" s="96">
        <v>14</v>
      </c>
      <c r="M69" s="96">
        <v>13</v>
      </c>
      <c r="N69" s="96">
        <v>4</v>
      </c>
      <c r="O69" s="96">
        <v>12</v>
      </c>
      <c r="P69" s="46"/>
      <c r="Q69" s="46"/>
    </row>
    <row r="70" spans="2:17" ht="15" customHeight="1">
      <c r="B70" s="46" t="s">
        <v>510</v>
      </c>
      <c r="C70" s="53"/>
      <c r="D70" s="483" t="s">
        <v>546</v>
      </c>
      <c r="E70" s="483"/>
      <c r="F70" s="483"/>
      <c r="G70" s="483"/>
      <c r="H70" s="485"/>
      <c r="I70" s="95">
        <v>64</v>
      </c>
      <c r="J70" s="96">
        <v>19</v>
      </c>
      <c r="K70" s="96">
        <v>45</v>
      </c>
      <c r="L70" s="96">
        <v>7</v>
      </c>
      <c r="M70" s="96">
        <v>29</v>
      </c>
      <c r="N70" s="96">
        <v>12</v>
      </c>
      <c r="O70" s="96">
        <v>16</v>
      </c>
      <c r="P70" s="46"/>
      <c r="Q70" s="46"/>
    </row>
    <row r="71" spans="2:17" ht="15" customHeight="1">
      <c r="B71" s="46" t="s">
        <v>509</v>
      </c>
      <c r="C71" s="53"/>
      <c r="D71" s="479" t="s">
        <v>545</v>
      </c>
      <c r="E71" s="479"/>
      <c r="F71" s="479"/>
      <c r="G71" s="479"/>
      <c r="H71" s="480"/>
      <c r="I71" s="95">
        <v>239</v>
      </c>
      <c r="J71" s="96">
        <v>88</v>
      </c>
      <c r="K71" s="96">
        <v>151</v>
      </c>
      <c r="L71" s="96">
        <v>48</v>
      </c>
      <c r="M71" s="96">
        <v>78</v>
      </c>
      <c r="N71" s="96">
        <v>40</v>
      </c>
      <c r="O71" s="96">
        <v>73</v>
      </c>
      <c r="P71" s="46"/>
      <c r="Q71" s="46"/>
    </row>
    <row r="72" spans="2:17" ht="15" customHeight="1">
      <c r="B72" s="46" t="s">
        <v>544</v>
      </c>
      <c r="C72" s="53"/>
      <c r="D72" s="479" t="s">
        <v>543</v>
      </c>
      <c r="E72" s="479"/>
      <c r="F72" s="479"/>
      <c r="G72" s="479"/>
      <c r="H72" s="480"/>
      <c r="I72" s="95">
        <v>0</v>
      </c>
      <c r="J72" s="96">
        <v>0</v>
      </c>
      <c r="K72" s="96">
        <v>0</v>
      </c>
      <c r="L72" s="96">
        <v>0</v>
      </c>
      <c r="M72" s="96">
        <v>0</v>
      </c>
      <c r="N72" s="96">
        <v>0</v>
      </c>
      <c r="O72" s="96">
        <v>0</v>
      </c>
      <c r="P72" s="46"/>
      <c r="Q72" s="46"/>
    </row>
    <row r="73" spans="2:17" ht="15" customHeight="1">
      <c r="B73" s="53"/>
      <c r="C73" s="53"/>
      <c r="D73" s="53"/>
      <c r="E73" s="53"/>
      <c r="F73" s="53"/>
      <c r="G73" s="53"/>
      <c r="H73" s="53"/>
      <c r="I73" s="95"/>
      <c r="J73" s="96"/>
      <c r="K73" s="96"/>
      <c r="L73" s="96"/>
      <c r="M73" s="96"/>
      <c r="N73" s="96"/>
      <c r="O73" s="96"/>
      <c r="P73" s="46"/>
      <c r="Q73" s="46"/>
    </row>
    <row r="74" spans="2:17" ht="15" customHeight="1">
      <c r="B74" s="53" t="s">
        <v>542</v>
      </c>
      <c r="C74" s="53"/>
      <c r="D74" s="53"/>
      <c r="E74" s="53"/>
      <c r="F74" s="53"/>
      <c r="G74" s="479" t="s">
        <v>541</v>
      </c>
      <c r="H74" s="480"/>
      <c r="I74" s="95">
        <v>44</v>
      </c>
      <c r="J74" s="96">
        <v>5</v>
      </c>
      <c r="K74" s="96">
        <v>39</v>
      </c>
      <c r="L74" s="96">
        <v>1</v>
      </c>
      <c r="M74" s="96">
        <v>5</v>
      </c>
      <c r="N74" s="96">
        <v>4</v>
      </c>
      <c r="O74" s="96">
        <v>34</v>
      </c>
      <c r="P74" s="46"/>
      <c r="Q74" s="46"/>
    </row>
    <row r="75" spans="2:17" ht="15" customHeight="1">
      <c r="B75" s="53" t="s">
        <v>540</v>
      </c>
      <c r="C75" s="53"/>
      <c r="D75" s="53"/>
      <c r="E75" s="53"/>
      <c r="F75" s="53"/>
      <c r="G75" s="487" t="s">
        <v>539</v>
      </c>
      <c r="H75" s="488"/>
      <c r="I75" s="95">
        <v>6</v>
      </c>
      <c r="J75" s="96">
        <v>0</v>
      </c>
      <c r="K75" s="96">
        <v>6</v>
      </c>
      <c r="L75" s="96">
        <v>0</v>
      </c>
      <c r="M75" s="96">
        <v>6</v>
      </c>
      <c r="N75" s="96">
        <v>0</v>
      </c>
      <c r="O75" s="96">
        <v>0</v>
      </c>
      <c r="P75" s="46"/>
      <c r="Q75" s="46"/>
    </row>
    <row r="76" spans="2:17" ht="15" customHeight="1">
      <c r="B76" s="53"/>
      <c r="C76" s="53"/>
      <c r="D76" s="53"/>
      <c r="E76" s="53"/>
      <c r="F76" s="53"/>
      <c r="G76" s="53"/>
      <c r="H76" s="363"/>
      <c r="I76" s="95"/>
      <c r="J76" s="96"/>
      <c r="K76" s="96"/>
      <c r="L76" s="96"/>
      <c r="M76" s="96"/>
      <c r="N76" s="96"/>
      <c r="O76" s="96"/>
      <c r="P76" s="46"/>
      <c r="Q76" s="46"/>
    </row>
    <row r="77" spans="2:17" ht="15" customHeight="1">
      <c r="B77" s="53"/>
      <c r="C77" s="53"/>
      <c r="D77" s="53"/>
      <c r="E77" s="53"/>
      <c r="F77" s="53"/>
      <c r="G77" s="53"/>
      <c r="H77" s="53"/>
      <c r="I77" s="95"/>
      <c r="J77" s="96"/>
      <c r="K77" s="96"/>
      <c r="L77" s="96"/>
      <c r="M77" s="96"/>
      <c r="N77" s="96"/>
      <c r="O77" s="96"/>
      <c r="P77" s="46"/>
      <c r="Q77" s="46" t="s">
        <v>39</v>
      </c>
    </row>
    <row r="78" spans="2:17" ht="15" customHeight="1">
      <c r="B78" s="483" t="s">
        <v>538</v>
      </c>
      <c r="C78" s="483"/>
      <c r="D78" s="483"/>
      <c r="E78" s="483" t="s">
        <v>537</v>
      </c>
      <c r="F78" s="483"/>
      <c r="G78" s="483"/>
      <c r="H78" s="485"/>
      <c r="I78" s="95">
        <v>4786</v>
      </c>
      <c r="J78" s="96">
        <v>2537</v>
      </c>
      <c r="K78" s="96">
        <v>2249</v>
      </c>
      <c r="L78" s="96">
        <v>1919</v>
      </c>
      <c r="M78" s="96">
        <v>1768</v>
      </c>
      <c r="N78" s="96">
        <v>618</v>
      </c>
      <c r="O78" s="96">
        <v>481</v>
      </c>
      <c r="P78" s="46"/>
      <c r="Q78" s="46"/>
    </row>
    <row r="79" spans="2:17" ht="15" customHeight="1">
      <c r="B79" s="484"/>
      <c r="C79" s="484"/>
      <c r="D79" s="484"/>
      <c r="E79" s="484" t="s">
        <v>536</v>
      </c>
      <c r="F79" s="484"/>
      <c r="G79" s="484"/>
      <c r="H79" s="486"/>
      <c r="I79" s="92">
        <v>623</v>
      </c>
      <c r="J79" s="93">
        <v>35</v>
      </c>
      <c r="K79" s="93">
        <v>588</v>
      </c>
      <c r="L79" s="93">
        <v>14</v>
      </c>
      <c r="M79" s="93">
        <v>392</v>
      </c>
      <c r="N79" s="93">
        <v>21</v>
      </c>
      <c r="O79" s="93">
        <v>196</v>
      </c>
      <c r="P79" s="46"/>
      <c r="Q79" s="46"/>
    </row>
    <row r="80" spans="2:17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</row>
    <row r="81" spans="2:17">
      <c r="B81" s="160" t="s">
        <v>535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</row>
  </sheetData>
  <mergeCells count="59">
    <mergeCell ref="D28:H28"/>
    <mergeCell ref="F12:H12"/>
    <mergeCell ref="F13:H13"/>
    <mergeCell ref="D21:H21"/>
    <mergeCell ref="D22:H22"/>
    <mergeCell ref="D23:H23"/>
    <mergeCell ref="D24:H24"/>
    <mergeCell ref="D25:H25"/>
    <mergeCell ref="F14:H14"/>
    <mergeCell ref="F17:H17"/>
    <mergeCell ref="F18:H18"/>
    <mergeCell ref="D19:H19"/>
    <mergeCell ref="D20:H20"/>
    <mergeCell ref="D42:H42"/>
    <mergeCell ref="D43:H43"/>
    <mergeCell ref="B52:H54"/>
    <mergeCell ref="B6:H7"/>
    <mergeCell ref="D10:H10"/>
    <mergeCell ref="D11:H11"/>
    <mergeCell ref="D16:H16"/>
    <mergeCell ref="D15:H15"/>
    <mergeCell ref="D35:H35"/>
    <mergeCell ref="D36:H36"/>
    <mergeCell ref="F37:H37"/>
    <mergeCell ref="F38:H38"/>
    <mergeCell ref="D39:H39"/>
    <mergeCell ref="B12:B21"/>
    <mergeCell ref="D26:H26"/>
    <mergeCell ref="D27:H27"/>
    <mergeCell ref="B78:D79"/>
    <mergeCell ref="D65:H65"/>
    <mergeCell ref="D66:H66"/>
    <mergeCell ref="D67:H67"/>
    <mergeCell ref="D70:H70"/>
    <mergeCell ref="E78:H78"/>
    <mergeCell ref="E79:H79"/>
    <mergeCell ref="D68:D69"/>
    <mergeCell ref="G74:H74"/>
    <mergeCell ref="G75:H75"/>
    <mergeCell ref="D71:H71"/>
    <mergeCell ref="G68:H68"/>
    <mergeCell ref="G69:H69"/>
    <mergeCell ref="D72:H72"/>
    <mergeCell ref="F40:H40"/>
    <mergeCell ref="B58:B64"/>
    <mergeCell ref="B36:B42"/>
    <mergeCell ref="B4:Q4"/>
    <mergeCell ref="B50:O50"/>
    <mergeCell ref="D60:H60"/>
    <mergeCell ref="D61:H61"/>
    <mergeCell ref="D62:H62"/>
    <mergeCell ref="D63:H63"/>
    <mergeCell ref="D64:H64"/>
    <mergeCell ref="I52:K53"/>
    <mergeCell ref="L52:M53"/>
    <mergeCell ref="N52:O53"/>
    <mergeCell ref="D58:H58"/>
    <mergeCell ref="D59:H59"/>
    <mergeCell ref="F41:H41"/>
  </mergeCells>
  <phoneticPr fontId="4"/>
  <pageMargins left="0.98425196850393704" right="0.98425196850393704" top="0.59055118110236227" bottom="0.59055118110236227" header="0.51181102362204722" footer="0.35433070866141736"/>
  <pageSetup paperSize="9" scale="67" firstPageNumber="83" orientation="portrait" useFirstPageNumber="1" r:id="rId1"/>
  <headerFooter alignWithMargins="0">
    <oddFooter>&amp;C&amp;14－&amp;P－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showGridLines="0" zoomScale="90" zoomScaleNormal="90" zoomScaleSheetLayoutView="100" workbookViewId="0">
      <pane xSplit="10" ySplit="6" topLeftCell="K7" activePane="bottomRight" state="frozen"/>
      <selection activeCell="D30" sqref="D30"/>
      <selection pane="topRight" activeCell="D30" sqref="D30"/>
      <selection pane="bottomLeft" activeCell="D30" sqref="D30"/>
      <selection pane="bottomRight" activeCell="S24" sqref="S24"/>
    </sheetView>
  </sheetViews>
  <sheetFormatPr defaultRowHeight="13.5"/>
  <cols>
    <col min="1" max="5" width="2.625" style="1" customWidth="1"/>
    <col min="6" max="6" width="8.625" style="1" customWidth="1"/>
    <col min="7" max="7" width="2.625" style="1" customWidth="1"/>
    <col min="8" max="8" width="4.625" style="1" customWidth="1"/>
    <col min="9" max="9" width="2.625" style="1" customWidth="1"/>
    <col min="10" max="10" width="14.625" style="1" customWidth="1"/>
    <col min="11" max="11" width="7.5" style="1" customWidth="1"/>
    <col min="12" max="13" width="5.625" style="1" customWidth="1"/>
    <col min="14" max="33" width="5.875" style="1" customWidth="1"/>
    <col min="34" max="34" width="12.625" style="1" customWidth="1"/>
    <col min="35" max="35" width="2.625" style="1" customWidth="1"/>
    <col min="36" max="36" width="4.625" style="1" customWidth="1"/>
    <col min="37" max="37" width="2.625" style="1" customWidth="1"/>
    <col min="38" max="38" width="10.625" style="1" customWidth="1"/>
    <col min="39" max="42" width="2.625" style="1" customWidth="1"/>
    <col min="43" max="16384" width="9" style="1"/>
  </cols>
  <sheetData>
    <row r="1" spans="2:42">
      <c r="B1" s="235"/>
      <c r="G1" s="23"/>
    </row>
    <row r="2" spans="2:42" ht="17.25">
      <c r="B2" s="119" t="s">
        <v>503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 t="s">
        <v>446</v>
      </c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3" t="s">
        <v>503</v>
      </c>
    </row>
    <row r="3" spans="2:42" ht="18.75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365" t="s">
        <v>634</v>
      </c>
      <c r="P3" s="46"/>
      <c r="Q3" s="46"/>
      <c r="R3" s="119" t="s">
        <v>633</v>
      </c>
      <c r="S3" s="46"/>
      <c r="T3" s="46"/>
      <c r="U3" s="46"/>
      <c r="V3" s="46"/>
      <c r="W3" s="119" t="s">
        <v>632</v>
      </c>
      <c r="X3" s="119"/>
      <c r="Y3" s="119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</row>
    <row r="4" spans="2:42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85" t="s">
        <v>138</v>
      </c>
    </row>
    <row r="5" spans="2:42" ht="15" customHeight="1">
      <c r="B5" s="441" t="s">
        <v>564</v>
      </c>
      <c r="C5" s="441"/>
      <c r="D5" s="441"/>
      <c r="E5" s="441"/>
      <c r="F5" s="441"/>
      <c r="G5" s="441"/>
      <c r="H5" s="441"/>
      <c r="I5" s="441"/>
      <c r="J5" s="442"/>
      <c r="K5" s="437" t="s">
        <v>46</v>
      </c>
      <c r="L5" s="438"/>
      <c r="M5" s="439"/>
      <c r="N5" s="134" t="s">
        <v>631</v>
      </c>
      <c r="O5" s="136" t="s">
        <v>630</v>
      </c>
      <c r="P5" s="134" t="s">
        <v>629</v>
      </c>
      <c r="Q5" s="136" t="s">
        <v>626</v>
      </c>
      <c r="R5" s="134" t="s">
        <v>628</v>
      </c>
      <c r="S5" s="136" t="s">
        <v>626</v>
      </c>
      <c r="T5" s="134" t="s">
        <v>627</v>
      </c>
      <c r="U5" s="139" t="s">
        <v>626</v>
      </c>
      <c r="V5" s="134" t="s">
        <v>625</v>
      </c>
      <c r="W5" s="139" t="s">
        <v>624</v>
      </c>
      <c r="X5" s="136" t="s">
        <v>623</v>
      </c>
      <c r="Y5" s="136" t="s">
        <v>622</v>
      </c>
      <c r="Z5" s="134" t="s">
        <v>621</v>
      </c>
      <c r="AA5" s="139" t="s">
        <v>620</v>
      </c>
      <c r="AB5" s="134" t="s">
        <v>619</v>
      </c>
      <c r="AC5" s="139" t="s">
        <v>618</v>
      </c>
      <c r="AD5" s="437" t="s">
        <v>67</v>
      </c>
      <c r="AE5" s="439"/>
      <c r="AF5" s="134" t="s">
        <v>617</v>
      </c>
      <c r="AG5" s="136" t="s">
        <v>616</v>
      </c>
      <c r="AH5" s="440" t="s">
        <v>564</v>
      </c>
      <c r="AI5" s="441"/>
      <c r="AJ5" s="441"/>
      <c r="AK5" s="441"/>
      <c r="AL5" s="441"/>
      <c r="AM5" s="441"/>
      <c r="AN5" s="441"/>
      <c r="AO5" s="441"/>
      <c r="AP5" s="441"/>
    </row>
    <row r="6" spans="2:42" ht="15.75" customHeight="1">
      <c r="B6" s="450"/>
      <c r="C6" s="450"/>
      <c r="D6" s="450"/>
      <c r="E6" s="450"/>
      <c r="F6" s="450"/>
      <c r="G6" s="450"/>
      <c r="H6" s="450"/>
      <c r="I6" s="450"/>
      <c r="J6" s="448"/>
      <c r="K6" s="107" t="s">
        <v>54</v>
      </c>
      <c r="L6" s="134" t="s">
        <v>55</v>
      </c>
      <c r="M6" s="134" t="s">
        <v>56</v>
      </c>
      <c r="N6" s="107" t="s">
        <v>55</v>
      </c>
      <c r="O6" s="134" t="s">
        <v>56</v>
      </c>
      <c r="P6" s="107" t="s">
        <v>55</v>
      </c>
      <c r="Q6" s="134" t="s">
        <v>56</v>
      </c>
      <c r="R6" s="107" t="s">
        <v>55</v>
      </c>
      <c r="S6" s="134" t="s">
        <v>56</v>
      </c>
      <c r="T6" s="107" t="s">
        <v>55</v>
      </c>
      <c r="U6" s="107" t="s">
        <v>56</v>
      </c>
      <c r="V6" s="113" t="s">
        <v>55</v>
      </c>
      <c r="W6" s="149" t="s">
        <v>56</v>
      </c>
      <c r="X6" s="113" t="s">
        <v>2</v>
      </c>
      <c r="Y6" s="149" t="s">
        <v>56</v>
      </c>
      <c r="Z6" s="134" t="s">
        <v>55</v>
      </c>
      <c r="AA6" s="107" t="s">
        <v>56</v>
      </c>
      <c r="AB6" s="107" t="s">
        <v>55</v>
      </c>
      <c r="AC6" s="134" t="s">
        <v>56</v>
      </c>
      <c r="AD6" s="107" t="s">
        <v>55</v>
      </c>
      <c r="AE6" s="134" t="s">
        <v>56</v>
      </c>
      <c r="AF6" s="107" t="s">
        <v>55</v>
      </c>
      <c r="AG6" s="134" t="s">
        <v>56</v>
      </c>
      <c r="AH6" s="446"/>
      <c r="AI6" s="450"/>
      <c r="AJ6" s="450"/>
      <c r="AK6" s="450"/>
      <c r="AL6" s="450"/>
      <c r="AM6" s="450"/>
      <c r="AN6" s="450"/>
      <c r="AO6" s="450"/>
      <c r="AP6" s="450"/>
    </row>
    <row r="7" spans="2:42" ht="15.75" customHeight="1">
      <c r="B7" s="53"/>
      <c r="C7" s="53"/>
      <c r="D7" s="53"/>
      <c r="E7" s="53"/>
      <c r="F7" s="53"/>
      <c r="G7" s="53"/>
      <c r="H7" s="53"/>
      <c r="I7" s="53"/>
      <c r="J7" s="53"/>
      <c r="K7" s="118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77"/>
      <c r="W7" s="277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57"/>
      <c r="AI7" s="46"/>
      <c r="AJ7" s="46"/>
      <c r="AK7" s="46"/>
      <c r="AL7" s="46"/>
      <c r="AM7" s="46"/>
      <c r="AN7" s="46"/>
      <c r="AO7" s="46"/>
      <c r="AP7" s="46"/>
    </row>
    <row r="8" spans="2:42" ht="15.75" customHeight="1">
      <c r="B8" s="449" t="s">
        <v>46</v>
      </c>
      <c r="C8" s="56"/>
      <c r="D8" s="53" t="s">
        <v>593</v>
      </c>
      <c r="E8" s="53"/>
      <c r="F8" s="53"/>
      <c r="G8" s="53"/>
      <c r="H8" s="53"/>
      <c r="I8" s="53"/>
      <c r="J8" s="53"/>
      <c r="K8" s="118">
        <f t="shared" ref="K8:AG8" si="0">SUM(K29,K50)</f>
        <v>11384</v>
      </c>
      <c r="L8" s="284">
        <f t="shared" si="0"/>
        <v>5626</v>
      </c>
      <c r="M8" s="284">
        <f t="shared" si="0"/>
        <v>5758</v>
      </c>
      <c r="N8" s="284">
        <f t="shared" si="0"/>
        <v>3039</v>
      </c>
      <c r="O8" s="284">
        <f t="shared" si="0"/>
        <v>3424</v>
      </c>
      <c r="P8" s="284">
        <f t="shared" si="0"/>
        <v>177</v>
      </c>
      <c r="Q8" s="284">
        <f t="shared" si="0"/>
        <v>189</v>
      </c>
      <c r="R8" s="284">
        <f t="shared" si="0"/>
        <v>1591</v>
      </c>
      <c r="S8" s="284">
        <f t="shared" si="0"/>
        <v>77</v>
      </c>
      <c r="T8" s="284">
        <f t="shared" si="0"/>
        <v>386</v>
      </c>
      <c r="U8" s="284">
        <f t="shared" si="0"/>
        <v>873</v>
      </c>
      <c r="V8" s="284">
        <f t="shared" si="0"/>
        <v>39</v>
      </c>
      <c r="W8" s="284">
        <f t="shared" si="0"/>
        <v>6</v>
      </c>
      <c r="X8" s="284">
        <f t="shared" si="0"/>
        <v>25</v>
      </c>
      <c r="Y8" s="284">
        <f t="shared" si="0"/>
        <v>285</v>
      </c>
      <c r="Z8" s="284">
        <f t="shared" si="0"/>
        <v>12</v>
      </c>
      <c r="AA8" s="284">
        <f t="shared" si="0"/>
        <v>201</v>
      </c>
      <c r="AB8" s="284">
        <f t="shared" si="0"/>
        <v>29</v>
      </c>
      <c r="AC8" s="284">
        <f t="shared" si="0"/>
        <v>70</v>
      </c>
      <c r="AD8" s="284">
        <f t="shared" si="0"/>
        <v>154</v>
      </c>
      <c r="AE8" s="284">
        <f t="shared" si="0"/>
        <v>132</v>
      </c>
      <c r="AF8" s="284">
        <f t="shared" si="0"/>
        <v>174</v>
      </c>
      <c r="AG8" s="284">
        <f t="shared" si="0"/>
        <v>501</v>
      </c>
      <c r="AH8" s="57" t="s">
        <v>613</v>
      </c>
      <c r="AI8" s="46"/>
      <c r="AJ8" s="46"/>
      <c r="AK8" s="46"/>
      <c r="AL8" s="46"/>
      <c r="AM8" s="46"/>
      <c r="AN8" s="46"/>
      <c r="AO8" s="144"/>
      <c r="AP8" s="445" t="s">
        <v>46</v>
      </c>
    </row>
    <row r="9" spans="2:42" ht="15.75" customHeight="1">
      <c r="B9" s="449"/>
      <c r="C9" s="57"/>
      <c r="D9" s="53"/>
      <c r="E9" s="53"/>
      <c r="F9" s="53"/>
      <c r="G9" s="53"/>
      <c r="H9" s="53"/>
      <c r="I9" s="53"/>
      <c r="J9" s="53"/>
      <c r="K9" s="118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77"/>
      <c r="W9" s="277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57"/>
      <c r="AI9" s="46"/>
      <c r="AJ9" s="46"/>
      <c r="AK9" s="46"/>
      <c r="AL9" s="46"/>
      <c r="AM9" s="46"/>
      <c r="AN9" s="46"/>
      <c r="AO9" s="150"/>
      <c r="AP9" s="445"/>
    </row>
    <row r="10" spans="2:42" ht="15.75" customHeight="1">
      <c r="B10" s="449"/>
      <c r="C10" s="57"/>
      <c r="D10" s="477" t="s">
        <v>560</v>
      </c>
      <c r="E10" s="53"/>
      <c r="F10" s="464" t="s">
        <v>54</v>
      </c>
      <c r="G10" s="464"/>
      <c r="H10" s="464"/>
      <c r="I10" s="464"/>
      <c r="J10" s="449"/>
      <c r="K10" s="118">
        <f t="shared" ref="K10:AG10" si="1">SUM(K31,K52)</f>
        <v>4944</v>
      </c>
      <c r="L10" s="284">
        <f t="shared" si="1"/>
        <v>2216</v>
      </c>
      <c r="M10" s="284">
        <f t="shared" si="1"/>
        <v>2728</v>
      </c>
      <c r="N10" s="284">
        <f t="shared" si="1"/>
        <v>1782</v>
      </c>
      <c r="O10" s="284">
        <f t="shared" si="1"/>
        <v>2106</v>
      </c>
      <c r="P10" s="284">
        <f t="shared" si="1"/>
        <v>7</v>
      </c>
      <c r="Q10" s="284">
        <f t="shared" si="1"/>
        <v>17</v>
      </c>
      <c r="R10" s="284">
        <f t="shared" si="1"/>
        <v>113</v>
      </c>
      <c r="S10" s="284">
        <f t="shared" si="1"/>
        <v>6</v>
      </c>
      <c r="T10" s="284">
        <f t="shared" si="1"/>
        <v>109</v>
      </c>
      <c r="U10" s="284">
        <f t="shared" si="1"/>
        <v>128</v>
      </c>
      <c r="V10" s="284">
        <f t="shared" si="1"/>
        <v>13</v>
      </c>
      <c r="W10" s="284">
        <f t="shared" si="1"/>
        <v>0</v>
      </c>
      <c r="X10" s="284">
        <f t="shared" si="1"/>
        <v>7</v>
      </c>
      <c r="Y10" s="284">
        <f t="shared" si="1"/>
        <v>71</v>
      </c>
      <c r="Z10" s="284">
        <f t="shared" si="1"/>
        <v>8</v>
      </c>
      <c r="AA10" s="284">
        <f t="shared" si="1"/>
        <v>125</v>
      </c>
      <c r="AB10" s="284">
        <f t="shared" si="1"/>
        <v>2</v>
      </c>
      <c r="AC10" s="284">
        <f t="shared" si="1"/>
        <v>14</v>
      </c>
      <c r="AD10" s="284">
        <f t="shared" si="1"/>
        <v>121</v>
      </c>
      <c r="AE10" s="284">
        <f t="shared" si="1"/>
        <v>91</v>
      </c>
      <c r="AF10" s="284">
        <f t="shared" si="1"/>
        <v>54</v>
      </c>
      <c r="AG10" s="284">
        <f t="shared" si="1"/>
        <v>170</v>
      </c>
      <c r="AH10" s="445" t="s">
        <v>611</v>
      </c>
      <c r="AI10" s="464"/>
      <c r="AJ10" s="464"/>
      <c r="AK10" s="464"/>
      <c r="AL10" s="464"/>
      <c r="AM10" s="46"/>
      <c r="AN10" s="477" t="s">
        <v>560</v>
      </c>
      <c r="AO10" s="150"/>
      <c r="AP10" s="445"/>
    </row>
    <row r="11" spans="2:42" ht="15.75" customHeight="1">
      <c r="B11" s="449"/>
      <c r="C11" s="57"/>
      <c r="D11" s="477"/>
      <c r="E11" s="53"/>
      <c r="F11" s="479" t="s">
        <v>610</v>
      </c>
      <c r="G11" s="479"/>
      <c r="H11" s="479"/>
      <c r="I11" s="479"/>
      <c r="J11" s="480"/>
      <c r="K11" s="118">
        <f t="shared" ref="K11:AG11" si="2">SUM(K32,K53)</f>
        <v>4195</v>
      </c>
      <c r="L11" s="284">
        <f t="shared" si="2"/>
        <v>2164</v>
      </c>
      <c r="M11" s="284">
        <f t="shared" si="2"/>
        <v>2031</v>
      </c>
      <c r="N11" s="284">
        <f t="shared" si="2"/>
        <v>1764</v>
      </c>
      <c r="O11" s="284">
        <f t="shared" si="2"/>
        <v>1779</v>
      </c>
      <c r="P11" s="284">
        <f t="shared" si="2"/>
        <v>5</v>
      </c>
      <c r="Q11" s="284">
        <f t="shared" si="2"/>
        <v>8</v>
      </c>
      <c r="R11" s="284">
        <f t="shared" si="2"/>
        <v>109</v>
      </c>
      <c r="S11" s="284">
        <f t="shared" si="2"/>
        <v>2</v>
      </c>
      <c r="T11" s="284">
        <f t="shared" si="2"/>
        <v>103</v>
      </c>
      <c r="U11" s="284">
        <f t="shared" si="2"/>
        <v>73</v>
      </c>
      <c r="V11" s="284">
        <f t="shared" si="2"/>
        <v>5</v>
      </c>
      <c r="W11" s="284">
        <f t="shared" si="2"/>
        <v>0</v>
      </c>
      <c r="X11" s="284">
        <f t="shared" si="2"/>
        <v>2</v>
      </c>
      <c r="Y11" s="284">
        <f t="shared" si="2"/>
        <v>5</v>
      </c>
      <c r="Z11" s="284">
        <f t="shared" si="2"/>
        <v>1</v>
      </c>
      <c r="AA11" s="284">
        <f t="shared" si="2"/>
        <v>6</v>
      </c>
      <c r="AB11" s="284">
        <f t="shared" si="2"/>
        <v>2</v>
      </c>
      <c r="AC11" s="284">
        <f t="shared" si="2"/>
        <v>3</v>
      </c>
      <c r="AD11" s="284">
        <f t="shared" si="2"/>
        <v>121</v>
      </c>
      <c r="AE11" s="284">
        <f t="shared" si="2"/>
        <v>84</v>
      </c>
      <c r="AF11" s="284">
        <f t="shared" si="2"/>
        <v>52</v>
      </c>
      <c r="AG11" s="284">
        <f t="shared" si="2"/>
        <v>71</v>
      </c>
      <c r="AH11" s="489" t="s">
        <v>610</v>
      </c>
      <c r="AI11" s="479"/>
      <c r="AJ11" s="479"/>
      <c r="AK11" s="479"/>
      <c r="AL11" s="479"/>
      <c r="AM11" s="46"/>
      <c r="AN11" s="477"/>
      <c r="AO11" s="150"/>
      <c r="AP11" s="445"/>
    </row>
    <row r="12" spans="2:42" ht="15.75" customHeight="1">
      <c r="B12" s="449"/>
      <c r="C12" s="57"/>
      <c r="D12" s="477"/>
      <c r="E12" s="53"/>
      <c r="F12" s="479" t="s">
        <v>609</v>
      </c>
      <c r="G12" s="479"/>
      <c r="H12" s="479"/>
      <c r="I12" s="479"/>
      <c r="J12" s="480"/>
      <c r="K12" s="118">
        <f t="shared" ref="K12:AG12" si="3">SUM(K33,K54)</f>
        <v>617</v>
      </c>
      <c r="L12" s="284">
        <f t="shared" si="3"/>
        <v>35</v>
      </c>
      <c r="M12" s="284">
        <f t="shared" si="3"/>
        <v>582</v>
      </c>
      <c r="N12" s="284">
        <f t="shared" si="3"/>
        <v>15</v>
      </c>
      <c r="O12" s="284">
        <f t="shared" si="3"/>
        <v>326</v>
      </c>
      <c r="P12" s="284">
        <f t="shared" si="3"/>
        <v>2</v>
      </c>
      <c r="Q12" s="284">
        <f t="shared" si="3"/>
        <v>9</v>
      </c>
      <c r="R12" s="284">
        <f t="shared" si="3"/>
        <v>3</v>
      </c>
      <c r="S12" s="284">
        <f t="shared" si="3"/>
        <v>4</v>
      </c>
      <c r="T12" s="284">
        <f t="shared" si="3"/>
        <v>6</v>
      </c>
      <c r="U12" s="284">
        <f t="shared" si="3"/>
        <v>55</v>
      </c>
      <c r="V12" s="284">
        <f t="shared" si="3"/>
        <v>0</v>
      </c>
      <c r="W12" s="284">
        <f t="shared" si="3"/>
        <v>0</v>
      </c>
      <c r="X12" s="284">
        <f t="shared" si="3"/>
        <v>5</v>
      </c>
      <c r="Y12" s="284">
        <f t="shared" si="3"/>
        <v>65</v>
      </c>
      <c r="Z12" s="284">
        <f t="shared" si="3"/>
        <v>2</v>
      </c>
      <c r="AA12" s="284">
        <f t="shared" si="3"/>
        <v>7</v>
      </c>
      <c r="AB12" s="284">
        <f t="shared" si="3"/>
        <v>0</v>
      </c>
      <c r="AC12" s="284">
        <f t="shared" si="3"/>
        <v>10</v>
      </c>
      <c r="AD12" s="284">
        <f t="shared" si="3"/>
        <v>0</v>
      </c>
      <c r="AE12" s="284">
        <f t="shared" si="3"/>
        <v>7</v>
      </c>
      <c r="AF12" s="284">
        <f t="shared" si="3"/>
        <v>2</v>
      </c>
      <c r="AG12" s="284">
        <f t="shared" si="3"/>
        <v>99</v>
      </c>
      <c r="AH12" s="489" t="s">
        <v>609</v>
      </c>
      <c r="AI12" s="479"/>
      <c r="AJ12" s="479"/>
      <c r="AK12" s="479"/>
      <c r="AL12" s="479"/>
      <c r="AM12" s="46"/>
      <c r="AN12" s="477"/>
      <c r="AO12" s="150"/>
      <c r="AP12" s="445"/>
    </row>
    <row r="13" spans="2:42" ht="15.75" customHeight="1">
      <c r="B13" s="449"/>
      <c r="C13" s="57"/>
      <c r="D13" s="477"/>
      <c r="E13" s="53"/>
      <c r="F13" s="481" t="s">
        <v>558</v>
      </c>
      <c r="G13" s="481"/>
      <c r="H13" s="481"/>
      <c r="I13" s="481"/>
      <c r="J13" s="482"/>
      <c r="K13" s="118">
        <f t="shared" ref="K13:AG13" si="4">SUM(K34,K55)</f>
        <v>2</v>
      </c>
      <c r="L13" s="284">
        <f t="shared" si="4"/>
        <v>2</v>
      </c>
      <c r="M13" s="284">
        <f t="shared" si="4"/>
        <v>0</v>
      </c>
      <c r="N13" s="284">
        <f t="shared" si="4"/>
        <v>2</v>
      </c>
      <c r="O13" s="284">
        <f t="shared" si="4"/>
        <v>0</v>
      </c>
      <c r="P13" s="284">
        <f t="shared" si="4"/>
        <v>0</v>
      </c>
      <c r="Q13" s="284">
        <f t="shared" si="4"/>
        <v>0</v>
      </c>
      <c r="R13" s="284">
        <f t="shared" si="4"/>
        <v>0</v>
      </c>
      <c r="S13" s="284">
        <f t="shared" si="4"/>
        <v>0</v>
      </c>
      <c r="T13" s="284">
        <f t="shared" si="4"/>
        <v>0</v>
      </c>
      <c r="U13" s="284">
        <f t="shared" si="4"/>
        <v>0</v>
      </c>
      <c r="V13" s="284">
        <f t="shared" si="4"/>
        <v>0</v>
      </c>
      <c r="W13" s="284">
        <f t="shared" si="4"/>
        <v>0</v>
      </c>
      <c r="X13" s="284">
        <f t="shared" si="4"/>
        <v>0</v>
      </c>
      <c r="Y13" s="284">
        <f t="shared" si="4"/>
        <v>0</v>
      </c>
      <c r="Z13" s="284">
        <f t="shared" si="4"/>
        <v>0</v>
      </c>
      <c r="AA13" s="284">
        <f t="shared" si="4"/>
        <v>0</v>
      </c>
      <c r="AB13" s="284">
        <f t="shared" si="4"/>
        <v>0</v>
      </c>
      <c r="AC13" s="284">
        <f t="shared" si="4"/>
        <v>0</v>
      </c>
      <c r="AD13" s="284">
        <f t="shared" si="4"/>
        <v>0</v>
      </c>
      <c r="AE13" s="284">
        <f t="shared" si="4"/>
        <v>0</v>
      </c>
      <c r="AF13" s="284">
        <f t="shared" si="4"/>
        <v>0</v>
      </c>
      <c r="AG13" s="284">
        <f t="shared" si="4"/>
        <v>0</v>
      </c>
      <c r="AH13" s="490" t="s">
        <v>558</v>
      </c>
      <c r="AI13" s="481"/>
      <c r="AJ13" s="481"/>
      <c r="AK13" s="481"/>
      <c r="AL13" s="481"/>
      <c r="AM13" s="46"/>
      <c r="AN13" s="477"/>
      <c r="AO13" s="150"/>
      <c r="AP13" s="445"/>
    </row>
    <row r="14" spans="2:42" ht="15.75" customHeight="1">
      <c r="B14" s="449"/>
      <c r="C14" s="57"/>
      <c r="D14" s="477"/>
      <c r="E14" s="53"/>
      <c r="F14" s="479" t="s">
        <v>608</v>
      </c>
      <c r="G14" s="479"/>
      <c r="H14" s="479"/>
      <c r="I14" s="479"/>
      <c r="J14" s="480"/>
      <c r="K14" s="118">
        <f t="shared" ref="K14:AG14" si="5">SUM(K35,K56)</f>
        <v>0</v>
      </c>
      <c r="L14" s="284">
        <f t="shared" si="5"/>
        <v>0</v>
      </c>
      <c r="M14" s="284">
        <f t="shared" si="5"/>
        <v>0</v>
      </c>
      <c r="N14" s="284">
        <f t="shared" si="5"/>
        <v>0</v>
      </c>
      <c r="O14" s="284">
        <f t="shared" si="5"/>
        <v>0</v>
      </c>
      <c r="P14" s="284">
        <f t="shared" si="5"/>
        <v>0</v>
      </c>
      <c r="Q14" s="284">
        <f t="shared" si="5"/>
        <v>0</v>
      </c>
      <c r="R14" s="284">
        <f t="shared" si="5"/>
        <v>0</v>
      </c>
      <c r="S14" s="284">
        <f t="shared" si="5"/>
        <v>0</v>
      </c>
      <c r="T14" s="284">
        <f t="shared" si="5"/>
        <v>0</v>
      </c>
      <c r="U14" s="284">
        <f t="shared" si="5"/>
        <v>0</v>
      </c>
      <c r="V14" s="284">
        <f t="shared" si="5"/>
        <v>0</v>
      </c>
      <c r="W14" s="284">
        <f t="shared" si="5"/>
        <v>0</v>
      </c>
      <c r="X14" s="284">
        <f t="shared" si="5"/>
        <v>0</v>
      </c>
      <c r="Y14" s="284">
        <f t="shared" si="5"/>
        <v>0</v>
      </c>
      <c r="Z14" s="284">
        <f t="shared" si="5"/>
        <v>0</v>
      </c>
      <c r="AA14" s="284">
        <f t="shared" si="5"/>
        <v>0</v>
      </c>
      <c r="AB14" s="284">
        <f t="shared" si="5"/>
        <v>0</v>
      </c>
      <c r="AC14" s="284">
        <f t="shared" si="5"/>
        <v>0</v>
      </c>
      <c r="AD14" s="284">
        <f t="shared" si="5"/>
        <v>0</v>
      </c>
      <c r="AE14" s="284">
        <f t="shared" si="5"/>
        <v>0</v>
      </c>
      <c r="AF14" s="284">
        <f t="shared" si="5"/>
        <v>0</v>
      </c>
      <c r="AG14" s="284">
        <f t="shared" si="5"/>
        <v>0</v>
      </c>
      <c r="AH14" s="489" t="s">
        <v>608</v>
      </c>
      <c r="AI14" s="479"/>
      <c r="AJ14" s="479"/>
      <c r="AK14" s="479"/>
      <c r="AL14" s="479"/>
      <c r="AM14" s="46"/>
      <c r="AN14" s="477"/>
      <c r="AO14" s="150"/>
      <c r="AP14" s="445"/>
    </row>
    <row r="15" spans="2:42" ht="15.75" customHeight="1">
      <c r="B15" s="449"/>
      <c r="C15" s="57"/>
      <c r="D15" s="477"/>
      <c r="E15" s="53"/>
      <c r="F15" s="479" t="s">
        <v>607</v>
      </c>
      <c r="G15" s="479"/>
      <c r="H15" s="479"/>
      <c r="I15" s="479"/>
      <c r="J15" s="480"/>
      <c r="K15" s="118">
        <f t="shared" ref="K15:AG15" si="6">SUM(K36,K57)</f>
        <v>128</v>
      </c>
      <c r="L15" s="284">
        <f t="shared" si="6"/>
        <v>13</v>
      </c>
      <c r="M15" s="284">
        <f t="shared" si="6"/>
        <v>115</v>
      </c>
      <c r="N15" s="284">
        <f t="shared" si="6"/>
        <v>0</v>
      </c>
      <c r="O15" s="284">
        <f t="shared" si="6"/>
        <v>1</v>
      </c>
      <c r="P15" s="284">
        <f t="shared" si="6"/>
        <v>0</v>
      </c>
      <c r="Q15" s="284">
        <f t="shared" si="6"/>
        <v>0</v>
      </c>
      <c r="R15" s="284">
        <f t="shared" si="6"/>
        <v>0</v>
      </c>
      <c r="S15" s="284">
        <f t="shared" si="6"/>
        <v>0</v>
      </c>
      <c r="T15" s="284">
        <f t="shared" si="6"/>
        <v>0</v>
      </c>
      <c r="U15" s="284">
        <f t="shared" si="6"/>
        <v>0</v>
      </c>
      <c r="V15" s="284">
        <f t="shared" si="6"/>
        <v>8</v>
      </c>
      <c r="W15" s="284">
        <f t="shared" si="6"/>
        <v>0</v>
      </c>
      <c r="X15" s="284">
        <f t="shared" si="6"/>
        <v>0</v>
      </c>
      <c r="Y15" s="284">
        <f t="shared" si="6"/>
        <v>1</v>
      </c>
      <c r="Z15" s="284">
        <f t="shared" si="6"/>
        <v>5</v>
      </c>
      <c r="AA15" s="284">
        <f t="shared" si="6"/>
        <v>112</v>
      </c>
      <c r="AB15" s="284">
        <f t="shared" si="6"/>
        <v>0</v>
      </c>
      <c r="AC15" s="284">
        <f t="shared" si="6"/>
        <v>1</v>
      </c>
      <c r="AD15" s="284">
        <f t="shared" si="6"/>
        <v>0</v>
      </c>
      <c r="AE15" s="284">
        <f t="shared" si="6"/>
        <v>0</v>
      </c>
      <c r="AF15" s="284">
        <f t="shared" si="6"/>
        <v>0</v>
      </c>
      <c r="AG15" s="284">
        <f t="shared" si="6"/>
        <v>0</v>
      </c>
      <c r="AH15" s="489" t="s">
        <v>607</v>
      </c>
      <c r="AI15" s="479"/>
      <c r="AJ15" s="479"/>
      <c r="AK15" s="479"/>
      <c r="AL15" s="479"/>
      <c r="AM15" s="46"/>
      <c r="AN15" s="477"/>
      <c r="AO15" s="150"/>
      <c r="AP15" s="445"/>
    </row>
    <row r="16" spans="2:42" ht="15.75" customHeight="1">
      <c r="B16" s="449"/>
      <c r="C16" s="57"/>
      <c r="D16" s="477"/>
      <c r="E16" s="53"/>
      <c r="F16" s="479" t="s">
        <v>555</v>
      </c>
      <c r="G16" s="479"/>
      <c r="H16" s="479"/>
      <c r="I16" s="479"/>
      <c r="J16" s="480"/>
      <c r="K16" s="118">
        <f t="shared" ref="K16:Z16" si="7">SUM(K37,K58)</f>
        <v>2</v>
      </c>
      <c r="L16" s="284">
        <f t="shared" si="7"/>
        <v>2</v>
      </c>
      <c r="M16" s="284">
        <f t="shared" si="7"/>
        <v>0</v>
      </c>
      <c r="N16" s="284">
        <f t="shared" si="7"/>
        <v>1</v>
      </c>
      <c r="O16" s="284">
        <f t="shared" si="7"/>
        <v>0</v>
      </c>
      <c r="P16" s="284">
        <f t="shared" si="7"/>
        <v>0</v>
      </c>
      <c r="Q16" s="284">
        <f t="shared" si="7"/>
        <v>0</v>
      </c>
      <c r="R16" s="284">
        <f t="shared" si="7"/>
        <v>1</v>
      </c>
      <c r="S16" s="284">
        <f t="shared" si="7"/>
        <v>0</v>
      </c>
      <c r="T16" s="284">
        <f t="shared" si="7"/>
        <v>0</v>
      </c>
      <c r="U16" s="284">
        <f t="shared" si="7"/>
        <v>0</v>
      </c>
      <c r="V16" s="284">
        <f t="shared" si="7"/>
        <v>0</v>
      </c>
      <c r="W16" s="284">
        <f t="shared" si="7"/>
        <v>0</v>
      </c>
      <c r="X16" s="284">
        <f t="shared" si="7"/>
        <v>0</v>
      </c>
      <c r="Y16" s="284">
        <f t="shared" si="7"/>
        <v>0</v>
      </c>
      <c r="Z16" s="284">
        <f t="shared" si="7"/>
        <v>0</v>
      </c>
      <c r="AA16" s="284">
        <v>0</v>
      </c>
      <c r="AB16" s="284">
        <f t="shared" ref="AB16:AG24" si="8">SUM(AB37,AB58)</f>
        <v>0</v>
      </c>
      <c r="AC16" s="284">
        <f t="shared" si="8"/>
        <v>0</v>
      </c>
      <c r="AD16" s="284">
        <f t="shared" si="8"/>
        <v>0</v>
      </c>
      <c r="AE16" s="284">
        <f t="shared" si="8"/>
        <v>0</v>
      </c>
      <c r="AF16" s="284">
        <f t="shared" si="8"/>
        <v>0</v>
      </c>
      <c r="AG16" s="284">
        <f t="shared" si="8"/>
        <v>0</v>
      </c>
      <c r="AH16" s="489" t="s">
        <v>555</v>
      </c>
      <c r="AI16" s="479"/>
      <c r="AJ16" s="479"/>
      <c r="AK16" s="479"/>
      <c r="AL16" s="479"/>
      <c r="AM16" s="46"/>
      <c r="AN16" s="477"/>
      <c r="AO16" s="150"/>
      <c r="AP16" s="445"/>
    </row>
    <row r="17" spans="2:42" ht="15.75" customHeight="1">
      <c r="B17" s="449"/>
      <c r="C17" s="57"/>
      <c r="D17" s="53" t="s">
        <v>134</v>
      </c>
      <c r="E17" s="53"/>
      <c r="F17" s="479" t="s">
        <v>606</v>
      </c>
      <c r="G17" s="479"/>
      <c r="H17" s="479"/>
      <c r="I17" s="479"/>
      <c r="J17" s="480"/>
      <c r="K17" s="118">
        <f t="shared" ref="K17:Z17" si="9">SUM(K38,K59)</f>
        <v>1897</v>
      </c>
      <c r="L17" s="284">
        <f t="shared" si="9"/>
        <v>661</v>
      </c>
      <c r="M17" s="284">
        <f t="shared" si="9"/>
        <v>1236</v>
      </c>
      <c r="N17" s="284">
        <f t="shared" si="9"/>
        <v>382</v>
      </c>
      <c r="O17" s="284">
        <f t="shared" si="9"/>
        <v>681</v>
      </c>
      <c r="P17" s="284">
        <f t="shared" si="9"/>
        <v>22</v>
      </c>
      <c r="Q17" s="284">
        <f t="shared" si="9"/>
        <v>26</v>
      </c>
      <c r="R17" s="284">
        <f t="shared" si="9"/>
        <v>118</v>
      </c>
      <c r="S17" s="284">
        <f t="shared" si="9"/>
        <v>13</v>
      </c>
      <c r="T17" s="284">
        <f t="shared" si="9"/>
        <v>64</v>
      </c>
      <c r="U17" s="284">
        <f t="shared" si="9"/>
        <v>209</v>
      </c>
      <c r="V17" s="284">
        <f t="shared" si="9"/>
        <v>3</v>
      </c>
      <c r="W17" s="284">
        <f t="shared" si="9"/>
        <v>1</v>
      </c>
      <c r="X17" s="284">
        <f t="shared" si="9"/>
        <v>10</v>
      </c>
      <c r="Y17" s="284">
        <f t="shared" si="9"/>
        <v>70</v>
      </c>
      <c r="Z17" s="284">
        <f t="shared" si="9"/>
        <v>3</v>
      </c>
      <c r="AA17" s="284">
        <f t="shared" ref="AA17:AA24" si="10">SUM(AA38,AA59)</f>
        <v>52</v>
      </c>
      <c r="AB17" s="284">
        <f t="shared" si="8"/>
        <v>11</v>
      </c>
      <c r="AC17" s="284">
        <f t="shared" si="8"/>
        <v>15</v>
      </c>
      <c r="AD17" s="284">
        <f t="shared" si="8"/>
        <v>1</v>
      </c>
      <c r="AE17" s="284">
        <f t="shared" si="8"/>
        <v>11</v>
      </c>
      <c r="AF17" s="284">
        <f t="shared" si="8"/>
        <v>47</v>
      </c>
      <c r="AG17" s="284">
        <f t="shared" si="8"/>
        <v>158</v>
      </c>
      <c r="AH17" s="489" t="s">
        <v>606</v>
      </c>
      <c r="AI17" s="479"/>
      <c r="AJ17" s="479"/>
      <c r="AK17" s="479"/>
      <c r="AL17" s="479"/>
      <c r="AM17" s="46"/>
      <c r="AN17" s="53" t="s">
        <v>134</v>
      </c>
      <c r="AO17" s="150"/>
      <c r="AP17" s="445"/>
    </row>
    <row r="18" spans="2:42" ht="15.75" customHeight="1">
      <c r="B18" s="449"/>
      <c r="C18" s="57"/>
      <c r="D18" s="53" t="s">
        <v>135</v>
      </c>
      <c r="E18" s="53"/>
      <c r="F18" s="479" t="s">
        <v>605</v>
      </c>
      <c r="G18" s="479"/>
      <c r="H18" s="479"/>
      <c r="I18" s="479"/>
      <c r="J18" s="480"/>
      <c r="K18" s="118">
        <f t="shared" ref="K18:Z18" si="11">SUM(K39,K60)</f>
        <v>790</v>
      </c>
      <c r="L18" s="284">
        <f t="shared" si="11"/>
        <v>456</v>
      </c>
      <c r="M18" s="284">
        <f t="shared" si="11"/>
        <v>334</v>
      </c>
      <c r="N18" s="284">
        <f t="shared" si="11"/>
        <v>364</v>
      </c>
      <c r="O18" s="284">
        <f t="shared" si="11"/>
        <v>195</v>
      </c>
      <c r="P18" s="284">
        <f t="shared" si="11"/>
        <v>24</v>
      </c>
      <c r="Q18" s="284">
        <f t="shared" si="11"/>
        <v>34</v>
      </c>
      <c r="R18" s="284">
        <f t="shared" si="11"/>
        <v>14</v>
      </c>
      <c r="S18" s="284">
        <f t="shared" si="11"/>
        <v>3</v>
      </c>
      <c r="T18" s="284">
        <f t="shared" si="11"/>
        <v>9</v>
      </c>
      <c r="U18" s="284">
        <f t="shared" si="11"/>
        <v>24</v>
      </c>
      <c r="V18" s="284">
        <f t="shared" si="11"/>
        <v>1</v>
      </c>
      <c r="W18" s="284">
        <f t="shared" si="11"/>
        <v>0</v>
      </c>
      <c r="X18" s="284">
        <f t="shared" si="11"/>
        <v>1</v>
      </c>
      <c r="Y18" s="284">
        <f t="shared" si="11"/>
        <v>13</v>
      </c>
      <c r="Z18" s="284">
        <f t="shared" si="11"/>
        <v>0</v>
      </c>
      <c r="AA18" s="284">
        <f t="shared" si="10"/>
        <v>1</v>
      </c>
      <c r="AB18" s="284">
        <f t="shared" si="8"/>
        <v>0</v>
      </c>
      <c r="AC18" s="284">
        <f t="shared" si="8"/>
        <v>10</v>
      </c>
      <c r="AD18" s="284">
        <f t="shared" si="8"/>
        <v>28</v>
      </c>
      <c r="AE18" s="284">
        <f t="shared" si="8"/>
        <v>20</v>
      </c>
      <c r="AF18" s="284">
        <f t="shared" si="8"/>
        <v>15</v>
      </c>
      <c r="AG18" s="284">
        <f t="shared" si="8"/>
        <v>34</v>
      </c>
      <c r="AH18" s="489" t="s">
        <v>605</v>
      </c>
      <c r="AI18" s="479"/>
      <c r="AJ18" s="479"/>
      <c r="AK18" s="479"/>
      <c r="AL18" s="479"/>
      <c r="AM18" s="46"/>
      <c r="AN18" s="53" t="s">
        <v>135</v>
      </c>
      <c r="AO18" s="150"/>
      <c r="AP18" s="445"/>
    </row>
    <row r="19" spans="2:42" ht="15.75" customHeight="1">
      <c r="B19" s="449"/>
      <c r="C19" s="57"/>
      <c r="D19" s="53" t="s">
        <v>512</v>
      </c>
      <c r="E19" s="53"/>
      <c r="F19" s="479" t="s">
        <v>604</v>
      </c>
      <c r="G19" s="479"/>
      <c r="H19" s="479"/>
      <c r="I19" s="479"/>
      <c r="J19" s="480"/>
      <c r="K19" s="118">
        <f t="shared" ref="K19:Z19" si="12">SUM(K40,K61)</f>
        <v>79</v>
      </c>
      <c r="L19" s="284">
        <f t="shared" si="12"/>
        <v>71</v>
      </c>
      <c r="M19" s="284">
        <f t="shared" si="12"/>
        <v>8</v>
      </c>
      <c r="N19" s="284">
        <f t="shared" si="12"/>
        <v>48</v>
      </c>
      <c r="O19" s="284">
        <f t="shared" si="12"/>
        <v>4</v>
      </c>
      <c r="P19" s="284">
        <f t="shared" si="12"/>
        <v>0</v>
      </c>
      <c r="Q19" s="284">
        <f t="shared" si="12"/>
        <v>0</v>
      </c>
      <c r="R19" s="284">
        <f t="shared" si="12"/>
        <v>14</v>
      </c>
      <c r="S19" s="284">
        <f t="shared" si="12"/>
        <v>0</v>
      </c>
      <c r="T19" s="284">
        <f t="shared" si="12"/>
        <v>7</v>
      </c>
      <c r="U19" s="284">
        <f t="shared" si="12"/>
        <v>2</v>
      </c>
      <c r="V19" s="284">
        <f t="shared" si="12"/>
        <v>2</v>
      </c>
      <c r="W19" s="284">
        <f t="shared" si="12"/>
        <v>0</v>
      </c>
      <c r="X19" s="284">
        <f t="shared" si="12"/>
        <v>0</v>
      </c>
      <c r="Y19" s="284">
        <f t="shared" si="12"/>
        <v>0</v>
      </c>
      <c r="Z19" s="284">
        <f t="shared" si="12"/>
        <v>0</v>
      </c>
      <c r="AA19" s="284">
        <f t="shared" si="10"/>
        <v>0</v>
      </c>
      <c r="AB19" s="284">
        <f t="shared" si="8"/>
        <v>0</v>
      </c>
      <c r="AC19" s="284">
        <f t="shared" si="8"/>
        <v>0</v>
      </c>
      <c r="AD19" s="284">
        <f t="shared" si="8"/>
        <v>0</v>
      </c>
      <c r="AE19" s="284">
        <f t="shared" si="8"/>
        <v>1</v>
      </c>
      <c r="AF19" s="284">
        <f t="shared" si="8"/>
        <v>0</v>
      </c>
      <c r="AG19" s="284">
        <f t="shared" si="8"/>
        <v>1</v>
      </c>
      <c r="AH19" s="489" t="s">
        <v>604</v>
      </c>
      <c r="AI19" s="479"/>
      <c r="AJ19" s="479"/>
      <c r="AK19" s="479"/>
      <c r="AL19" s="479"/>
      <c r="AM19" s="46"/>
      <c r="AN19" s="53" t="s">
        <v>512</v>
      </c>
      <c r="AO19" s="150"/>
      <c r="AP19" s="445"/>
    </row>
    <row r="20" spans="2:42" ht="15.75" customHeight="1">
      <c r="B20" s="449"/>
      <c r="C20" s="57"/>
      <c r="D20" s="464" t="s">
        <v>137</v>
      </c>
      <c r="E20" s="53"/>
      <c r="F20" s="479" t="s">
        <v>139</v>
      </c>
      <c r="G20" s="479"/>
      <c r="H20" s="479"/>
      <c r="I20" s="53"/>
      <c r="J20" s="53" t="s">
        <v>541</v>
      </c>
      <c r="K20" s="118">
        <f t="shared" ref="K20:Z20" si="13">SUM(K41,K62)</f>
        <v>3328</v>
      </c>
      <c r="L20" s="284">
        <f t="shared" si="13"/>
        <v>2097</v>
      </c>
      <c r="M20" s="284">
        <f t="shared" si="13"/>
        <v>1231</v>
      </c>
      <c r="N20" s="284">
        <f t="shared" si="13"/>
        <v>387</v>
      </c>
      <c r="O20" s="284">
        <f t="shared" si="13"/>
        <v>305</v>
      </c>
      <c r="P20" s="284">
        <f t="shared" si="13"/>
        <v>120</v>
      </c>
      <c r="Q20" s="284">
        <f t="shared" si="13"/>
        <v>106</v>
      </c>
      <c r="R20" s="284">
        <f t="shared" si="13"/>
        <v>1318</v>
      </c>
      <c r="S20" s="284">
        <f t="shared" si="13"/>
        <v>55</v>
      </c>
      <c r="T20" s="284">
        <f t="shared" si="13"/>
        <v>185</v>
      </c>
      <c r="U20" s="284">
        <f t="shared" si="13"/>
        <v>482</v>
      </c>
      <c r="V20" s="284">
        <f t="shared" si="13"/>
        <v>18</v>
      </c>
      <c r="W20" s="284">
        <f t="shared" si="13"/>
        <v>4</v>
      </c>
      <c r="X20" s="284">
        <f t="shared" si="13"/>
        <v>5</v>
      </c>
      <c r="Y20" s="284">
        <f t="shared" si="13"/>
        <v>111</v>
      </c>
      <c r="Z20" s="284">
        <f t="shared" si="13"/>
        <v>0</v>
      </c>
      <c r="AA20" s="284">
        <f t="shared" si="10"/>
        <v>21</v>
      </c>
      <c r="AB20" s="284">
        <f t="shared" si="8"/>
        <v>14</v>
      </c>
      <c r="AC20" s="284">
        <f t="shared" si="8"/>
        <v>28</v>
      </c>
      <c r="AD20" s="284">
        <f t="shared" si="8"/>
        <v>1</v>
      </c>
      <c r="AE20" s="284">
        <f t="shared" si="8"/>
        <v>1</v>
      </c>
      <c r="AF20" s="284">
        <f t="shared" si="8"/>
        <v>49</v>
      </c>
      <c r="AG20" s="284">
        <f t="shared" si="8"/>
        <v>118</v>
      </c>
      <c r="AH20" s="57" t="s">
        <v>541</v>
      </c>
      <c r="AI20" s="53"/>
      <c r="AJ20" s="479" t="s">
        <v>139</v>
      </c>
      <c r="AK20" s="479"/>
      <c r="AL20" s="479"/>
      <c r="AM20" s="46"/>
      <c r="AN20" s="464" t="s">
        <v>137</v>
      </c>
      <c r="AO20" s="150"/>
      <c r="AP20" s="445"/>
    </row>
    <row r="21" spans="2:42" ht="15.75" customHeight="1">
      <c r="B21" s="449"/>
      <c r="C21" s="57"/>
      <c r="D21" s="464"/>
      <c r="E21" s="53"/>
      <c r="F21" s="479"/>
      <c r="G21" s="479"/>
      <c r="H21" s="479"/>
      <c r="I21" s="155"/>
      <c r="J21" s="366" t="s">
        <v>539</v>
      </c>
      <c r="K21" s="118">
        <f t="shared" ref="K21:Z21" si="14">SUM(K42,K63)</f>
        <v>43</v>
      </c>
      <c r="L21" s="284">
        <f t="shared" si="14"/>
        <v>18</v>
      </c>
      <c r="M21" s="284">
        <f t="shared" si="14"/>
        <v>25</v>
      </c>
      <c r="N21" s="284">
        <f t="shared" si="14"/>
        <v>4</v>
      </c>
      <c r="O21" s="284">
        <f t="shared" si="14"/>
        <v>15</v>
      </c>
      <c r="P21" s="284">
        <f t="shared" si="14"/>
        <v>0</v>
      </c>
      <c r="Q21" s="284">
        <f t="shared" si="14"/>
        <v>3</v>
      </c>
      <c r="R21" s="284">
        <f t="shared" si="14"/>
        <v>7</v>
      </c>
      <c r="S21" s="284">
        <f t="shared" si="14"/>
        <v>0</v>
      </c>
      <c r="T21" s="284">
        <f t="shared" si="14"/>
        <v>3</v>
      </c>
      <c r="U21" s="284">
        <f t="shared" si="14"/>
        <v>1</v>
      </c>
      <c r="V21" s="284">
        <f t="shared" si="14"/>
        <v>2</v>
      </c>
      <c r="W21" s="284">
        <f t="shared" si="14"/>
        <v>0</v>
      </c>
      <c r="X21" s="284">
        <f t="shared" si="14"/>
        <v>0</v>
      </c>
      <c r="Y21" s="284">
        <f t="shared" si="14"/>
        <v>0</v>
      </c>
      <c r="Z21" s="284">
        <f t="shared" si="14"/>
        <v>0</v>
      </c>
      <c r="AA21" s="284">
        <f t="shared" si="10"/>
        <v>0</v>
      </c>
      <c r="AB21" s="284">
        <f t="shared" si="8"/>
        <v>1</v>
      </c>
      <c r="AC21" s="284">
        <f t="shared" si="8"/>
        <v>2</v>
      </c>
      <c r="AD21" s="284">
        <f t="shared" si="8"/>
        <v>0</v>
      </c>
      <c r="AE21" s="284">
        <f t="shared" si="8"/>
        <v>0</v>
      </c>
      <c r="AF21" s="284">
        <f t="shared" si="8"/>
        <v>1</v>
      </c>
      <c r="AG21" s="284">
        <f t="shared" si="8"/>
        <v>4</v>
      </c>
      <c r="AH21" s="367" t="s">
        <v>539</v>
      </c>
      <c r="AI21" s="155"/>
      <c r="AJ21" s="479"/>
      <c r="AK21" s="479"/>
      <c r="AL21" s="479"/>
      <c r="AM21" s="46"/>
      <c r="AN21" s="464"/>
      <c r="AO21" s="150"/>
      <c r="AP21" s="445"/>
    </row>
    <row r="22" spans="2:42" ht="15.75" customHeight="1">
      <c r="B22" s="449"/>
      <c r="C22" s="57"/>
      <c r="D22" s="53" t="s">
        <v>603</v>
      </c>
      <c r="E22" s="53"/>
      <c r="F22" s="479" t="s">
        <v>546</v>
      </c>
      <c r="G22" s="479"/>
      <c r="H22" s="479"/>
      <c r="I22" s="479"/>
      <c r="J22" s="480"/>
      <c r="K22" s="118">
        <f>SUM(K43,K64)</f>
        <v>64</v>
      </c>
      <c r="L22" s="284">
        <v>19</v>
      </c>
      <c r="M22" s="284">
        <f t="shared" ref="M22:Z22" si="15">SUM(M43,M64)</f>
        <v>45</v>
      </c>
      <c r="N22" s="284">
        <f t="shared" si="15"/>
        <v>15</v>
      </c>
      <c r="O22" s="284">
        <f t="shared" si="15"/>
        <v>31</v>
      </c>
      <c r="P22" s="284">
        <f t="shared" si="15"/>
        <v>0</v>
      </c>
      <c r="Q22" s="284">
        <f t="shared" si="15"/>
        <v>0</v>
      </c>
      <c r="R22" s="284">
        <f t="shared" si="15"/>
        <v>2</v>
      </c>
      <c r="S22" s="284">
        <f t="shared" si="15"/>
        <v>0</v>
      </c>
      <c r="T22" s="284">
        <f t="shared" si="15"/>
        <v>1</v>
      </c>
      <c r="U22" s="284">
        <f t="shared" si="15"/>
        <v>8</v>
      </c>
      <c r="V22" s="284">
        <f t="shared" si="15"/>
        <v>0</v>
      </c>
      <c r="W22" s="284">
        <f t="shared" si="15"/>
        <v>0</v>
      </c>
      <c r="X22" s="284">
        <f t="shared" si="15"/>
        <v>0</v>
      </c>
      <c r="Y22" s="284">
        <f t="shared" si="15"/>
        <v>0</v>
      </c>
      <c r="Z22" s="284">
        <f t="shared" si="15"/>
        <v>0</v>
      </c>
      <c r="AA22" s="284">
        <f t="shared" si="10"/>
        <v>0</v>
      </c>
      <c r="AB22" s="284">
        <f t="shared" si="8"/>
        <v>0</v>
      </c>
      <c r="AC22" s="284">
        <f t="shared" si="8"/>
        <v>0</v>
      </c>
      <c r="AD22" s="284">
        <f t="shared" si="8"/>
        <v>0</v>
      </c>
      <c r="AE22" s="284">
        <f t="shared" si="8"/>
        <v>0</v>
      </c>
      <c r="AF22" s="284">
        <f t="shared" si="8"/>
        <v>1</v>
      </c>
      <c r="AG22" s="284">
        <f t="shared" si="8"/>
        <v>6</v>
      </c>
      <c r="AH22" s="489" t="s">
        <v>546</v>
      </c>
      <c r="AI22" s="479"/>
      <c r="AJ22" s="479"/>
      <c r="AK22" s="479"/>
      <c r="AL22" s="479"/>
      <c r="AM22" s="46"/>
      <c r="AN22" s="53" t="s">
        <v>603</v>
      </c>
      <c r="AO22" s="150"/>
      <c r="AP22" s="445"/>
    </row>
    <row r="23" spans="2:42" ht="15.75" customHeight="1">
      <c r="B23" s="449"/>
      <c r="C23" s="57"/>
      <c r="D23" s="53" t="s">
        <v>601</v>
      </c>
      <c r="E23" s="53"/>
      <c r="F23" s="479" t="s">
        <v>602</v>
      </c>
      <c r="G23" s="479"/>
      <c r="H23" s="479"/>
      <c r="I23" s="479"/>
      <c r="J23" s="480"/>
      <c r="K23" s="118">
        <f>SUM(K44,K65)</f>
        <v>239</v>
      </c>
      <c r="L23" s="284">
        <f>SUM(L44,L65)</f>
        <v>88</v>
      </c>
      <c r="M23" s="284">
        <f t="shared" ref="M23:Z23" si="16">SUM(M44,M65)</f>
        <v>151</v>
      </c>
      <c r="N23" s="284">
        <f t="shared" si="16"/>
        <v>57</v>
      </c>
      <c r="O23" s="284">
        <f t="shared" si="16"/>
        <v>87</v>
      </c>
      <c r="P23" s="284">
        <f t="shared" si="16"/>
        <v>4</v>
      </c>
      <c r="Q23" s="284">
        <f t="shared" si="16"/>
        <v>3</v>
      </c>
      <c r="R23" s="284">
        <f t="shared" si="16"/>
        <v>5</v>
      </c>
      <c r="S23" s="284">
        <f t="shared" si="16"/>
        <v>0</v>
      </c>
      <c r="T23" s="284">
        <f t="shared" si="16"/>
        <v>8</v>
      </c>
      <c r="U23" s="284">
        <f t="shared" si="16"/>
        <v>19</v>
      </c>
      <c r="V23" s="284">
        <f t="shared" si="16"/>
        <v>0</v>
      </c>
      <c r="W23" s="284">
        <f t="shared" si="16"/>
        <v>1</v>
      </c>
      <c r="X23" s="284">
        <f t="shared" si="16"/>
        <v>2</v>
      </c>
      <c r="Y23" s="284">
        <f t="shared" si="16"/>
        <v>20</v>
      </c>
      <c r="Z23" s="284">
        <f t="shared" si="16"/>
        <v>1</v>
      </c>
      <c r="AA23" s="284">
        <f t="shared" si="10"/>
        <v>2</v>
      </c>
      <c r="AB23" s="284">
        <f t="shared" si="8"/>
        <v>1</v>
      </c>
      <c r="AC23" s="284">
        <f t="shared" si="8"/>
        <v>1</v>
      </c>
      <c r="AD23" s="284">
        <f t="shared" si="8"/>
        <v>3</v>
      </c>
      <c r="AE23" s="284">
        <f t="shared" si="8"/>
        <v>8</v>
      </c>
      <c r="AF23" s="284">
        <f t="shared" si="8"/>
        <v>7</v>
      </c>
      <c r="AG23" s="284">
        <f t="shared" si="8"/>
        <v>10</v>
      </c>
      <c r="AH23" s="489" t="s">
        <v>602</v>
      </c>
      <c r="AI23" s="479"/>
      <c r="AJ23" s="479"/>
      <c r="AK23" s="479"/>
      <c r="AL23" s="479"/>
      <c r="AM23" s="46"/>
      <c r="AN23" s="53" t="s">
        <v>601</v>
      </c>
      <c r="AO23" s="150"/>
      <c r="AP23" s="445"/>
    </row>
    <row r="24" spans="2:42" ht="15.75" customHeight="1">
      <c r="B24" s="449"/>
      <c r="C24" s="57"/>
      <c r="D24" s="53" t="s">
        <v>600</v>
      </c>
      <c r="E24" s="53"/>
      <c r="F24" s="479" t="s">
        <v>543</v>
      </c>
      <c r="G24" s="479"/>
      <c r="H24" s="479"/>
      <c r="I24" s="479"/>
      <c r="J24" s="480"/>
      <c r="K24" s="118">
        <f>SUM(K45,K66)</f>
        <v>0</v>
      </c>
      <c r="L24" s="284">
        <f>SUM(L45,L66)</f>
        <v>0</v>
      </c>
      <c r="M24" s="284">
        <f t="shared" ref="M24:Z24" si="17">SUM(M45,M66)</f>
        <v>0</v>
      </c>
      <c r="N24" s="284">
        <f t="shared" si="17"/>
        <v>0</v>
      </c>
      <c r="O24" s="284">
        <f t="shared" si="17"/>
        <v>0</v>
      </c>
      <c r="P24" s="284">
        <f t="shared" si="17"/>
        <v>0</v>
      </c>
      <c r="Q24" s="284">
        <f t="shared" si="17"/>
        <v>0</v>
      </c>
      <c r="R24" s="284">
        <f t="shared" si="17"/>
        <v>0</v>
      </c>
      <c r="S24" s="284">
        <f t="shared" si="17"/>
        <v>0</v>
      </c>
      <c r="T24" s="284">
        <f t="shared" si="17"/>
        <v>0</v>
      </c>
      <c r="U24" s="284">
        <f t="shared" si="17"/>
        <v>0</v>
      </c>
      <c r="V24" s="284">
        <f t="shared" si="17"/>
        <v>0</v>
      </c>
      <c r="W24" s="284">
        <f t="shared" si="17"/>
        <v>0</v>
      </c>
      <c r="X24" s="284">
        <f t="shared" si="17"/>
        <v>0</v>
      </c>
      <c r="Y24" s="284">
        <f t="shared" si="17"/>
        <v>0</v>
      </c>
      <c r="Z24" s="284">
        <f t="shared" si="17"/>
        <v>0</v>
      </c>
      <c r="AA24" s="284">
        <f t="shared" si="10"/>
        <v>0</v>
      </c>
      <c r="AB24" s="284">
        <f t="shared" si="8"/>
        <v>0</v>
      </c>
      <c r="AC24" s="284">
        <f t="shared" si="8"/>
        <v>0</v>
      </c>
      <c r="AD24" s="284">
        <f t="shared" si="8"/>
        <v>0</v>
      </c>
      <c r="AE24" s="284">
        <f t="shared" si="8"/>
        <v>0</v>
      </c>
      <c r="AF24" s="284">
        <f t="shared" si="8"/>
        <v>0</v>
      </c>
      <c r="AG24" s="284">
        <f t="shared" si="8"/>
        <v>0</v>
      </c>
      <c r="AH24" s="489" t="s">
        <v>543</v>
      </c>
      <c r="AI24" s="479"/>
      <c r="AJ24" s="479"/>
      <c r="AK24" s="479"/>
      <c r="AL24" s="479"/>
      <c r="AM24" s="46"/>
      <c r="AN24" s="53" t="s">
        <v>600</v>
      </c>
      <c r="AO24" s="150"/>
      <c r="AP24" s="445"/>
    </row>
    <row r="25" spans="2:42" ht="15.75" customHeight="1">
      <c r="B25" s="449"/>
      <c r="C25" s="57"/>
      <c r="D25" s="53"/>
      <c r="E25" s="53"/>
      <c r="F25" s="53"/>
      <c r="G25" s="53"/>
      <c r="H25" s="53"/>
      <c r="I25" s="53"/>
      <c r="J25" s="46"/>
      <c r="K25" s="118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368"/>
      <c r="AH25" s="46"/>
      <c r="AI25" s="46"/>
      <c r="AJ25" s="53"/>
      <c r="AK25" s="46"/>
      <c r="AL25" s="53"/>
      <c r="AM25" s="46"/>
      <c r="AN25" s="46"/>
      <c r="AO25" s="150"/>
      <c r="AP25" s="445"/>
    </row>
    <row r="26" spans="2:42" ht="15.75" customHeight="1">
      <c r="B26" s="449"/>
      <c r="C26" s="57"/>
      <c r="D26" s="53" t="s">
        <v>542</v>
      </c>
      <c r="E26" s="53"/>
      <c r="F26" s="53"/>
      <c r="G26" s="53"/>
      <c r="H26" s="53"/>
      <c r="I26" s="53"/>
      <c r="J26" s="53" t="s">
        <v>541</v>
      </c>
      <c r="K26" s="118">
        <f t="shared" ref="K26:AG26" si="18">SUM(K47,K68)</f>
        <v>44</v>
      </c>
      <c r="L26" s="284">
        <f t="shared" si="18"/>
        <v>5</v>
      </c>
      <c r="M26" s="284">
        <f t="shared" si="18"/>
        <v>39</v>
      </c>
      <c r="N26" s="284">
        <f t="shared" si="18"/>
        <v>0</v>
      </c>
      <c r="O26" s="284">
        <f t="shared" si="18"/>
        <v>9</v>
      </c>
      <c r="P26" s="284">
        <f t="shared" si="18"/>
        <v>0</v>
      </c>
      <c r="Q26" s="284">
        <f t="shared" si="18"/>
        <v>2</v>
      </c>
      <c r="R26" s="284">
        <f t="shared" si="18"/>
        <v>0</v>
      </c>
      <c r="S26" s="284">
        <f t="shared" si="18"/>
        <v>1</v>
      </c>
      <c r="T26" s="284">
        <f t="shared" si="18"/>
        <v>1</v>
      </c>
      <c r="U26" s="284">
        <f t="shared" si="18"/>
        <v>1</v>
      </c>
      <c r="V26" s="284">
        <f t="shared" si="18"/>
        <v>0</v>
      </c>
      <c r="W26" s="284">
        <f t="shared" si="18"/>
        <v>0</v>
      </c>
      <c r="X26" s="284">
        <f t="shared" si="18"/>
        <v>0</v>
      </c>
      <c r="Y26" s="284">
        <f t="shared" si="18"/>
        <v>0</v>
      </c>
      <c r="Z26" s="284">
        <f t="shared" si="18"/>
        <v>3</v>
      </c>
      <c r="AA26" s="284">
        <f t="shared" si="18"/>
        <v>26</v>
      </c>
      <c r="AB26" s="284">
        <f t="shared" si="18"/>
        <v>1</v>
      </c>
      <c r="AC26" s="284">
        <f t="shared" si="18"/>
        <v>0</v>
      </c>
      <c r="AD26" s="284">
        <f t="shared" si="18"/>
        <v>0</v>
      </c>
      <c r="AE26" s="284">
        <f t="shared" si="18"/>
        <v>0</v>
      </c>
      <c r="AF26" s="284">
        <f t="shared" si="18"/>
        <v>0</v>
      </c>
      <c r="AG26" s="284">
        <f t="shared" si="18"/>
        <v>0</v>
      </c>
      <c r="AH26" s="57" t="s">
        <v>541</v>
      </c>
      <c r="AI26" s="46"/>
      <c r="AJ26" s="53" t="s">
        <v>542</v>
      </c>
      <c r="AK26" s="46"/>
      <c r="AL26" s="53"/>
      <c r="AM26" s="46"/>
      <c r="AN26" s="46"/>
      <c r="AO26" s="150"/>
      <c r="AP26" s="445"/>
    </row>
    <row r="27" spans="2:42" ht="15.75" customHeight="1">
      <c r="B27" s="449"/>
      <c r="C27" s="58"/>
      <c r="D27" s="53" t="s">
        <v>540</v>
      </c>
      <c r="E27" s="53"/>
      <c r="F27" s="53"/>
      <c r="G27" s="53"/>
      <c r="H27" s="53"/>
      <c r="I27" s="53"/>
      <c r="J27" s="366" t="s">
        <v>539</v>
      </c>
      <c r="K27" s="118">
        <f t="shared" ref="K27:AG27" si="19">SUM(K48,K69)</f>
        <v>6</v>
      </c>
      <c r="L27" s="284">
        <f t="shared" si="19"/>
        <v>0</v>
      </c>
      <c r="M27" s="284">
        <f t="shared" si="19"/>
        <v>6</v>
      </c>
      <c r="N27" s="284">
        <f t="shared" si="19"/>
        <v>0</v>
      </c>
      <c r="O27" s="284">
        <f t="shared" si="19"/>
        <v>0</v>
      </c>
      <c r="P27" s="284">
        <f t="shared" si="19"/>
        <v>0</v>
      </c>
      <c r="Q27" s="284">
        <f t="shared" si="19"/>
        <v>0</v>
      </c>
      <c r="R27" s="284">
        <f t="shared" si="19"/>
        <v>0</v>
      </c>
      <c r="S27" s="284">
        <f t="shared" si="19"/>
        <v>0</v>
      </c>
      <c r="T27" s="284">
        <f t="shared" si="19"/>
        <v>0</v>
      </c>
      <c r="U27" s="284">
        <f t="shared" si="19"/>
        <v>0</v>
      </c>
      <c r="V27" s="284">
        <f t="shared" si="19"/>
        <v>0</v>
      </c>
      <c r="W27" s="284">
        <f t="shared" si="19"/>
        <v>0</v>
      </c>
      <c r="X27" s="284">
        <f t="shared" si="19"/>
        <v>0</v>
      </c>
      <c r="Y27" s="284">
        <f t="shared" si="19"/>
        <v>0</v>
      </c>
      <c r="Z27" s="284">
        <f t="shared" si="19"/>
        <v>0</v>
      </c>
      <c r="AA27" s="284">
        <f t="shared" si="19"/>
        <v>0</v>
      </c>
      <c r="AB27" s="284">
        <f t="shared" si="19"/>
        <v>0</v>
      </c>
      <c r="AC27" s="284">
        <f t="shared" si="19"/>
        <v>0</v>
      </c>
      <c r="AD27" s="284">
        <f t="shared" si="19"/>
        <v>0</v>
      </c>
      <c r="AE27" s="284">
        <f t="shared" si="19"/>
        <v>0</v>
      </c>
      <c r="AF27" s="284">
        <f t="shared" si="19"/>
        <v>0</v>
      </c>
      <c r="AG27" s="284">
        <f t="shared" si="19"/>
        <v>6</v>
      </c>
      <c r="AH27" s="367" t="s">
        <v>539</v>
      </c>
      <c r="AI27" s="46"/>
      <c r="AJ27" s="53" t="s">
        <v>540</v>
      </c>
      <c r="AK27" s="46"/>
      <c r="AL27" s="46"/>
      <c r="AM27" s="46"/>
      <c r="AN27" s="46"/>
      <c r="AO27" s="150"/>
      <c r="AP27" s="445"/>
    </row>
    <row r="28" spans="2:42" ht="15.75" customHeight="1">
      <c r="B28" s="53"/>
      <c r="C28" s="53"/>
      <c r="D28" s="53"/>
      <c r="E28" s="53"/>
      <c r="F28" s="53"/>
      <c r="G28" s="53"/>
      <c r="H28" s="53"/>
      <c r="I28" s="53"/>
      <c r="J28" s="53"/>
      <c r="K28" s="118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77"/>
      <c r="W28" s="277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57"/>
      <c r="AI28" s="46"/>
      <c r="AJ28" s="46"/>
      <c r="AK28" s="46"/>
      <c r="AL28" s="46"/>
      <c r="AM28" s="46"/>
      <c r="AN28" s="46"/>
      <c r="AO28" s="53"/>
      <c r="AP28" s="46"/>
    </row>
    <row r="29" spans="2:42" ht="15.75" customHeight="1">
      <c r="B29" s="491" t="s">
        <v>615</v>
      </c>
      <c r="C29" s="56"/>
      <c r="D29" s="53" t="s">
        <v>614</v>
      </c>
      <c r="E29" s="53"/>
      <c r="F29" s="53"/>
      <c r="G29" s="53"/>
      <c r="H29" s="53"/>
      <c r="I29" s="53"/>
      <c r="J29" s="53"/>
      <c r="K29" s="118">
        <f t="shared" ref="K29:AG29" si="20">SUM(K31,K38:K45)</f>
        <v>11255</v>
      </c>
      <c r="L29" s="73">
        <f t="shared" si="20"/>
        <v>5567</v>
      </c>
      <c r="M29" s="284">
        <f t="shared" si="20"/>
        <v>5688</v>
      </c>
      <c r="N29" s="284">
        <f t="shared" si="20"/>
        <v>3007</v>
      </c>
      <c r="O29" s="284">
        <f t="shared" si="20"/>
        <v>3370</v>
      </c>
      <c r="P29" s="284">
        <f t="shared" si="20"/>
        <v>177</v>
      </c>
      <c r="Q29" s="284">
        <f t="shared" si="20"/>
        <v>189</v>
      </c>
      <c r="R29" s="284">
        <f t="shared" si="20"/>
        <v>1567</v>
      </c>
      <c r="S29" s="284">
        <f t="shared" si="20"/>
        <v>76</v>
      </c>
      <c r="T29" s="284">
        <f t="shared" si="20"/>
        <v>383</v>
      </c>
      <c r="U29" s="284">
        <f t="shared" si="20"/>
        <v>858</v>
      </c>
      <c r="V29" s="284">
        <f t="shared" si="20"/>
        <v>39</v>
      </c>
      <c r="W29" s="284">
        <f t="shared" si="20"/>
        <v>6</v>
      </c>
      <c r="X29" s="284">
        <f t="shared" si="20"/>
        <v>25</v>
      </c>
      <c r="Y29" s="284">
        <f t="shared" si="20"/>
        <v>285</v>
      </c>
      <c r="Z29" s="284">
        <f t="shared" si="20"/>
        <v>12</v>
      </c>
      <c r="AA29" s="284">
        <f t="shared" si="20"/>
        <v>201</v>
      </c>
      <c r="AB29" s="284">
        <f t="shared" si="20"/>
        <v>29</v>
      </c>
      <c r="AC29" s="284">
        <f t="shared" si="20"/>
        <v>70</v>
      </c>
      <c r="AD29" s="284">
        <f t="shared" si="20"/>
        <v>154</v>
      </c>
      <c r="AE29" s="284">
        <f t="shared" si="20"/>
        <v>132</v>
      </c>
      <c r="AF29" s="284">
        <f t="shared" si="20"/>
        <v>174</v>
      </c>
      <c r="AG29" s="284">
        <f t="shared" si="20"/>
        <v>501</v>
      </c>
      <c r="AH29" s="57" t="s">
        <v>613</v>
      </c>
      <c r="AI29" s="46"/>
      <c r="AJ29" s="46"/>
      <c r="AK29" s="46"/>
      <c r="AL29" s="46"/>
      <c r="AM29" s="46"/>
      <c r="AN29" s="46"/>
      <c r="AO29" s="144"/>
      <c r="AP29" s="492" t="s">
        <v>615</v>
      </c>
    </row>
    <row r="30" spans="2:42" ht="15.75" customHeight="1">
      <c r="B30" s="491"/>
      <c r="C30" s="57"/>
      <c r="D30" s="53"/>
      <c r="E30" s="53"/>
      <c r="F30" s="53"/>
      <c r="G30" s="53"/>
      <c r="H30" s="53"/>
      <c r="I30" s="53"/>
      <c r="J30" s="53"/>
      <c r="K30" s="118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77"/>
      <c r="W30" s="277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57"/>
      <c r="AI30" s="46"/>
      <c r="AJ30" s="46"/>
      <c r="AK30" s="46"/>
      <c r="AL30" s="46"/>
      <c r="AM30" s="46"/>
      <c r="AN30" s="46"/>
      <c r="AO30" s="150"/>
      <c r="AP30" s="492"/>
    </row>
    <row r="31" spans="2:42" ht="15.75" customHeight="1">
      <c r="B31" s="491"/>
      <c r="C31" s="57"/>
      <c r="D31" s="477" t="s">
        <v>560</v>
      </c>
      <c r="E31" s="53"/>
      <c r="F31" s="464" t="s">
        <v>54</v>
      </c>
      <c r="G31" s="464"/>
      <c r="H31" s="464"/>
      <c r="I31" s="464"/>
      <c r="J31" s="449"/>
      <c r="K31" s="118">
        <f t="shared" ref="K31:V31" si="21">SUM(K32:K37)</f>
        <v>4932</v>
      </c>
      <c r="L31" s="284">
        <f t="shared" si="21"/>
        <v>2213</v>
      </c>
      <c r="M31" s="284">
        <f t="shared" si="21"/>
        <v>2719</v>
      </c>
      <c r="N31" s="284">
        <f t="shared" si="21"/>
        <v>1779</v>
      </c>
      <c r="O31" s="284">
        <f t="shared" si="21"/>
        <v>2097</v>
      </c>
      <c r="P31" s="284">
        <f t="shared" si="21"/>
        <v>7</v>
      </c>
      <c r="Q31" s="284">
        <f t="shared" si="21"/>
        <v>17</v>
      </c>
      <c r="R31" s="284">
        <f t="shared" si="21"/>
        <v>113</v>
      </c>
      <c r="S31" s="284">
        <f t="shared" si="21"/>
        <v>6</v>
      </c>
      <c r="T31" s="284">
        <f t="shared" si="21"/>
        <v>109</v>
      </c>
      <c r="U31" s="284">
        <f t="shared" si="21"/>
        <v>128</v>
      </c>
      <c r="V31" s="284">
        <f t="shared" si="21"/>
        <v>13</v>
      </c>
      <c r="W31" s="284">
        <v>0</v>
      </c>
      <c r="X31" s="284">
        <f t="shared" ref="X31:AG31" si="22">SUM(X32:X37)</f>
        <v>7</v>
      </c>
      <c r="Y31" s="284">
        <f t="shared" si="22"/>
        <v>71</v>
      </c>
      <c r="Z31" s="284">
        <f t="shared" si="22"/>
        <v>8</v>
      </c>
      <c r="AA31" s="284">
        <f t="shared" si="22"/>
        <v>125</v>
      </c>
      <c r="AB31" s="284">
        <f t="shared" si="22"/>
        <v>2</v>
      </c>
      <c r="AC31" s="284">
        <f t="shared" si="22"/>
        <v>14</v>
      </c>
      <c r="AD31" s="284">
        <f t="shared" si="22"/>
        <v>121</v>
      </c>
      <c r="AE31" s="284">
        <f t="shared" si="22"/>
        <v>91</v>
      </c>
      <c r="AF31" s="284">
        <f t="shared" si="22"/>
        <v>54</v>
      </c>
      <c r="AG31" s="284">
        <f t="shared" si="22"/>
        <v>170</v>
      </c>
      <c r="AH31" s="445" t="s">
        <v>611</v>
      </c>
      <c r="AI31" s="464"/>
      <c r="AJ31" s="464"/>
      <c r="AK31" s="464"/>
      <c r="AL31" s="464"/>
      <c r="AM31" s="46"/>
      <c r="AN31" s="477" t="s">
        <v>560</v>
      </c>
      <c r="AO31" s="150"/>
      <c r="AP31" s="492"/>
    </row>
    <row r="32" spans="2:42" ht="15.75" customHeight="1">
      <c r="B32" s="491"/>
      <c r="C32" s="57"/>
      <c r="D32" s="477"/>
      <c r="E32" s="53"/>
      <c r="F32" s="479" t="s">
        <v>610</v>
      </c>
      <c r="G32" s="479"/>
      <c r="H32" s="479"/>
      <c r="I32" s="479"/>
      <c r="J32" s="480"/>
      <c r="K32" s="118">
        <f t="shared" ref="K32:K45" si="23">SUM(L32:M32)</f>
        <v>4188</v>
      </c>
      <c r="L32" s="284">
        <f t="shared" ref="L32:L45" si="24">SUM(N32,P32,R32,T32,V32,X32,Z32,AB32,AD32,AF32)</f>
        <v>2162</v>
      </c>
      <c r="M32" s="284">
        <f t="shared" ref="M32:M45" si="25">SUM(O32,Q32,S32,U32,W32,Y32,AA32,AC32,AE32,AG32)</f>
        <v>2026</v>
      </c>
      <c r="N32" s="284">
        <v>1762</v>
      </c>
      <c r="O32" s="284">
        <v>1774</v>
      </c>
      <c r="P32" s="284">
        <v>5</v>
      </c>
      <c r="Q32" s="284">
        <v>8</v>
      </c>
      <c r="R32" s="284">
        <v>109</v>
      </c>
      <c r="S32" s="284">
        <v>2</v>
      </c>
      <c r="T32" s="284">
        <v>103</v>
      </c>
      <c r="U32" s="284">
        <v>73</v>
      </c>
      <c r="V32" s="284">
        <v>5</v>
      </c>
      <c r="W32" s="284">
        <v>0</v>
      </c>
      <c r="X32" s="284">
        <v>2</v>
      </c>
      <c r="Y32" s="284">
        <v>5</v>
      </c>
      <c r="Z32" s="284">
        <v>1</v>
      </c>
      <c r="AA32" s="284">
        <v>6</v>
      </c>
      <c r="AB32" s="284">
        <v>2</v>
      </c>
      <c r="AC32" s="284">
        <v>3</v>
      </c>
      <c r="AD32" s="284">
        <v>121</v>
      </c>
      <c r="AE32" s="284">
        <v>84</v>
      </c>
      <c r="AF32" s="284">
        <v>52</v>
      </c>
      <c r="AG32" s="284">
        <v>71</v>
      </c>
      <c r="AH32" s="489" t="s">
        <v>610</v>
      </c>
      <c r="AI32" s="479"/>
      <c r="AJ32" s="479"/>
      <c r="AK32" s="479"/>
      <c r="AL32" s="479"/>
      <c r="AM32" s="46"/>
      <c r="AN32" s="477"/>
      <c r="AO32" s="150"/>
      <c r="AP32" s="492"/>
    </row>
    <row r="33" spans="2:42" ht="15.75" customHeight="1">
      <c r="B33" s="491"/>
      <c r="C33" s="57"/>
      <c r="D33" s="477"/>
      <c r="E33" s="53"/>
      <c r="F33" s="479" t="s">
        <v>609</v>
      </c>
      <c r="G33" s="479"/>
      <c r="H33" s="479"/>
      <c r="I33" s="479"/>
      <c r="J33" s="480"/>
      <c r="K33" s="118">
        <f t="shared" si="23"/>
        <v>613</v>
      </c>
      <c r="L33" s="284">
        <f t="shared" si="24"/>
        <v>35</v>
      </c>
      <c r="M33" s="284">
        <f t="shared" si="25"/>
        <v>578</v>
      </c>
      <c r="N33" s="284">
        <v>15</v>
      </c>
      <c r="O33" s="284">
        <v>322</v>
      </c>
      <c r="P33" s="284">
        <v>2</v>
      </c>
      <c r="Q33" s="284">
        <v>9</v>
      </c>
      <c r="R33" s="284">
        <v>3</v>
      </c>
      <c r="S33" s="284">
        <v>4</v>
      </c>
      <c r="T33" s="284">
        <v>6</v>
      </c>
      <c r="U33" s="284">
        <v>55</v>
      </c>
      <c r="V33" s="284">
        <v>0</v>
      </c>
      <c r="W33" s="284">
        <v>0</v>
      </c>
      <c r="X33" s="284">
        <v>5</v>
      </c>
      <c r="Y33" s="284">
        <v>65</v>
      </c>
      <c r="Z33" s="284">
        <v>2</v>
      </c>
      <c r="AA33" s="284">
        <v>7</v>
      </c>
      <c r="AB33" s="284">
        <v>0</v>
      </c>
      <c r="AC33" s="284">
        <v>10</v>
      </c>
      <c r="AD33" s="284">
        <v>0</v>
      </c>
      <c r="AE33" s="284">
        <v>7</v>
      </c>
      <c r="AF33" s="284">
        <v>2</v>
      </c>
      <c r="AG33" s="284">
        <v>99</v>
      </c>
      <c r="AH33" s="489" t="s">
        <v>609</v>
      </c>
      <c r="AI33" s="479"/>
      <c r="AJ33" s="479"/>
      <c r="AK33" s="479"/>
      <c r="AL33" s="479"/>
      <c r="AM33" s="46"/>
      <c r="AN33" s="477"/>
      <c r="AO33" s="150"/>
      <c r="AP33" s="492"/>
    </row>
    <row r="34" spans="2:42" ht="15.75" customHeight="1">
      <c r="B34" s="491"/>
      <c r="C34" s="57"/>
      <c r="D34" s="477"/>
      <c r="E34" s="53"/>
      <c r="F34" s="481" t="s">
        <v>558</v>
      </c>
      <c r="G34" s="481"/>
      <c r="H34" s="481"/>
      <c r="I34" s="481"/>
      <c r="J34" s="482"/>
      <c r="K34" s="118">
        <f t="shared" si="23"/>
        <v>1</v>
      </c>
      <c r="L34" s="284">
        <f t="shared" si="24"/>
        <v>1</v>
      </c>
      <c r="M34" s="284">
        <f t="shared" si="25"/>
        <v>0</v>
      </c>
      <c r="N34" s="284">
        <v>1</v>
      </c>
      <c r="O34" s="284">
        <v>0</v>
      </c>
      <c r="P34" s="284">
        <v>0</v>
      </c>
      <c r="Q34" s="284">
        <v>0</v>
      </c>
      <c r="R34" s="284">
        <v>0</v>
      </c>
      <c r="S34" s="284">
        <v>0</v>
      </c>
      <c r="T34" s="284">
        <v>0</v>
      </c>
      <c r="U34" s="284">
        <v>0</v>
      </c>
      <c r="V34" s="284">
        <v>0</v>
      </c>
      <c r="W34" s="284">
        <v>0</v>
      </c>
      <c r="X34" s="284">
        <v>0</v>
      </c>
      <c r="Y34" s="284">
        <v>0</v>
      </c>
      <c r="Z34" s="284">
        <v>0</v>
      </c>
      <c r="AA34" s="284">
        <v>0</v>
      </c>
      <c r="AB34" s="284">
        <v>0</v>
      </c>
      <c r="AC34" s="284">
        <v>0</v>
      </c>
      <c r="AD34" s="284">
        <v>0</v>
      </c>
      <c r="AE34" s="284">
        <v>0</v>
      </c>
      <c r="AF34" s="284">
        <v>0</v>
      </c>
      <c r="AG34" s="284">
        <v>0</v>
      </c>
      <c r="AH34" s="490" t="s">
        <v>558</v>
      </c>
      <c r="AI34" s="481"/>
      <c r="AJ34" s="481"/>
      <c r="AK34" s="481"/>
      <c r="AL34" s="481"/>
      <c r="AM34" s="46"/>
      <c r="AN34" s="477"/>
      <c r="AO34" s="150"/>
      <c r="AP34" s="492"/>
    </row>
    <row r="35" spans="2:42" ht="15.75" customHeight="1">
      <c r="B35" s="491"/>
      <c r="C35" s="57"/>
      <c r="D35" s="477"/>
      <c r="E35" s="53"/>
      <c r="F35" s="479" t="s">
        <v>608</v>
      </c>
      <c r="G35" s="479"/>
      <c r="H35" s="479"/>
      <c r="I35" s="479"/>
      <c r="J35" s="480"/>
      <c r="K35" s="118">
        <f t="shared" si="23"/>
        <v>0</v>
      </c>
      <c r="L35" s="284">
        <f t="shared" si="24"/>
        <v>0</v>
      </c>
      <c r="M35" s="284">
        <f t="shared" si="25"/>
        <v>0</v>
      </c>
      <c r="N35" s="284">
        <v>0</v>
      </c>
      <c r="O35" s="284">
        <v>0</v>
      </c>
      <c r="P35" s="284">
        <v>0</v>
      </c>
      <c r="Q35" s="284">
        <v>0</v>
      </c>
      <c r="R35" s="284">
        <v>0</v>
      </c>
      <c r="S35" s="284">
        <v>0</v>
      </c>
      <c r="T35" s="284">
        <v>0</v>
      </c>
      <c r="U35" s="284">
        <v>0</v>
      </c>
      <c r="V35" s="284">
        <v>0</v>
      </c>
      <c r="W35" s="284">
        <v>0</v>
      </c>
      <c r="X35" s="284">
        <v>0</v>
      </c>
      <c r="Y35" s="284">
        <v>0</v>
      </c>
      <c r="Z35" s="284">
        <v>0</v>
      </c>
      <c r="AA35" s="284">
        <v>0</v>
      </c>
      <c r="AB35" s="284">
        <v>0</v>
      </c>
      <c r="AC35" s="284">
        <v>0</v>
      </c>
      <c r="AD35" s="284">
        <v>0</v>
      </c>
      <c r="AE35" s="284">
        <v>0</v>
      </c>
      <c r="AF35" s="284">
        <v>0</v>
      </c>
      <c r="AG35" s="284">
        <v>0</v>
      </c>
      <c r="AH35" s="489" t="s">
        <v>608</v>
      </c>
      <c r="AI35" s="479"/>
      <c r="AJ35" s="479"/>
      <c r="AK35" s="479"/>
      <c r="AL35" s="479"/>
      <c r="AM35" s="46"/>
      <c r="AN35" s="477"/>
      <c r="AO35" s="150"/>
      <c r="AP35" s="492"/>
    </row>
    <row r="36" spans="2:42" ht="15.75" customHeight="1">
      <c r="B36" s="491"/>
      <c r="C36" s="57"/>
      <c r="D36" s="477"/>
      <c r="E36" s="53"/>
      <c r="F36" s="479" t="s">
        <v>607</v>
      </c>
      <c r="G36" s="479"/>
      <c r="H36" s="479"/>
      <c r="I36" s="479"/>
      <c r="J36" s="480"/>
      <c r="K36" s="118">
        <f t="shared" si="23"/>
        <v>128</v>
      </c>
      <c r="L36" s="284">
        <f t="shared" si="24"/>
        <v>13</v>
      </c>
      <c r="M36" s="284">
        <f t="shared" si="25"/>
        <v>115</v>
      </c>
      <c r="N36" s="284">
        <v>0</v>
      </c>
      <c r="O36" s="284">
        <v>1</v>
      </c>
      <c r="P36" s="284">
        <v>0</v>
      </c>
      <c r="Q36" s="284">
        <v>0</v>
      </c>
      <c r="R36" s="284">
        <v>0</v>
      </c>
      <c r="S36" s="284">
        <v>0</v>
      </c>
      <c r="T36" s="284">
        <v>0</v>
      </c>
      <c r="U36" s="284">
        <v>0</v>
      </c>
      <c r="V36" s="284">
        <v>8</v>
      </c>
      <c r="W36" s="284">
        <v>0</v>
      </c>
      <c r="X36" s="284">
        <v>0</v>
      </c>
      <c r="Y36" s="284">
        <v>1</v>
      </c>
      <c r="Z36" s="284">
        <v>5</v>
      </c>
      <c r="AA36" s="284">
        <v>112</v>
      </c>
      <c r="AB36" s="284">
        <v>0</v>
      </c>
      <c r="AC36" s="284">
        <v>1</v>
      </c>
      <c r="AD36" s="284">
        <v>0</v>
      </c>
      <c r="AE36" s="284">
        <v>0</v>
      </c>
      <c r="AF36" s="284">
        <v>0</v>
      </c>
      <c r="AG36" s="284">
        <v>0</v>
      </c>
      <c r="AH36" s="489" t="s">
        <v>607</v>
      </c>
      <c r="AI36" s="479"/>
      <c r="AJ36" s="479"/>
      <c r="AK36" s="479"/>
      <c r="AL36" s="479"/>
      <c r="AM36" s="46"/>
      <c r="AN36" s="477"/>
      <c r="AO36" s="150"/>
      <c r="AP36" s="492"/>
    </row>
    <row r="37" spans="2:42" ht="15.75" customHeight="1">
      <c r="B37" s="491"/>
      <c r="C37" s="57"/>
      <c r="D37" s="477"/>
      <c r="E37" s="53"/>
      <c r="F37" s="479" t="s">
        <v>555</v>
      </c>
      <c r="G37" s="479"/>
      <c r="H37" s="479"/>
      <c r="I37" s="479"/>
      <c r="J37" s="480"/>
      <c r="K37" s="118">
        <f t="shared" si="23"/>
        <v>2</v>
      </c>
      <c r="L37" s="284">
        <f t="shared" si="24"/>
        <v>2</v>
      </c>
      <c r="M37" s="284">
        <f t="shared" si="25"/>
        <v>0</v>
      </c>
      <c r="N37" s="284">
        <v>1</v>
      </c>
      <c r="O37" s="284">
        <v>0</v>
      </c>
      <c r="P37" s="284">
        <v>0</v>
      </c>
      <c r="Q37" s="284">
        <v>0</v>
      </c>
      <c r="R37" s="284">
        <v>1</v>
      </c>
      <c r="S37" s="284">
        <v>0</v>
      </c>
      <c r="T37" s="284">
        <v>0</v>
      </c>
      <c r="U37" s="284">
        <v>0</v>
      </c>
      <c r="V37" s="284">
        <v>0</v>
      </c>
      <c r="W37" s="284">
        <v>0</v>
      </c>
      <c r="X37" s="284">
        <v>0</v>
      </c>
      <c r="Y37" s="284">
        <v>0</v>
      </c>
      <c r="Z37" s="284">
        <v>0</v>
      </c>
      <c r="AA37" s="87">
        <v>0</v>
      </c>
      <c r="AB37" s="284">
        <v>0</v>
      </c>
      <c r="AC37" s="284">
        <v>0</v>
      </c>
      <c r="AD37" s="284">
        <v>0</v>
      </c>
      <c r="AE37" s="284">
        <v>0</v>
      </c>
      <c r="AF37" s="284">
        <v>0</v>
      </c>
      <c r="AG37" s="284">
        <v>0</v>
      </c>
      <c r="AH37" s="489" t="s">
        <v>555</v>
      </c>
      <c r="AI37" s="479"/>
      <c r="AJ37" s="479"/>
      <c r="AK37" s="479"/>
      <c r="AL37" s="479"/>
      <c r="AM37" s="46"/>
      <c r="AN37" s="477"/>
      <c r="AO37" s="150"/>
      <c r="AP37" s="492"/>
    </row>
    <row r="38" spans="2:42" ht="15.75" customHeight="1">
      <c r="B38" s="491"/>
      <c r="C38" s="57"/>
      <c r="D38" s="53" t="s">
        <v>134</v>
      </c>
      <c r="E38" s="53"/>
      <c r="F38" s="479" t="s">
        <v>606</v>
      </c>
      <c r="G38" s="479"/>
      <c r="H38" s="479"/>
      <c r="I38" s="479"/>
      <c r="J38" s="480"/>
      <c r="K38" s="118">
        <f t="shared" si="23"/>
        <v>1888</v>
      </c>
      <c r="L38" s="284">
        <f t="shared" si="24"/>
        <v>658</v>
      </c>
      <c r="M38" s="284">
        <f t="shared" si="25"/>
        <v>1230</v>
      </c>
      <c r="N38" s="284">
        <v>380</v>
      </c>
      <c r="O38" s="284">
        <v>678</v>
      </c>
      <c r="P38" s="284">
        <v>22</v>
      </c>
      <c r="Q38" s="284">
        <v>26</v>
      </c>
      <c r="R38" s="284">
        <v>117</v>
      </c>
      <c r="S38" s="284">
        <v>13</v>
      </c>
      <c r="T38" s="284">
        <v>64</v>
      </c>
      <c r="U38" s="284">
        <v>206</v>
      </c>
      <c r="V38" s="284">
        <v>3</v>
      </c>
      <c r="W38" s="284">
        <v>1</v>
      </c>
      <c r="X38" s="284">
        <v>10</v>
      </c>
      <c r="Y38" s="284">
        <v>70</v>
      </c>
      <c r="Z38" s="284">
        <v>3</v>
      </c>
      <c r="AA38" s="284">
        <v>52</v>
      </c>
      <c r="AB38" s="284">
        <v>11</v>
      </c>
      <c r="AC38" s="284">
        <v>15</v>
      </c>
      <c r="AD38" s="284">
        <v>1</v>
      </c>
      <c r="AE38" s="284">
        <v>11</v>
      </c>
      <c r="AF38" s="284">
        <v>47</v>
      </c>
      <c r="AG38" s="284">
        <v>158</v>
      </c>
      <c r="AH38" s="489" t="s">
        <v>606</v>
      </c>
      <c r="AI38" s="479"/>
      <c r="AJ38" s="479"/>
      <c r="AK38" s="479"/>
      <c r="AL38" s="479"/>
      <c r="AM38" s="46"/>
      <c r="AN38" s="53" t="s">
        <v>134</v>
      </c>
      <c r="AO38" s="150"/>
      <c r="AP38" s="492"/>
    </row>
    <row r="39" spans="2:42" ht="15.75" customHeight="1">
      <c r="B39" s="491"/>
      <c r="C39" s="57"/>
      <c r="D39" s="53" t="s">
        <v>135</v>
      </c>
      <c r="E39" s="53"/>
      <c r="F39" s="479" t="s">
        <v>605</v>
      </c>
      <c r="G39" s="479"/>
      <c r="H39" s="479"/>
      <c r="I39" s="479"/>
      <c r="J39" s="480"/>
      <c r="K39" s="118">
        <f t="shared" si="23"/>
        <v>786</v>
      </c>
      <c r="L39" s="284">
        <f t="shared" si="24"/>
        <v>454</v>
      </c>
      <c r="M39" s="284">
        <f t="shared" si="25"/>
        <v>332</v>
      </c>
      <c r="N39" s="284">
        <v>362</v>
      </c>
      <c r="O39" s="284">
        <v>194</v>
      </c>
      <c r="P39" s="284">
        <v>24</v>
      </c>
      <c r="Q39" s="284">
        <v>34</v>
      </c>
      <c r="R39" s="284">
        <v>14</v>
      </c>
      <c r="S39" s="284">
        <v>3</v>
      </c>
      <c r="T39" s="284">
        <v>9</v>
      </c>
      <c r="U39" s="284">
        <v>23</v>
      </c>
      <c r="V39" s="284">
        <v>1</v>
      </c>
      <c r="W39" s="284">
        <v>0</v>
      </c>
      <c r="X39" s="284">
        <v>1</v>
      </c>
      <c r="Y39" s="284">
        <v>13</v>
      </c>
      <c r="Z39" s="284">
        <v>0</v>
      </c>
      <c r="AA39" s="284">
        <v>1</v>
      </c>
      <c r="AB39" s="284">
        <v>0</v>
      </c>
      <c r="AC39" s="284">
        <v>10</v>
      </c>
      <c r="AD39" s="284">
        <v>28</v>
      </c>
      <c r="AE39" s="284">
        <v>20</v>
      </c>
      <c r="AF39" s="284">
        <v>15</v>
      </c>
      <c r="AG39" s="284">
        <v>34</v>
      </c>
      <c r="AH39" s="489" t="s">
        <v>605</v>
      </c>
      <c r="AI39" s="479"/>
      <c r="AJ39" s="479"/>
      <c r="AK39" s="479"/>
      <c r="AL39" s="479"/>
      <c r="AM39" s="46"/>
      <c r="AN39" s="53" t="s">
        <v>135</v>
      </c>
      <c r="AO39" s="150"/>
      <c r="AP39" s="492"/>
    </row>
    <row r="40" spans="2:42" ht="15.75" customHeight="1">
      <c r="B40" s="491"/>
      <c r="C40" s="57"/>
      <c r="D40" s="53" t="s">
        <v>512</v>
      </c>
      <c r="E40" s="53"/>
      <c r="F40" s="479" t="s">
        <v>604</v>
      </c>
      <c r="G40" s="479"/>
      <c r="H40" s="479"/>
      <c r="I40" s="479"/>
      <c r="J40" s="480"/>
      <c r="K40" s="118">
        <f t="shared" si="23"/>
        <v>75</v>
      </c>
      <c r="L40" s="284">
        <f t="shared" si="24"/>
        <v>67</v>
      </c>
      <c r="M40" s="284">
        <f t="shared" si="25"/>
        <v>8</v>
      </c>
      <c r="N40" s="284">
        <v>45</v>
      </c>
      <c r="O40" s="284">
        <v>4</v>
      </c>
      <c r="P40" s="284">
        <v>0</v>
      </c>
      <c r="Q40" s="284">
        <v>0</v>
      </c>
      <c r="R40" s="284">
        <v>13</v>
      </c>
      <c r="S40" s="284">
        <v>0</v>
      </c>
      <c r="T40" s="284">
        <v>7</v>
      </c>
      <c r="U40" s="284">
        <v>2</v>
      </c>
      <c r="V40" s="284">
        <v>2</v>
      </c>
      <c r="W40" s="284">
        <v>0</v>
      </c>
      <c r="X40" s="284">
        <v>0</v>
      </c>
      <c r="Y40" s="284">
        <v>0</v>
      </c>
      <c r="Z40" s="284">
        <v>0</v>
      </c>
      <c r="AA40" s="284">
        <v>0</v>
      </c>
      <c r="AB40" s="284">
        <v>0</v>
      </c>
      <c r="AC40" s="284">
        <v>0</v>
      </c>
      <c r="AD40" s="284">
        <v>0</v>
      </c>
      <c r="AE40" s="284">
        <v>1</v>
      </c>
      <c r="AF40" s="284">
        <v>0</v>
      </c>
      <c r="AG40" s="284">
        <v>1</v>
      </c>
      <c r="AH40" s="489" t="s">
        <v>604</v>
      </c>
      <c r="AI40" s="479"/>
      <c r="AJ40" s="479"/>
      <c r="AK40" s="479"/>
      <c r="AL40" s="479"/>
      <c r="AM40" s="46"/>
      <c r="AN40" s="53" t="s">
        <v>512</v>
      </c>
      <c r="AO40" s="150"/>
      <c r="AP40" s="492"/>
    </row>
    <row r="41" spans="2:42" ht="15.75" customHeight="1">
      <c r="B41" s="491"/>
      <c r="C41" s="57"/>
      <c r="D41" s="464" t="s">
        <v>137</v>
      </c>
      <c r="E41" s="53"/>
      <c r="F41" s="479" t="s">
        <v>139</v>
      </c>
      <c r="G41" s="479"/>
      <c r="H41" s="479"/>
      <c r="I41" s="53"/>
      <c r="J41" s="53" t="s">
        <v>541</v>
      </c>
      <c r="K41" s="118">
        <f t="shared" si="23"/>
        <v>3283</v>
      </c>
      <c r="L41" s="284">
        <f t="shared" si="24"/>
        <v>2070</v>
      </c>
      <c r="M41" s="284">
        <f t="shared" si="25"/>
        <v>1213</v>
      </c>
      <c r="N41" s="284">
        <v>374</v>
      </c>
      <c r="O41" s="284">
        <v>291</v>
      </c>
      <c r="P41" s="284">
        <v>120</v>
      </c>
      <c r="Q41" s="284">
        <v>106</v>
      </c>
      <c r="R41" s="284">
        <v>1307</v>
      </c>
      <c r="S41" s="284">
        <v>54</v>
      </c>
      <c r="T41" s="284">
        <v>182</v>
      </c>
      <c r="U41" s="284">
        <v>479</v>
      </c>
      <c r="V41" s="284">
        <v>18</v>
      </c>
      <c r="W41" s="284">
        <v>4</v>
      </c>
      <c r="X41" s="284">
        <v>5</v>
      </c>
      <c r="Y41" s="284">
        <v>111</v>
      </c>
      <c r="Z41" s="284">
        <v>0</v>
      </c>
      <c r="AA41" s="284">
        <v>21</v>
      </c>
      <c r="AB41" s="284">
        <v>14</v>
      </c>
      <c r="AC41" s="284">
        <v>28</v>
      </c>
      <c r="AD41" s="284">
        <v>1</v>
      </c>
      <c r="AE41" s="284">
        <v>1</v>
      </c>
      <c r="AF41" s="284">
        <v>49</v>
      </c>
      <c r="AG41" s="284">
        <v>118</v>
      </c>
      <c r="AH41" s="57" t="s">
        <v>541</v>
      </c>
      <c r="AI41" s="53"/>
      <c r="AJ41" s="479" t="s">
        <v>139</v>
      </c>
      <c r="AK41" s="479"/>
      <c r="AL41" s="479"/>
      <c r="AM41" s="46"/>
      <c r="AN41" s="464" t="s">
        <v>137</v>
      </c>
      <c r="AO41" s="150"/>
      <c r="AP41" s="492"/>
    </row>
    <row r="42" spans="2:42" ht="15.75" customHeight="1">
      <c r="B42" s="491"/>
      <c r="C42" s="57"/>
      <c r="D42" s="464"/>
      <c r="E42" s="53"/>
      <c r="F42" s="479"/>
      <c r="G42" s="479"/>
      <c r="H42" s="479"/>
      <c r="I42" s="155"/>
      <c r="J42" s="366" t="s">
        <v>539</v>
      </c>
      <c r="K42" s="118">
        <f t="shared" si="23"/>
        <v>31</v>
      </c>
      <c r="L42" s="284">
        <f t="shared" si="24"/>
        <v>8</v>
      </c>
      <c r="M42" s="284">
        <f t="shared" si="25"/>
        <v>23</v>
      </c>
      <c r="N42" s="284">
        <v>1</v>
      </c>
      <c r="O42" s="284">
        <v>13</v>
      </c>
      <c r="P42" s="284">
        <v>0</v>
      </c>
      <c r="Q42" s="284">
        <v>3</v>
      </c>
      <c r="R42" s="284">
        <v>0</v>
      </c>
      <c r="S42" s="284">
        <v>0</v>
      </c>
      <c r="T42" s="284">
        <v>3</v>
      </c>
      <c r="U42" s="284">
        <v>1</v>
      </c>
      <c r="V42" s="284">
        <v>2</v>
      </c>
      <c r="W42" s="284">
        <v>0</v>
      </c>
      <c r="X42" s="284">
        <v>0</v>
      </c>
      <c r="Y42" s="284">
        <v>0</v>
      </c>
      <c r="Z42" s="284">
        <v>0</v>
      </c>
      <c r="AA42" s="284">
        <v>0</v>
      </c>
      <c r="AB42" s="284">
        <v>1</v>
      </c>
      <c r="AC42" s="284">
        <v>2</v>
      </c>
      <c r="AD42" s="284">
        <v>0</v>
      </c>
      <c r="AE42" s="284">
        <v>0</v>
      </c>
      <c r="AF42" s="284">
        <v>1</v>
      </c>
      <c r="AG42" s="284">
        <v>4</v>
      </c>
      <c r="AH42" s="121" t="s">
        <v>539</v>
      </c>
      <c r="AI42" s="155"/>
      <c r="AJ42" s="479"/>
      <c r="AK42" s="479"/>
      <c r="AL42" s="479"/>
      <c r="AM42" s="46"/>
      <c r="AN42" s="464"/>
      <c r="AO42" s="150"/>
      <c r="AP42" s="492"/>
    </row>
    <row r="43" spans="2:42" ht="15.75" customHeight="1">
      <c r="B43" s="491"/>
      <c r="C43" s="57"/>
      <c r="D43" s="53" t="s">
        <v>603</v>
      </c>
      <c r="E43" s="53"/>
      <c r="F43" s="479" t="s">
        <v>546</v>
      </c>
      <c r="G43" s="479"/>
      <c r="H43" s="479"/>
      <c r="I43" s="479"/>
      <c r="J43" s="480"/>
      <c r="K43" s="118">
        <f t="shared" si="23"/>
        <v>41</v>
      </c>
      <c r="L43" s="284">
        <f t="shared" si="24"/>
        <v>14</v>
      </c>
      <c r="M43" s="284">
        <f t="shared" si="25"/>
        <v>27</v>
      </c>
      <c r="N43" s="284">
        <v>11</v>
      </c>
      <c r="O43" s="284">
        <v>19</v>
      </c>
      <c r="P43" s="284">
        <v>0</v>
      </c>
      <c r="Q43" s="284">
        <v>0</v>
      </c>
      <c r="R43" s="284">
        <v>1</v>
      </c>
      <c r="S43" s="284">
        <v>0</v>
      </c>
      <c r="T43" s="284">
        <v>1</v>
      </c>
      <c r="U43" s="284">
        <v>2</v>
      </c>
      <c r="V43" s="284">
        <v>0</v>
      </c>
      <c r="W43" s="284">
        <v>0</v>
      </c>
      <c r="X43" s="284">
        <v>0</v>
      </c>
      <c r="Y43" s="284">
        <v>0</v>
      </c>
      <c r="Z43" s="284">
        <v>0</v>
      </c>
      <c r="AA43" s="284">
        <v>0</v>
      </c>
      <c r="AB43" s="284">
        <v>0</v>
      </c>
      <c r="AC43" s="284">
        <v>0</v>
      </c>
      <c r="AD43" s="284">
        <v>0</v>
      </c>
      <c r="AE43" s="284">
        <v>0</v>
      </c>
      <c r="AF43" s="284">
        <v>1</v>
      </c>
      <c r="AG43" s="284">
        <v>6</v>
      </c>
      <c r="AH43" s="489" t="s">
        <v>546</v>
      </c>
      <c r="AI43" s="479"/>
      <c r="AJ43" s="479"/>
      <c r="AK43" s="479"/>
      <c r="AL43" s="479"/>
      <c r="AM43" s="46"/>
      <c r="AN43" s="53" t="s">
        <v>603</v>
      </c>
      <c r="AO43" s="150"/>
      <c r="AP43" s="492"/>
    </row>
    <row r="44" spans="2:42" ht="15.75" customHeight="1">
      <c r="B44" s="491"/>
      <c r="C44" s="57"/>
      <c r="D44" s="53" t="s">
        <v>601</v>
      </c>
      <c r="E44" s="53"/>
      <c r="F44" s="479" t="s">
        <v>602</v>
      </c>
      <c r="G44" s="479"/>
      <c r="H44" s="479"/>
      <c r="I44" s="479"/>
      <c r="J44" s="480"/>
      <c r="K44" s="118">
        <f t="shared" si="23"/>
        <v>219</v>
      </c>
      <c r="L44" s="284">
        <f t="shared" si="24"/>
        <v>83</v>
      </c>
      <c r="M44" s="284">
        <f t="shared" si="25"/>
        <v>136</v>
      </c>
      <c r="N44" s="284">
        <v>55</v>
      </c>
      <c r="O44" s="284">
        <v>74</v>
      </c>
      <c r="P44" s="284">
        <v>4</v>
      </c>
      <c r="Q44" s="284">
        <v>3</v>
      </c>
      <c r="R44" s="284">
        <v>2</v>
      </c>
      <c r="S44" s="284">
        <v>0</v>
      </c>
      <c r="T44" s="284">
        <v>8</v>
      </c>
      <c r="U44" s="284">
        <v>17</v>
      </c>
      <c r="V44" s="284">
        <v>0</v>
      </c>
      <c r="W44" s="284">
        <v>1</v>
      </c>
      <c r="X44" s="284">
        <v>2</v>
      </c>
      <c r="Y44" s="284">
        <v>20</v>
      </c>
      <c r="Z44" s="284">
        <v>1</v>
      </c>
      <c r="AA44" s="284">
        <v>2</v>
      </c>
      <c r="AB44" s="284">
        <v>1</v>
      </c>
      <c r="AC44" s="284">
        <v>1</v>
      </c>
      <c r="AD44" s="284">
        <v>3</v>
      </c>
      <c r="AE44" s="284">
        <v>8</v>
      </c>
      <c r="AF44" s="284">
        <v>7</v>
      </c>
      <c r="AG44" s="284">
        <v>10</v>
      </c>
      <c r="AH44" s="489" t="s">
        <v>602</v>
      </c>
      <c r="AI44" s="479"/>
      <c r="AJ44" s="479"/>
      <c r="AK44" s="479"/>
      <c r="AL44" s="479"/>
      <c r="AM44" s="46"/>
      <c r="AN44" s="53" t="s">
        <v>601</v>
      </c>
      <c r="AO44" s="150"/>
      <c r="AP44" s="492"/>
    </row>
    <row r="45" spans="2:42" ht="15.75" customHeight="1">
      <c r="B45" s="491"/>
      <c r="C45" s="57"/>
      <c r="D45" s="53" t="s">
        <v>600</v>
      </c>
      <c r="E45" s="53"/>
      <c r="F45" s="479" t="s">
        <v>543</v>
      </c>
      <c r="G45" s="479"/>
      <c r="H45" s="479"/>
      <c r="I45" s="479"/>
      <c r="J45" s="480"/>
      <c r="K45" s="118">
        <f t="shared" si="23"/>
        <v>0</v>
      </c>
      <c r="L45" s="284">
        <f t="shared" si="24"/>
        <v>0</v>
      </c>
      <c r="M45" s="284">
        <f t="shared" si="25"/>
        <v>0</v>
      </c>
      <c r="N45" s="284">
        <v>0</v>
      </c>
      <c r="O45" s="284">
        <v>0</v>
      </c>
      <c r="P45" s="284">
        <v>0</v>
      </c>
      <c r="Q45" s="284">
        <v>0</v>
      </c>
      <c r="R45" s="284">
        <v>0</v>
      </c>
      <c r="S45" s="284">
        <v>0</v>
      </c>
      <c r="T45" s="284">
        <v>0</v>
      </c>
      <c r="U45" s="284">
        <v>0</v>
      </c>
      <c r="V45" s="284">
        <v>0</v>
      </c>
      <c r="W45" s="284">
        <v>0</v>
      </c>
      <c r="X45" s="284">
        <v>0</v>
      </c>
      <c r="Y45" s="284">
        <v>0</v>
      </c>
      <c r="Z45" s="284">
        <v>0</v>
      </c>
      <c r="AA45" s="284">
        <v>0</v>
      </c>
      <c r="AB45" s="284">
        <v>0</v>
      </c>
      <c r="AC45" s="284">
        <v>0</v>
      </c>
      <c r="AD45" s="284">
        <v>0</v>
      </c>
      <c r="AE45" s="284">
        <v>0</v>
      </c>
      <c r="AF45" s="284">
        <v>0</v>
      </c>
      <c r="AG45" s="284">
        <v>0</v>
      </c>
      <c r="AH45" s="489" t="s">
        <v>543</v>
      </c>
      <c r="AI45" s="479"/>
      <c r="AJ45" s="479"/>
      <c r="AK45" s="479"/>
      <c r="AL45" s="479"/>
      <c r="AM45" s="46"/>
      <c r="AN45" s="53" t="s">
        <v>600</v>
      </c>
      <c r="AO45" s="150"/>
      <c r="AP45" s="492"/>
    </row>
    <row r="46" spans="2:42" ht="15.75" customHeight="1">
      <c r="B46" s="491"/>
      <c r="C46" s="57"/>
      <c r="D46" s="53"/>
      <c r="E46" s="53"/>
      <c r="F46" s="53"/>
      <c r="G46" s="53"/>
      <c r="H46" s="53"/>
      <c r="I46" s="53"/>
      <c r="J46" s="53"/>
      <c r="K46" s="118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77"/>
      <c r="W46" s="277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57"/>
      <c r="AI46" s="46"/>
      <c r="AJ46" s="46"/>
      <c r="AK46" s="46"/>
      <c r="AL46" s="46"/>
      <c r="AM46" s="46"/>
      <c r="AN46" s="46"/>
      <c r="AO46" s="150"/>
      <c r="AP46" s="492"/>
    </row>
    <row r="47" spans="2:42" ht="15.75" customHeight="1">
      <c r="B47" s="491"/>
      <c r="C47" s="369"/>
      <c r="D47" s="53" t="s">
        <v>542</v>
      </c>
      <c r="E47" s="53"/>
      <c r="F47" s="53"/>
      <c r="G47" s="53"/>
      <c r="H47" s="53"/>
      <c r="I47" s="53"/>
      <c r="J47" s="53" t="s">
        <v>541</v>
      </c>
      <c r="K47" s="118">
        <f>SUM(L47:M47)</f>
        <v>44</v>
      </c>
      <c r="L47" s="284">
        <f>SUM(N47,P47,R47,T47,V47,X47,Z47,AB47,AD47,AF47)</f>
        <v>5</v>
      </c>
      <c r="M47" s="284">
        <f>SUM(O47,Q47,S47,U47,W47,Y47,AA47,AC47,AE47,AG47)</f>
        <v>39</v>
      </c>
      <c r="N47" s="284">
        <v>0</v>
      </c>
      <c r="O47" s="284">
        <v>9</v>
      </c>
      <c r="P47" s="284">
        <v>0</v>
      </c>
      <c r="Q47" s="284">
        <v>2</v>
      </c>
      <c r="R47" s="284">
        <v>0</v>
      </c>
      <c r="S47" s="284">
        <v>1</v>
      </c>
      <c r="T47" s="284">
        <v>1</v>
      </c>
      <c r="U47" s="284">
        <v>1</v>
      </c>
      <c r="V47" s="284">
        <v>0</v>
      </c>
      <c r="W47" s="284">
        <v>0</v>
      </c>
      <c r="X47" s="284">
        <v>0</v>
      </c>
      <c r="Y47" s="284">
        <v>0</v>
      </c>
      <c r="Z47" s="284">
        <v>3</v>
      </c>
      <c r="AA47" s="284">
        <v>26</v>
      </c>
      <c r="AB47" s="284">
        <v>1</v>
      </c>
      <c r="AC47" s="284">
        <v>0</v>
      </c>
      <c r="AD47" s="284">
        <v>0</v>
      </c>
      <c r="AE47" s="284">
        <v>0</v>
      </c>
      <c r="AF47" s="284">
        <v>0</v>
      </c>
      <c r="AG47" s="284">
        <v>0</v>
      </c>
      <c r="AH47" s="57" t="s">
        <v>541</v>
      </c>
      <c r="AI47" s="53"/>
      <c r="AJ47" s="53" t="s">
        <v>542</v>
      </c>
      <c r="AK47" s="53"/>
      <c r="AL47" s="53"/>
      <c r="AM47" s="46"/>
      <c r="AN47" s="46"/>
      <c r="AO47" s="150"/>
      <c r="AP47" s="492"/>
    </row>
    <row r="48" spans="2:42" ht="15.75" customHeight="1">
      <c r="B48" s="477"/>
      <c r="C48" s="370"/>
      <c r="D48" s="53" t="s">
        <v>540</v>
      </c>
      <c r="E48" s="53"/>
      <c r="F48" s="53"/>
      <c r="G48" s="53"/>
      <c r="H48" s="53"/>
      <c r="I48" s="53"/>
      <c r="J48" s="366" t="s">
        <v>539</v>
      </c>
      <c r="K48" s="118">
        <f>SUM(L48:M48)</f>
        <v>6</v>
      </c>
      <c r="L48" s="284">
        <f>SUM(N48,P48,R48,T48,V48,X48,Z48,AB48,AD48,AF48)</f>
        <v>0</v>
      </c>
      <c r="M48" s="284">
        <f>SUM(O48,Q48,S48,U48,W48,Y48,AA48,AC48,AE48,AG48)</f>
        <v>6</v>
      </c>
      <c r="N48" s="284">
        <v>0</v>
      </c>
      <c r="O48" s="284">
        <v>0</v>
      </c>
      <c r="P48" s="284">
        <v>0</v>
      </c>
      <c r="Q48" s="284">
        <v>0</v>
      </c>
      <c r="R48" s="284">
        <v>0</v>
      </c>
      <c r="S48" s="284">
        <v>0</v>
      </c>
      <c r="T48" s="284">
        <v>0</v>
      </c>
      <c r="U48" s="284">
        <v>0</v>
      </c>
      <c r="V48" s="284">
        <v>0</v>
      </c>
      <c r="W48" s="284">
        <v>0</v>
      </c>
      <c r="X48" s="284">
        <v>0</v>
      </c>
      <c r="Y48" s="284">
        <v>0</v>
      </c>
      <c r="Z48" s="284">
        <v>0</v>
      </c>
      <c r="AA48" s="284">
        <v>0</v>
      </c>
      <c r="AB48" s="284">
        <v>0</v>
      </c>
      <c r="AC48" s="284">
        <v>0</v>
      </c>
      <c r="AD48" s="284">
        <v>0</v>
      </c>
      <c r="AE48" s="284">
        <v>0</v>
      </c>
      <c r="AF48" s="284">
        <v>0</v>
      </c>
      <c r="AG48" s="284">
        <v>6</v>
      </c>
      <c r="AH48" s="367" t="s">
        <v>539</v>
      </c>
      <c r="AI48" s="53"/>
      <c r="AJ48" s="53" t="s">
        <v>540</v>
      </c>
      <c r="AK48" s="53"/>
      <c r="AL48" s="53"/>
      <c r="AM48" s="46"/>
      <c r="AN48" s="46"/>
      <c r="AO48" s="150"/>
      <c r="AP48" s="492"/>
    </row>
    <row r="49" spans="2:42" ht="15.75" customHeight="1">
      <c r="B49" s="53"/>
      <c r="C49" s="53"/>
      <c r="D49" s="53"/>
      <c r="E49" s="53"/>
      <c r="F49" s="53"/>
      <c r="G49" s="53"/>
      <c r="H49" s="53"/>
      <c r="I49" s="53"/>
      <c r="J49" s="53"/>
      <c r="K49" s="118"/>
      <c r="L49" s="284"/>
      <c r="M49" s="284"/>
      <c r="N49" s="284"/>
      <c r="O49" s="284"/>
      <c r="P49" s="284"/>
      <c r="Q49" s="284"/>
      <c r="R49" s="284" t="s">
        <v>69</v>
      </c>
      <c r="S49" s="284"/>
      <c r="T49" s="284"/>
      <c r="U49" s="284"/>
      <c r="V49" s="277"/>
      <c r="W49" s="277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57"/>
      <c r="AI49" s="53"/>
      <c r="AJ49" s="53"/>
      <c r="AK49" s="53"/>
      <c r="AL49" s="53"/>
      <c r="AM49" s="46"/>
      <c r="AN49" s="46"/>
      <c r="AO49" s="46"/>
      <c r="AP49" s="46"/>
    </row>
    <row r="50" spans="2:42" ht="15.75" customHeight="1">
      <c r="B50" s="491" t="s">
        <v>612</v>
      </c>
      <c r="C50" s="56"/>
      <c r="D50" s="53" t="s">
        <v>614</v>
      </c>
      <c r="E50" s="53"/>
      <c r="F50" s="53"/>
      <c r="G50" s="53"/>
      <c r="H50" s="53"/>
      <c r="I50" s="53"/>
      <c r="J50" s="53"/>
      <c r="K50" s="118">
        <v>129</v>
      </c>
      <c r="L50" s="284">
        <v>59</v>
      </c>
      <c r="M50" s="284">
        <v>70</v>
      </c>
      <c r="N50" s="284">
        <v>32</v>
      </c>
      <c r="O50" s="284">
        <v>54</v>
      </c>
      <c r="P50" s="284">
        <v>0</v>
      </c>
      <c r="Q50" s="284">
        <v>0</v>
      </c>
      <c r="R50" s="284">
        <v>24</v>
      </c>
      <c r="S50" s="284">
        <v>1</v>
      </c>
      <c r="T50" s="284">
        <v>3</v>
      </c>
      <c r="U50" s="284">
        <v>15</v>
      </c>
      <c r="V50" s="284">
        <v>0</v>
      </c>
      <c r="W50" s="284">
        <v>0</v>
      </c>
      <c r="X50" s="284">
        <v>0</v>
      </c>
      <c r="Y50" s="284">
        <v>0</v>
      </c>
      <c r="Z50" s="284">
        <v>0</v>
      </c>
      <c r="AA50" s="284">
        <v>0</v>
      </c>
      <c r="AB50" s="284">
        <v>0</v>
      </c>
      <c r="AC50" s="284">
        <v>0</v>
      </c>
      <c r="AD50" s="284">
        <v>0</v>
      </c>
      <c r="AE50" s="284">
        <v>0</v>
      </c>
      <c r="AF50" s="284">
        <v>0</v>
      </c>
      <c r="AG50" s="284">
        <v>0</v>
      </c>
      <c r="AH50" s="57" t="s">
        <v>613</v>
      </c>
      <c r="AI50" s="53"/>
      <c r="AJ50" s="53"/>
      <c r="AK50" s="53"/>
      <c r="AL50" s="53"/>
      <c r="AM50" s="46"/>
      <c r="AN50" s="46"/>
      <c r="AO50" s="144"/>
      <c r="AP50" s="492" t="s">
        <v>612</v>
      </c>
    </row>
    <row r="51" spans="2:42" ht="15.75" customHeight="1">
      <c r="B51" s="491"/>
      <c r="C51" s="57"/>
      <c r="D51" s="53"/>
      <c r="E51" s="53"/>
      <c r="F51" s="53"/>
      <c r="G51" s="53"/>
      <c r="H51" s="53"/>
      <c r="I51" s="53"/>
      <c r="J51" s="53"/>
      <c r="K51" s="118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57"/>
      <c r="AI51" s="53"/>
      <c r="AJ51" s="53"/>
      <c r="AK51" s="53"/>
      <c r="AL51" s="53"/>
      <c r="AM51" s="46"/>
      <c r="AN51" s="46"/>
      <c r="AO51" s="150"/>
      <c r="AP51" s="492"/>
    </row>
    <row r="52" spans="2:42" ht="15.75" customHeight="1">
      <c r="B52" s="491"/>
      <c r="C52" s="57"/>
      <c r="D52" s="477" t="s">
        <v>560</v>
      </c>
      <c r="E52" s="53"/>
      <c r="F52" s="464" t="s">
        <v>54</v>
      </c>
      <c r="G52" s="464"/>
      <c r="H52" s="464"/>
      <c r="I52" s="464"/>
      <c r="J52" s="449"/>
      <c r="K52" s="118">
        <v>12</v>
      </c>
      <c r="L52" s="284">
        <v>3</v>
      </c>
      <c r="M52" s="284">
        <v>9</v>
      </c>
      <c r="N52" s="284">
        <v>3</v>
      </c>
      <c r="O52" s="284">
        <v>9</v>
      </c>
      <c r="P52" s="284">
        <v>0</v>
      </c>
      <c r="Q52" s="284">
        <v>0</v>
      </c>
      <c r="R52" s="284">
        <v>0</v>
      </c>
      <c r="S52" s="284">
        <v>0</v>
      </c>
      <c r="T52" s="284">
        <v>0</v>
      </c>
      <c r="U52" s="284">
        <v>0</v>
      </c>
      <c r="V52" s="284">
        <v>0</v>
      </c>
      <c r="W52" s="284">
        <v>0</v>
      </c>
      <c r="X52" s="284">
        <v>0</v>
      </c>
      <c r="Y52" s="284">
        <v>0</v>
      </c>
      <c r="Z52" s="284">
        <v>0</v>
      </c>
      <c r="AA52" s="284">
        <v>0</v>
      </c>
      <c r="AB52" s="284">
        <v>0</v>
      </c>
      <c r="AC52" s="284">
        <v>0</v>
      </c>
      <c r="AD52" s="284">
        <v>0</v>
      </c>
      <c r="AE52" s="284">
        <v>0</v>
      </c>
      <c r="AF52" s="284">
        <v>0</v>
      </c>
      <c r="AG52" s="284">
        <v>0</v>
      </c>
      <c r="AH52" s="445" t="s">
        <v>611</v>
      </c>
      <c r="AI52" s="464"/>
      <c r="AJ52" s="464"/>
      <c r="AK52" s="464"/>
      <c r="AL52" s="464"/>
      <c r="AM52" s="46"/>
      <c r="AN52" s="477" t="s">
        <v>560</v>
      </c>
      <c r="AO52" s="150"/>
      <c r="AP52" s="492"/>
    </row>
    <row r="53" spans="2:42" ht="15.75" customHeight="1">
      <c r="B53" s="491"/>
      <c r="C53" s="57"/>
      <c r="D53" s="477"/>
      <c r="E53" s="53"/>
      <c r="F53" s="479" t="s">
        <v>610</v>
      </c>
      <c r="G53" s="479"/>
      <c r="H53" s="479"/>
      <c r="I53" s="479"/>
      <c r="J53" s="480"/>
      <c r="K53" s="118">
        <v>7</v>
      </c>
      <c r="L53" s="284">
        <v>2</v>
      </c>
      <c r="M53" s="284">
        <v>5</v>
      </c>
      <c r="N53" s="284">
        <v>2</v>
      </c>
      <c r="O53" s="284">
        <v>5</v>
      </c>
      <c r="P53" s="284">
        <v>0</v>
      </c>
      <c r="Q53" s="284">
        <v>0</v>
      </c>
      <c r="R53" s="284">
        <v>0</v>
      </c>
      <c r="S53" s="284">
        <v>0</v>
      </c>
      <c r="T53" s="284">
        <v>0</v>
      </c>
      <c r="U53" s="284">
        <v>0</v>
      </c>
      <c r="V53" s="284">
        <v>0</v>
      </c>
      <c r="W53" s="284">
        <v>0</v>
      </c>
      <c r="X53" s="284">
        <v>0</v>
      </c>
      <c r="Y53" s="284">
        <v>0</v>
      </c>
      <c r="Z53" s="284">
        <v>0</v>
      </c>
      <c r="AA53" s="284">
        <v>0</v>
      </c>
      <c r="AB53" s="284">
        <v>0</v>
      </c>
      <c r="AC53" s="284">
        <v>0</v>
      </c>
      <c r="AD53" s="284">
        <v>0</v>
      </c>
      <c r="AE53" s="284">
        <v>0</v>
      </c>
      <c r="AF53" s="284">
        <v>0</v>
      </c>
      <c r="AG53" s="284">
        <v>0</v>
      </c>
      <c r="AH53" s="489" t="s">
        <v>610</v>
      </c>
      <c r="AI53" s="479"/>
      <c r="AJ53" s="479"/>
      <c r="AK53" s="479"/>
      <c r="AL53" s="479"/>
      <c r="AM53" s="46"/>
      <c r="AN53" s="477"/>
      <c r="AO53" s="150"/>
      <c r="AP53" s="492"/>
    </row>
    <row r="54" spans="2:42" ht="15.75" customHeight="1">
      <c r="B54" s="491"/>
      <c r="C54" s="57"/>
      <c r="D54" s="477"/>
      <c r="E54" s="53"/>
      <c r="F54" s="479" t="s">
        <v>609</v>
      </c>
      <c r="G54" s="479"/>
      <c r="H54" s="479"/>
      <c r="I54" s="479"/>
      <c r="J54" s="480"/>
      <c r="K54" s="118">
        <v>4</v>
      </c>
      <c r="L54" s="284">
        <v>0</v>
      </c>
      <c r="M54" s="284">
        <v>4</v>
      </c>
      <c r="N54" s="284">
        <v>0</v>
      </c>
      <c r="O54" s="284">
        <v>4</v>
      </c>
      <c r="P54" s="284">
        <v>0</v>
      </c>
      <c r="Q54" s="284">
        <v>0</v>
      </c>
      <c r="R54" s="284">
        <v>0</v>
      </c>
      <c r="S54" s="284">
        <v>0</v>
      </c>
      <c r="T54" s="284">
        <v>0</v>
      </c>
      <c r="U54" s="284">
        <v>0</v>
      </c>
      <c r="V54" s="284">
        <v>0</v>
      </c>
      <c r="W54" s="284">
        <v>0</v>
      </c>
      <c r="X54" s="284">
        <v>0</v>
      </c>
      <c r="Y54" s="284">
        <v>0</v>
      </c>
      <c r="Z54" s="284">
        <v>0</v>
      </c>
      <c r="AA54" s="284">
        <v>0</v>
      </c>
      <c r="AB54" s="284">
        <v>0</v>
      </c>
      <c r="AC54" s="284">
        <v>0</v>
      </c>
      <c r="AD54" s="284">
        <v>0</v>
      </c>
      <c r="AE54" s="284">
        <v>0</v>
      </c>
      <c r="AF54" s="284">
        <v>0</v>
      </c>
      <c r="AG54" s="284">
        <v>0</v>
      </c>
      <c r="AH54" s="489" t="s">
        <v>609</v>
      </c>
      <c r="AI54" s="479"/>
      <c r="AJ54" s="479"/>
      <c r="AK54" s="479"/>
      <c r="AL54" s="479"/>
      <c r="AM54" s="46"/>
      <c r="AN54" s="477"/>
      <c r="AO54" s="150"/>
      <c r="AP54" s="492"/>
    </row>
    <row r="55" spans="2:42" ht="15.75" customHeight="1">
      <c r="B55" s="491"/>
      <c r="C55" s="57"/>
      <c r="D55" s="477"/>
      <c r="E55" s="53"/>
      <c r="F55" s="481" t="s">
        <v>558</v>
      </c>
      <c r="G55" s="481"/>
      <c r="H55" s="481"/>
      <c r="I55" s="481"/>
      <c r="J55" s="482"/>
      <c r="K55" s="118">
        <v>1</v>
      </c>
      <c r="L55" s="284">
        <v>1</v>
      </c>
      <c r="M55" s="284">
        <v>0</v>
      </c>
      <c r="N55" s="284">
        <v>1</v>
      </c>
      <c r="O55" s="284">
        <v>0</v>
      </c>
      <c r="P55" s="284">
        <v>0</v>
      </c>
      <c r="Q55" s="284">
        <v>0</v>
      </c>
      <c r="R55" s="284">
        <v>0</v>
      </c>
      <c r="S55" s="284">
        <v>0</v>
      </c>
      <c r="T55" s="284">
        <v>0</v>
      </c>
      <c r="U55" s="284">
        <v>0</v>
      </c>
      <c r="V55" s="284">
        <v>0</v>
      </c>
      <c r="W55" s="284">
        <v>0</v>
      </c>
      <c r="X55" s="284">
        <v>0</v>
      </c>
      <c r="Y55" s="284">
        <v>0</v>
      </c>
      <c r="Z55" s="284">
        <v>0</v>
      </c>
      <c r="AA55" s="284">
        <v>0</v>
      </c>
      <c r="AB55" s="284">
        <v>0</v>
      </c>
      <c r="AC55" s="284">
        <v>0</v>
      </c>
      <c r="AD55" s="284">
        <v>0</v>
      </c>
      <c r="AE55" s="284">
        <v>0</v>
      </c>
      <c r="AF55" s="284">
        <v>0</v>
      </c>
      <c r="AG55" s="284">
        <v>0</v>
      </c>
      <c r="AH55" s="490" t="s">
        <v>558</v>
      </c>
      <c r="AI55" s="481"/>
      <c r="AJ55" s="481"/>
      <c r="AK55" s="481"/>
      <c r="AL55" s="481"/>
      <c r="AM55" s="46"/>
      <c r="AN55" s="477"/>
      <c r="AO55" s="150"/>
      <c r="AP55" s="492"/>
    </row>
    <row r="56" spans="2:42" ht="15.75" customHeight="1">
      <c r="B56" s="491"/>
      <c r="C56" s="57"/>
      <c r="D56" s="477"/>
      <c r="E56" s="53"/>
      <c r="F56" s="479" t="s">
        <v>608</v>
      </c>
      <c r="G56" s="479"/>
      <c r="H56" s="479"/>
      <c r="I56" s="479"/>
      <c r="J56" s="480"/>
      <c r="K56" s="118">
        <v>0</v>
      </c>
      <c r="L56" s="284">
        <v>0</v>
      </c>
      <c r="M56" s="284">
        <v>0</v>
      </c>
      <c r="N56" s="284">
        <v>0</v>
      </c>
      <c r="O56" s="284">
        <v>0</v>
      </c>
      <c r="P56" s="284">
        <v>0</v>
      </c>
      <c r="Q56" s="284">
        <v>0</v>
      </c>
      <c r="R56" s="284">
        <v>0</v>
      </c>
      <c r="S56" s="284">
        <v>0</v>
      </c>
      <c r="T56" s="284">
        <v>0</v>
      </c>
      <c r="U56" s="284">
        <v>0</v>
      </c>
      <c r="V56" s="284">
        <v>0</v>
      </c>
      <c r="W56" s="284">
        <v>0</v>
      </c>
      <c r="X56" s="284">
        <v>0</v>
      </c>
      <c r="Y56" s="284">
        <v>0</v>
      </c>
      <c r="Z56" s="284">
        <v>0</v>
      </c>
      <c r="AA56" s="284">
        <v>0</v>
      </c>
      <c r="AB56" s="284">
        <v>0</v>
      </c>
      <c r="AC56" s="284">
        <v>0</v>
      </c>
      <c r="AD56" s="284">
        <v>0</v>
      </c>
      <c r="AE56" s="284">
        <v>0</v>
      </c>
      <c r="AF56" s="284">
        <v>0</v>
      </c>
      <c r="AG56" s="284">
        <v>0</v>
      </c>
      <c r="AH56" s="489" t="s">
        <v>608</v>
      </c>
      <c r="AI56" s="479"/>
      <c r="AJ56" s="479"/>
      <c r="AK56" s="479"/>
      <c r="AL56" s="479"/>
      <c r="AM56" s="46"/>
      <c r="AN56" s="477"/>
      <c r="AO56" s="150"/>
      <c r="AP56" s="492"/>
    </row>
    <row r="57" spans="2:42" ht="15.75" customHeight="1">
      <c r="B57" s="491"/>
      <c r="C57" s="57"/>
      <c r="D57" s="477"/>
      <c r="E57" s="53"/>
      <c r="F57" s="479" t="s">
        <v>607</v>
      </c>
      <c r="G57" s="479"/>
      <c r="H57" s="479"/>
      <c r="I57" s="479"/>
      <c r="J57" s="480"/>
      <c r="K57" s="118">
        <v>0</v>
      </c>
      <c r="L57" s="284">
        <v>0</v>
      </c>
      <c r="M57" s="284">
        <v>0</v>
      </c>
      <c r="N57" s="284">
        <v>0</v>
      </c>
      <c r="O57" s="284">
        <v>0</v>
      </c>
      <c r="P57" s="284">
        <v>0</v>
      </c>
      <c r="Q57" s="284">
        <v>0</v>
      </c>
      <c r="R57" s="284">
        <v>0</v>
      </c>
      <c r="S57" s="284">
        <v>0</v>
      </c>
      <c r="T57" s="284">
        <v>0</v>
      </c>
      <c r="U57" s="284">
        <v>0</v>
      </c>
      <c r="V57" s="284">
        <v>0</v>
      </c>
      <c r="W57" s="284">
        <v>0</v>
      </c>
      <c r="X57" s="284">
        <v>0</v>
      </c>
      <c r="Y57" s="284">
        <v>0</v>
      </c>
      <c r="Z57" s="284">
        <v>0</v>
      </c>
      <c r="AA57" s="284">
        <v>0</v>
      </c>
      <c r="AB57" s="284">
        <v>0</v>
      </c>
      <c r="AC57" s="284">
        <v>0</v>
      </c>
      <c r="AD57" s="284">
        <v>0</v>
      </c>
      <c r="AE57" s="284">
        <v>0</v>
      </c>
      <c r="AF57" s="284">
        <v>0</v>
      </c>
      <c r="AG57" s="284">
        <v>0</v>
      </c>
      <c r="AH57" s="489" t="s">
        <v>607</v>
      </c>
      <c r="AI57" s="479"/>
      <c r="AJ57" s="479"/>
      <c r="AK57" s="479"/>
      <c r="AL57" s="479"/>
      <c r="AM57" s="46"/>
      <c r="AN57" s="477"/>
      <c r="AO57" s="150"/>
      <c r="AP57" s="492"/>
    </row>
    <row r="58" spans="2:42" ht="15.75" customHeight="1">
      <c r="B58" s="491"/>
      <c r="C58" s="57"/>
      <c r="D58" s="477"/>
      <c r="E58" s="53"/>
      <c r="F58" s="479" t="s">
        <v>555</v>
      </c>
      <c r="G58" s="479"/>
      <c r="H58" s="479"/>
      <c r="I58" s="479"/>
      <c r="J58" s="480"/>
      <c r="K58" s="118">
        <v>0</v>
      </c>
      <c r="L58" s="284">
        <v>0</v>
      </c>
      <c r="M58" s="284">
        <v>0</v>
      </c>
      <c r="N58" s="284">
        <v>0</v>
      </c>
      <c r="O58" s="284">
        <v>0</v>
      </c>
      <c r="P58" s="284">
        <v>0</v>
      </c>
      <c r="Q58" s="284">
        <v>0</v>
      </c>
      <c r="R58" s="284">
        <v>0</v>
      </c>
      <c r="S58" s="284">
        <v>0</v>
      </c>
      <c r="T58" s="284">
        <v>0</v>
      </c>
      <c r="U58" s="284">
        <v>0</v>
      </c>
      <c r="V58" s="284">
        <v>0</v>
      </c>
      <c r="W58" s="284">
        <v>0</v>
      </c>
      <c r="X58" s="284">
        <v>0</v>
      </c>
      <c r="Y58" s="284">
        <v>0</v>
      </c>
      <c r="Z58" s="284">
        <v>0</v>
      </c>
      <c r="AA58" s="284">
        <v>0</v>
      </c>
      <c r="AB58" s="284">
        <v>0</v>
      </c>
      <c r="AC58" s="284">
        <v>0</v>
      </c>
      <c r="AD58" s="284">
        <v>0</v>
      </c>
      <c r="AE58" s="284">
        <v>0</v>
      </c>
      <c r="AF58" s="284">
        <v>0</v>
      </c>
      <c r="AG58" s="284">
        <v>0</v>
      </c>
      <c r="AH58" s="489" t="s">
        <v>555</v>
      </c>
      <c r="AI58" s="479"/>
      <c r="AJ58" s="479"/>
      <c r="AK58" s="479"/>
      <c r="AL58" s="479"/>
      <c r="AM58" s="46"/>
      <c r="AN58" s="477"/>
      <c r="AO58" s="150"/>
      <c r="AP58" s="492"/>
    </row>
    <row r="59" spans="2:42" ht="15.75" customHeight="1">
      <c r="B59" s="491"/>
      <c r="C59" s="57"/>
      <c r="D59" s="53" t="s">
        <v>134</v>
      </c>
      <c r="E59" s="53"/>
      <c r="F59" s="479" t="s">
        <v>606</v>
      </c>
      <c r="G59" s="479"/>
      <c r="H59" s="479"/>
      <c r="I59" s="479"/>
      <c r="J59" s="480"/>
      <c r="K59" s="118">
        <v>9</v>
      </c>
      <c r="L59" s="284">
        <v>3</v>
      </c>
      <c r="M59" s="284">
        <v>6</v>
      </c>
      <c r="N59" s="284">
        <v>2</v>
      </c>
      <c r="O59" s="284">
        <v>3</v>
      </c>
      <c r="P59" s="284">
        <v>0</v>
      </c>
      <c r="Q59" s="284">
        <v>0</v>
      </c>
      <c r="R59" s="284">
        <v>1</v>
      </c>
      <c r="S59" s="284">
        <v>0</v>
      </c>
      <c r="T59" s="284">
        <v>0</v>
      </c>
      <c r="U59" s="284">
        <v>3</v>
      </c>
      <c r="V59" s="284">
        <v>0</v>
      </c>
      <c r="W59" s="284">
        <v>0</v>
      </c>
      <c r="X59" s="284">
        <v>0</v>
      </c>
      <c r="Y59" s="284">
        <v>0</v>
      </c>
      <c r="Z59" s="284">
        <v>0</v>
      </c>
      <c r="AA59" s="284">
        <v>0</v>
      </c>
      <c r="AB59" s="284">
        <v>0</v>
      </c>
      <c r="AC59" s="284">
        <v>0</v>
      </c>
      <c r="AD59" s="284">
        <v>0</v>
      </c>
      <c r="AE59" s="284">
        <v>0</v>
      </c>
      <c r="AF59" s="284">
        <v>0</v>
      </c>
      <c r="AG59" s="284">
        <v>0</v>
      </c>
      <c r="AH59" s="489" t="s">
        <v>606</v>
      </c>
      <c r="AI59" s="479"/>
      <c r="AJ59" s="479"/>
      <c r="AK59" s="479"/>
      <c r="AL59" s="479"/>
      <c r="AM59" s="46"/>
      <c r="AN59" s="53" t="s">
        <v>134</v>
      </c>
      <c r="AO59" s="150"/>
      <c r="AP59" s="492"/>
    </row>
    <row r="60" spans="2:42" ht="15.75" customHeight="1">
      <c r="B60" s="491"/>
      <c r="C60" s="57"/>
      <c r="D60" s="53" t="s">
        <v>135</v>
      </c>
      <c r="E60" s="53"/>
      <c r="F60" s="479" t="s">
        <v>605</v>
      </c>
      <c r="G60" s="479"/>
      <c r="H60" s="479"/>
      <c r="I60" s="479"/>
      <c r="J60" s="480"/>
      <c r="K60" s="118">
        <v>4</v>
      </c>
      <c r="L60" s="284">
        <v>2</v>
      </c>
      <c r="M60" s="284">
        <v>2</v>
      </c>
      <c r="N60" s="284">
        <v>2</v>
      </c>
      <c r="O60" s="284">
        <v>1</v>
      </c>
      <c r="P60" s="284">
        <v>0</v>
      </c>
      <c r="Q60" s="284">
        <v>0</v>
      </c>
      <c r="R60" s="284">
        <v>0</v>
      </c>
      <c r="S60" s="284">
        <v>0</v>
      </c>
      <c r="T60" s="284">
        <v>0</v>
      </c>
      <c r="U60" s="284">
        <v>1</v>
      </c>
      <c r="V60" s="284">
        <v>0</v>
      </c>
      <c r="W60" s="284">
        <v>0</v>
      </c>
      <c r="X60" s="284">
        <v>0</v>
      </c>
      <c r="Y60" s="284">
        <v>0</v>
      </c>
      <c r="Z60" s="284">
        <v>0</v>
      </c>
      <c r="AA60" s="284">
        <v>0</v>
      </c>
      <c r="AB60" s="284">
        <v>0</v>
      </c>
      <c r="AC60" s="284">
        <v>0</v>
      </c>
      <c r="AD60" s="284">
        <v>0</v>
      </c>
      <c r="AE60" s="284">
        <v>0</v>
      </c>
      <c r="AF60" s="284">
        <v>0</v>
      </c>
      <c r="AG60" s="284">
        <v>0</v>
      </c>
      <c r="AH60" s="489" t="s">
        <v>605</v>
      </c>
      <c r="AI60" s="479"/>
      <c r="AJ60" s="479"/>
      <c r="AK60" s="479"/>
      <c r="AL60" s="479"/>
      <c r="AM60" s="46"/>
      <c r="AN60" s="53" t="s">
        <v>135</v>
      </c>
      <c r="AO60" s="150"/>
      <c r="AP60" s="492"/>
    </row>
    <row r="61" spans="2:42" ht="15.75" customHeight="1">
      <c r="B61" s="491"/>
      <c r="C61" s="57"/>
      <c r="D61" s="53" t="s">
        <v>512</v>
      </c>
      <c r="E61" s="53"/>
      <c r="F61" s="479" t="s">
        <v>604</v>
      </c>
      <c r="G61" s="479"/>
      <c r="H61" s="479"/>
      <c r="I61" s="479"/>
      <c r="J61" s="480"/>
      <c r="K61" s="118">
        <v>4</v>
      </c>
      <c r="L61" s="284">
        <v>4</v>
      </c>
      <c r="M61" s="284">
        <v>0</v>
      </c>
      <c r="N61" s="284">
        <v>3</v>
      </c>
      <c r="O61" s="284">
        <v>0</v>
      </c>
      <c r="P61" s="284">
        <v>0</v>
      </c>
      <c r="Q61" s="284">
        <v>0</v>
      </c>
      <c r="R61" s="284">
        <v>1</v>
      </c>
      <c r="S61" s="284">
        <v>0</v>
      </c>
      <c r="T61" s="284">
        <v>0</v>
      </c>
      <c r="U61" s="284">
        <v>0</v>
      </c>
      <c r="V61" s="284">
        <v>0</v>
      </c>
      <c r="W61" s="284">
        <v>0</v>
      </c>
      <c r="X61" s="284">
        <v>0</v>
      </c>
      <c r="Y61" s="284">
        <v>0</v>
      </c>
      <c r="Z61" s="284">
        <v>0</v>
      </c>
      <c r="AA61" s="284">
        <v>0</v>
      </c>
      <c r="AB61" s="284">
        <v>0</v>
      </c>
      <c r="AC61" s="284">
        <v>0</v>
      </c>
      <c r="AD61" s="284">
        <v>0</v>
      </c>
      <c r="AE61" s="284">
        <v>0</v>
      </c>
      <c r="AF61" s="284">
        <v>0</v>
      </c>
      <c r="AG61" s="284">
        <v>0</v>
      </c>
      <c r="AH61" s="489" t="s">
        <v>604</v>
      </c>
      <c r="AI61" s="479"/>
      <c r="AJ61" s="479"/>
      <c r="AK61" s="479"/>
      <c r="AL61" s="479"/>
      <c r="AM61" s="46"/>
      <c r="AN61" s="53" t="s">
        <v>512</v>
      </c>
      <c r="AO61" s="150"/>
      <c r="AP61" s="492"/>
    </row>
    <row r="62" spans="2:42" ht="15.75" customHeight="1">
      <c r="B62" s="491"/>
      <c r="C62" s="57"/>
      <c r="D62" s="464" t="s">
        <v>137</v>
      </c>
      <c r="E62" s="53"/>
      <c r="F62" s="479" t="s">
        <v>139</v>
      </c>
      <c r="G62" s="479"/>
      <c r="H62" s="479"/>
      <c r="I62" s="53"/>
      <c r="J62" s="53" t="s">
        <v>541</v>
      </c>
      <c r="K62" s="118">
        <v>45</v>
      </c>
      <c r="L62" s="284">
        <v>27</v>
      </c>
      <c r="M62" s="284">
        <v>18</v>
      </c>
      <c r="N62" s="284">
        <v>13</v>
      </c>
      <c r="O62" s="284">
        <v>14</v>
      </c>
      <c r="P62" s="284">
        <v>0</v>
      </c>
      <c r="Q62" s="284">
        <v>0</v>
      </c>
      <c r="R62" s="284">
        <v>11</v>
      </c>
      <c r="S62" s="284">
        <v>1</v>
      </c>
      <c r="T62" s="284">
        <v>3</v>
      </c>
      <c r="U62" s="284">
        <v>3</v>
      </c>
      <c r="V62" s="284">
        <v>0</v>
      </c>
      <c r="W62" s="284">
        <v>0</v>
      </c>
      <c r="X62" s="284">
        <v>0</v>
      </c>
      <c r="Y62" s="284">
        <v>0</v>
      </c>
      <c r="Z62" s="284">
        <v>0</v>
      </c>
      <c r="AA62" s="284">
        <v>0</v>
      </c>
      <c r="AB62" s="284">
        <v>0</v>
      </c>
      <c r="AC62" s="284">
        <v>0</v>
      </c>
      <c r="AD62" s="284">
        <v>0</v>
      </c>
      <c r="AE62" s="284">
        <v>0</v>
      </c>
      <c r="AF62" s="284">
        <v>0</v>
      </c>
      <c r="AG62" s="284">
        <v>0</v>
      </c>
      <c r="AH62" s="57" t="s">
        <v>541</v>
      </c>
      <c r="AI62" s="53"/>
      <c r="AJ62" s="479" t="s">
        <v>139</v>
      </c>
      <c r="AK62" s="479"/>
      <c r="AL62" s="479"/>
      <c r="AM62" s="46"/>
      <c r="AN62" s="464" t="s">
        <v>137</v>
      </c>
      <c r="AO62" s="150"/>
      <c r="AP62" s="492"/>
    </row>
    <row r="63" spans="2:42" ht="15.75" customHeight="1">
      <c r="B63" s="491"/>
      <c r="C63" s="57"/>
      <c r="D63" s="464"/>
      <c r="E63" s="53"/>
      <c r="F63" s="479"/>
      <c r="G63" s="479"/>
      <c r="H63" s="479"/>
      <c r="I63" s="155"/>
      <c r="J63" s="366" t="s">
        <v>539</v>
      </c>
      <c r="K63" s="118">
        <v>12</v>
      </c>
      <c r="L63" s="284">
        <v>10</v>
      </c>
      <c r="M63" s="284">
        <v>2</v>
      </c>
      <c r="N63" s="284">
        <v>3</v>
      </c>
      <c r="O63" s="284">
        <v>2</v>
      </c>
      <c r="P63" s="284">
        <v>0</v>
      </c>
      <c r="Q63" s="284">
        <v>0</v>
      </c>
      <c r="R63" s="284">
        <v>7</v>
      </c>
      <c r="S63" s="284">
        <v>0</v>
      </c>
      <c r="T63" s="284">
        <v>0</v>
      </c>
      <c r="U63" s="284">
        <v>0</v>
      </c>
      <c r="V63" s="284">
        <v>0</v>
      </c>
      <c r="W63" s="284">
        <v>0</v>
      </c>
      <c r="X63" s="284">
        <v>0</v>
      </c>
      <c r="Y63" s="284">
        <v>0</v>
      </c>
      <c r="Z63" s="284">
        <v>0</v>
      </c>
      <c r="AA63" s="284">
        <v>0</v>
      </c>
      <c r="AB63" s="284">
        <v>0</v>
      </c>
      <c r="AC63" s="284">
        <v>0</v>
      </c>
      <c r="AD63" s="284">
        <v>0</v>
      </c>
      <c r="AE63" s="284">
        <v>0</v>
      </c>
      <c r="AF63" s="284">
        <v>0</v>
      </c>
      <c r="AG63" s="284">
        <v>0</v>
      </c>
      <c r="AH63" s="367" t="s">
        <v>539</v>
      </c>
      <c r="AI63" s="155"/>
      <c r="AJ63" s="479"/>
      <c r="AK63" s="479"/>
      <c r="AL63" s="479"/>
      <c r="AM63" s="46"/>
      <c r="AN63" s="464"/>
      <c r="AO63" s="150"/>
      <c r="AP63" s="492"/>
    </row>
    <row r="64" spans="2:42" ht="15.75" customHeight="1">
      <c r="B64" s="491"/>
      <c r="C64" s="57"/>
      <c r="D64" s="53" t="s">
        <v>603</v>
      </c>
      <c r="E64" s="53"/>
      <c r="F64" s="479" t="s">
        <v>546</v>
      </c>
      <c r="G64" s="479"/>
      <c r="H64" s="479"/>
      <c r="I64" s="479"/>
      <c r="J64" s="480"/>
      <c r="K64" s="118">
        <v>23</v>
      </c>
      <c r="L64" s="284">
        <v>5</v>
      </c>
      <c r="M64" s="284">
        <v>18</v>
      </c>
      <c r="N64" s="284">
        <v>4</v>
      </c>
      <c r="O64" s="284">
        <v>12</v>
      </c>
      <c r="P64" s="284">
        <v>0</v>
      </c>
      <c r="Q64" s="284">
        <v>0</v>
      </c>
      <c r="R64" s="284">
        <v>1</v>
      </c>
      <c r="S64" s="284">
        <v>0</v>
      </c>
      <c r="T64" s="284">
        <v>0</v>
      </c>
      <c r="U64" s="284">
        <v>6</v>
      </c>
      <c r="V64" s="284">
        <v>0</v>
      </c>
      <c r="W64" s="284">
        <v>0</v>
      </c>
      <c r="X64" s="284">
        <v>0</v>
      </c>
      <c r="Y64" s="284">
        <v>0</v>
      </c>
      <c r="Z64" s="284">
        <v>0</v>
      </c>
      <c r="AA64" s="284">
        <v>0</v>
      </c>
      <c r="AB64" s="284">
        <v>0</v>
      </c>
      <c r="AC64" s="284">
        <v>0</v>
      </c>
      <c r="AD64" s="284">
        <v>0</v>
      </c>
      <c r="AE64" s="284">
        <v>0</v>
      </c>
      <c r="AF64" s="284">
        <v>0</v>
      </c>
      <c r="AG64" s="284">
        <v>0</v>
      </c>
      <c r="AH64" s="489" t="s">
        <v>546</v>
      </c>
      <c r="AI64" s="479"/>
      <c r="AJ64" s="479"/>
      <c r="AK64" s="479"/>
      <c r="AL64" s="479"/>
      <c r="AM64" s="46"/>
      <c r="AN64" s="53" t="s">
        <v>603</v>
      </c>
      <c r="AO64" s="150"/>
      <c r="AP64" s="492"/>
    </row>
    <row r="65" spans="1:42" ht="15.75" customHeight="1">
      <c r="B65" s="491"/>
      <c r="C65" s="57"/>
      <c r="D65" s="53" t="s">
        <v>601</v>
      </c>
      <c r="E65" s="53"/>
      <c r="F65" s="479" t="s">
        <v>602</v>
      </c>
      <c r="G65" s="479"/>
      <c r="H65" s="479"/>
      <c r="I65" s="479"/>
      <c r="J65" s="480"/>
      <c r="K65" s="118">
        <v>20</v>
      </c>
      <c r="L65" s="284">
        <v>5</v>
      </c>
      <c r="M65" s="284">
        <v>15</v>
      </c>
      <c r="N65" s="284">
        <v>2</v>
      </c>
      <c r="O65" s="284">
        <v>13</v>
      </c>
      <c r="P65" s="284">
        <v>0</v>
      </c>
      <c r="Q65" s="284">
        <v>0</v>
      </c>
      <c r="R65" s="284">
        <v>3</v>
      </c>
      <c r="S65" s="284">
        <v>0</v>
      </c>
      <c r="T65" s="284">
        <v>0</v>
      </c>
      <c r="U65" s="284">
        <v>2</v>
      </c>
      <c r="V65" s="284">
        <v>0</v>
      </c>
      <c r="W65" s="284">
        <v>0</v>
      </c>
      <c r="X65" s="284">
        <v>0</v>
      </c>
      <c r="Y65" s="284">
        <v>0</v>
      </c>
      <c r="Z65" s="284">
        <v>0</v>
      </c>
      <c r="AA65" s="284">
        <v>0</v>
      </c>
      <c r="AB65" s="284">
        <v>0</v>
      </c>
      <c r="AC65" s="284">
        <v>0</v>
      </c>
      <c r="AD65" s="284">
        <v>0</v>
      </c>
      <c r="AE65" s="284">
        <v>0</v>
      </c>
      <c r="AF65" s="284">
        <v>0</v>
      </c>
      <c r="AG65" s="284">
        <v>0</v>
      </c>
      <c r="AH65" s="489" t="s">
        <v>602</v>
      </c>
      <c r="AI65" s="479"/>
      <c r="AJ65" s="479"/>
      <c r="AK65" s="479"/>
      <c r="AL65" s="479"/>
      <c r="AM65" s="46"/>
      <c r="AN65" s="53" t="s">
        <v>601</v>
      </c>
      <c r="AO65" s="150"/>
      <c r="AP65" s="492"/>
    </row>
    <row r="66" spans="1:42" ht="15.75" customHeight="1">
      <c r="B66" s="491"/>
      <c r="C66" s="57"/>
      <c r="D66" s="53" t="s">
        <v>600</v>
      </c>
      <c r="E66" s="53"/>
      <c r="F66" s="479" t="s">
        <v>543</v>
      </c>
      <c r="G66" s="479"/>
      <c r="H66" s="479"/>
      <c r="I66" s="479"/>
      <c r="J66" s="480"/>
      <c r="K66" s="118">
        <v>0</v>
      </c>
      <c r="L66" s="284">
        <v>0</v>
      </c>
      <c r="M66" s="284">
        <v>0</v>
      </c>
      <c r="N66" s="284">
        <v>0</v>
      </c>
      <c r="O66" s="284">
        <v>0</v>
      </c>
      <c r="P66" s="284">
        <v>0</v>
      </c>
      <c r="Q66" s="284">
        <v>0</v>
      </c>
      <c r="R66" s="284">
        <v>0</v>
      </c>
      <c r="S66" s="284">
        <v>0</v>
      </c>
      <c r="T66" s="284">
        <v>0</v>
      </c>
      <c r="U66" s="284">
        <v>0</v>
      </c>
      <c r="V66" s="284">
        <v>0</v>
      </c>
      <c r="W66" s="284">
        <v>0</v>
      </c>
      <c r="X66" s="284">
        <v>0</v>
      </c>
      <c r="Y66" s="284">
        <v>0</v>
      </c>
      <c r="Z66" s="284">
        <v>0</v>
      </c>
      <c r="AA66" s="284">
        <v>0</v>
      </c>
      <c r="AB66" s="284">
        <v>0</v>
      </c>
      <c r="AC66" s="284">
        <v>0</v>
      </c>
      <c r="AD66" s="284">
        <v>0</v>
      </c>
      <c r="AE66" s="284">
        <v>0</v>
      </c>
      <c r="AF66" s="284">
        <v>0</v>
      </c>
      <c r="AG66" s="284">
        <v>0</v>
      </c>
      <c r="AH66" s="489" t="s">
        <v>543</v>
      </c>
      <c r="AI66" s="479"/>
      <c r="AJ66" s="479"/>
      <c r="AK66" s="479"/>
      <c r="AL66" s="479"/>
      <c r="AM66" s="46"/>
      <c r="AN66" s="53" t="s">
        <v>600</v>
      </c>
      <c r="AO66" s="150"/>
      <c r="AP66" s="492"/>
    </row>
    <row r="67" spans="1:42" ht="15.75" customHeight="1">
      <c r="B67" s="491"/>
      <c r="C67" s="57"/>
      <c r="D67" s="53"/>
      <c r="E67" s="53"/>
      <c r="F67" s="53"/>
      <c r="G67" s="53"/>
      <c r="H67" s="53"/>
      <c r="I67" s="53"/>
      <c r="J67" s="53"/>
      <c r="K67" s="118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57"/>
      <c r="AI67" s="53"/>
      <c r="AJ67" s="53"/>
      <c r="AK67" s="53"/>
      <c r="AL67" s="53"/>
      <c r="AM67" s="46"/>
      <c r="AN67" s="46"/>
      <c r="AO67" s="150"/>
      <c r="AP67" s="492"/>
    </row>
    <row r="68" spans="1:42" ht="15.75" customHeight="1">
      <c r="B68" s="491"/>
      <c r="C68" s="57"/>
      <c r="D68" s="53" t="s">
        <v>542</v>
      </c>
      <c r="E68" s="53"/>
      <c r="F68" s="53"/>
      <c r="G68" s="53"/>
      <c r="H68" s="53"/>
      <c r="I68" s="53"/>
      <c r="J68" s="150" t="s">
        <v>599</v>
      </c>
      <c r="K68" s="118">
        <v>0</v>
      </c>
      <c r="L68" s="284">
        <v>0</v>
      </c>
      <c r="M68" s="284">
        <v>0</v>
      </c>
      <c r="N68" s="371"/>
      <c r="O68" s="87">
        <v>0</v>
      </c>
      <c r="P68" s="87">
        <v>0</v>
      </c>
      <c r="Q68" s="284">
        <v>0</v>
      </c>
      <c r="R68" s="284">
        <v>0</v>
      </c>
      <c r="S68" s="284">
        <v>0</v>
      </c>
      <c r="T68" s="284">
        <v>0</v>
      </c>
      <c r="U68" s="284">
        <v>0</v>
      </c>
      <c r="V68" s="284">
        <v>0</v>
      </c>
      <c r="W68" s="284">
        <v>0</v>
      </c>
      <c r="X68" s="284">
        <v>0</v>
      </c>
      <c r="Y68" s="284">
        <v>0</v>
      </c>
      <c r="Z68" s="284">
        <v>0</v>
      </c>
      <c r="AA68" s="284">
        <v>0</v>
      </c>
      <c r="AB68" s="284">
        <v>0</v>
      </c>
      <c r="AC68" s="284">
        <v>0</v>
      </c>
      <c r="AD68" s="284">
        <v>0</v>
      </c>
      <c r="AE68" s="284">
        <v>0</v>
      </c>
      <c r="AF68" s="284">
        <v>0</v>
      </c>
      <c r="AG68" s="284">
        <v>0</v>
      </c>
      <c r="AH68" s="57" t="s">
        <v>541</v>
      </c>
      <c r="AI68" s="53"/>
      <c r="AJ68" s="53" t="s">
        <v>542</v>
      </c>
      <c r="AK68" s="53"/>
      <c r="AL68" s="53"/>
      <c r="AM68" s="46"/>
      <c r="AN68" s="46"/>
      <c r="AO68" s="150"/>
      <c r="AP68" s="492"/>
    </row>
    <row r="69" spans="1:42" ht="15.75" customHeight="1">
      <c r="B69" s="491"/>
      <c r="C69" s="58"/>
      <c r="D69" s="53" t="s">
        <v>540</v>
      </c>
      <c r="E69" s="53"/>
      <c r="F69" s="53"/>
      <c r="G69" s="53"/>
      <c r="H69" s="53"/>
      <c r="I69" s="53"/>
      <c r="J69" s="372" t="s">
        <v>598</v>
      </c>
      <c r="K69" s="118">
        <v>0</v>
      </c>
      <c r="L69" s="284">
        <v>0</v>
      </c>
      <c r="M69" s="284">
        <v>0</v>
      </c>
      <c r="N69" s="87">
        <v>0</v>
      </c>
      <c r="O69" s="87">
        <v>0</v>
      </c>
      <c r="P69" s="87">
        <v>0</v>
      </c>
      <c r="Q69" s="284">
        <v>0</v>
      </c>
      <c r="R69" s="284">
        <v>0</v>
      </c>
      <c r="S69" s="284">
        <v>0</v>
      </c>
      <c r="T69" s="284">
        <v>0</v>
      </c>
      <c r="U69" s="284">
        <v>0</v>
      </c>
      <c r="V69" s="284">
        <v>0</v>
      </c>
      <c r="W69" s="284">
        <v>0</v>
      </c>
      <c r="X69" s="284">
        <v>0</v>
      </c>
      <c r="Y69" s="284">
        <v>0</v>
      </c>
      <c r="Z69" s="284">
        <v>0</v>
      </c>
      <c r="AA69" s="284">
        <v>0</v>
      </c>
      <c r="AB69" s="284">
        <v>0</v>
      </c>
      <c r="AC69" s="284">
        <v>0</v>
      </c>
      <c r="AD69" s="284">
        <v>0</v>
      </c>
      <c r="AE69" s="284">
        <v>0</v>
      </c>
      <c r="AF69" s="284">
        <v>0</v>
      </c>
      <c r="AG69" s="284">
        <v>0</v>
      </c>
      <c r="AH69" s="367" t="s">
        <v>539</v>
      </c>
      <c r="AI69" s="53"/>
      <c r="AJ69" s="53" t="s">
        <v>540</v>
      </c>
      <c r="AK69" s="53"/>
      <c r="AL69" s="53"/>
      <c r="AM69" s="46"/>
      <c r="AN69" s="46"/>
      <c r="AO69" s="150"/>
      <c r="AP69" s="492"/>
    </row>
    <row r="70" spans="1:42" ht="15.75" customHeight="1">
      <c r="A70" s="9"/>
      <c r="B70" s="59"/>
      <c r="C70" s="59"/>
      <c r="D70" s="59"/>
      <c r="E70" s="59"/>
      <c r="F70" s="59"/>
      <c r="G70" s="59"/>
      <c r="H70" s="59"/>
      <c r="I70" s="59"/>
      <c r="J70" s="59"/>
      <c r="K70" s="58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8"/>
      <c r="AI70" s="59"/>
      <c r="AJ70" s="59"/>
      <c r="AK70" s="59"/>
      <c r="AL70" s="59"/>
      <c r="AM70" s="59"/>
      <c r="AN70" s="59"/>
      <c r="AO70" s="59"/>
      <c r="AP70" s="59"/>
    </row>
    <row r="71" spans="1:42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</row>
    <row r="72" spans="1:42">
      <c r="B72" s="160" t="s">
        <v>535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</row>
  </sheetData>
  <mergeCells count="106">
    <mergeCell ref="AH65:AL65"/>
    <mergeCell ref="AH66:AL66"/>
    <mergeCell ref="AP29:AP48"/>
    <mergeCell ref="AP50:AP69"/>
    <mergeCell ref="AH59:AL59"/>
    <mergeCell ref="AH60:AL60"/>
    <mergeCell ref="AH61:AL61"/>
    <mergeCell ref="AH64:AL64"/>
    <mergeCell ref="F66:J66"/>
    <mergeCell ref="AH38:AL38"/>
    <mergeCell ref="AH58:AL58"/>
    <mergeCell ref="AH56:AL56"/>
    <mergeCell ref="AH40:AL40"/>
    <mergeCell ref="AH43:AL43"/>
    <mergeCell ref="AH57:AL57"/>
    <mergeCell ref="AJ62:AL63"/>
    <mergeCell ref="AN62:AN63"/>
    <mergeCell ref="AH44:AL44"/>
    <mergeCell ref="AH45:AL45"/>
    <mergeCell ref="AH52:AL52"/>
    <mergeCell ref="AN52:AN58"/>
    <mergeCell ref="AH53:AL53"/>
    <mergeCell ref="AH54:AL54"/>
    <mergeCell ref="AH55:AL55"/>
    <mergeCell ref="B50:B69"/>
    <mergeCell ref="F59:J59"/>
    <mergeCell ref="F60:J60"/>
    <mergeCell ref="F61:J61"/>
    <mergeCell ref="F64:J64"/>
    <mergeCell ref="D52:D58"/>
    <mergeCell ref="F52:J52"/>
    <mergeCell ref="F36:J36"/>
    <mergeCell ref="F37:J37"/>
    <mergeCell ref="F65:J65"/>
    <mergeCell ref="F53:J53"/>
    <mergeCell ref="F54:J54"/>
    <mergeCell ref="F55:J55"/>
    <mergeCell ref="F56:J56"/>
    <mergeCell ref="D62:D63"/>
    <mergeCell ref="F62:H63"/>
    <mergeCell ref="D41:D42"/>
    <mergeCell ref="F38:J38"/>
    <mergeCell ref="F39:J39"/>
    <mergeCell ref="F40:J40"/>
    <mergeCell ref="AD5:AE5"/>
    <mergeCell ref="B5:J6"/>
    <mergeCell ref="K5:M5"/>
    <mergeCell ref="F13:J13"/>
    <mergeCell ref="D31:D37"/>
    <mergeCell ref="F31:J31"/>
    <mergeCell ref="F22:J22"/>
    <mergeCell ref="B8:B27"/>
    <mergeCell ref="B29:B48"/>
    <mergeCell ref="F32:J32"/>
    <mergeCell ref="F33:J33"/>
    <mergeCell ref="F34:J34"/>
    <mergeCell ref="F35:J35"/>
    <mergeCell ref="F16:J16"/>
    <mergeCell ref="F20:H21"/>
    <mergeCell ref="D20:D21"/>
    <mergeCell ref="F23:J23"/>
    <mergeCell ref="AH22:AL22"/>
    <mergeCell ref="AH23:AL23"/>
    <mergeCell ref="AH24:AL24"/>
    <mergeCell ref="AJ20:AL21"/>
    <mergeCell ref="D10:D16"/>
    <mergeCell ref="F10:J10"/>
    <mergeCell ref="F11:J11"/>
    <mergeCell ref="F12:J12"/>
    <mergeCell ref="F14:J14"/>
    <mergeCell ref="F15:J15"/>
    <mergeCell ref="AH11:AL11"/>
    <mergeCell ref="AH12:AL12"/>
    <mergeCell ref="AH13:AL13"/>
    <mergeCell ref="AH14:AL14"/>
    <mergeCell ref="AH19:AL19"/>
    <mergeCell ref="AH15:AL15"/>
    <mergeCell ref="AH16:AL16"/>
    <mergeCell ref="F18:J18"/>
    <mergeCell ref="F19:J19"/>
    <mergeCell ref="F24:J24"/>
    <mergeCell ref="F17:J17"/>
    <mergeCell ref="AH5:AP6"/>
    <mergeCell ref="AH17:AL17"/>
    <mergeCell ref="AH18:AL18"/>
    <mergeCell ref="AN10:AN16"/>
    <mergeCell ref="AP8:AP27"/>
    <mergeCell ref="AH10:AL10"/>
    <mergeCell ref="F58:J58"/>
    <mergeCell ref="F43:J43"/>
    <mergeCell ref="F44:J44"/>
    <mergeCell ref="F45:J45"/>
    <mergeCell ref="AH39:AL39"/>
    <mergeCell ref="AN31:AN37"/>
    <mergeCell ref="AH32:AL32"/>
    <mergeCell ref="AH33:AL33"/>
    <mergeCell ref="AH34:AL34"/>
    <mergeCell ref="AH35:AL35"/>
    <mergeCell ref="AN20:AN21"/>
    <mergeCell ref="F41:H42"/>
    <mergeCell ref="AJ41:AL42"/>
    <mergeCell ref="AN41:AN42"/>
    <mergeCell ref="F57:J57"/>
    <mergeCell ref="AH36:AL36"/>
    <mergeCell ref="AH37:AL37"/>
    <mergeCell ref="AH31:AL31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84" orientation="portrait" useFirstPageNumber="1" r:id="rId1"/>
  <headerFooter alignWithMargins="0">
    <oddFooter>&amp;C&amp;14－&amp;P－</oddFooter>
  </headerFooter>
  <colBreaks count="1" manualBreakCount="1">
    <brk id="21" min="1" max="75" man="1"/>
  </colBreaks>
  <ignoredErrors>
    <ignoredError sqref="N29:AG32" formulaRange="1"/>
  </ignoredError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showGridLines="0" zoomScale="80" zoomScaleNormal="80" zoomScaleSheetLayoutView="100" workbookViewId="0">
      <pane xSplit="5" ySplit="7" topLeftCell="F8" activePane="bottomRight" state="frozen"/>
      <selection activeCell="D30" sqref="D30"/>
      <selection pane="topRight" activeCell="D30" sqref="D30"/>
      <selection pane="bottomLeft" activeCell="D30" sqref="D30"/>
      <selection pane="bottomRight" activeCell="L12" sqref="L12"/>
    </sheetView>
  </sheetViews>
  <sheetFormatPr defaultRowHeight="13.5"/>
  <cols>
    <col min="1" max="3" width="2.625" style="1" customWidth="1"/>
    <col min="4" max="4" width="1.625" style="1" customWidth="1"/>
    <col min="5" max="5" width="13.625" style="1" customWidth="1"/>
    <col min="6" max="18" width="7.75" style="1" customWidth="1"/>
    <col min="19" max="19" width="7.75" style="7" customWidth="1"/>
    <col min="20" max="28" width="7.75" style="1" customWidth="1"/>
    <col min="29" max="29" width="13.625" style="1" customWidth="1"/>
    <col min="30" max="30" width="1.625" style="1" customWidth="1"/>
    <col min="31" max="32" width="2.625" style="1" customWidth="1"/>
    <col min="33" max="16384" width="9" style="1"/>
  </cols>
  <sheetData>
    <row r="1" spans="1:32">
      <c r="B1" s="235"/>
      <c r="F1" s="23"/>
    </row>
    <row r="2" spans="1:32" ht="17.25">
      <c r="B2" s="119" t="s">
        <v>503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53"/>
      <c r="T2" s="46"/>
      <c r="U2" s="46"/>
      <c r="V2" s="46"/>
      <c r="W2" s="46"/>
      <c r="X2" s="46"/>
      <c r="Y2" s="46"/>
      <c r="Z2" s="46"/>
      <c r="AF2" s="234" t="s">
        <v>503</v>
      </c>
    </row>
    <row r="3" spans="1:32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53"/>
      <c r="T3" s="46"/>
      <c r="U3" s="46"/>
      <c r="V3" s="46"/>
      <c r="W3" s="46"/>
      <c r="X3" s="46"/>
      <c r="Y3" s="46"/>
      <c r="Z3" s="46"/>
    </row>
    <row r="4" spans="1:32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193" t="s">
        <v>778</v>
      </c>
      <c r="Q4" s="119" t="s">
        <v>666</v>
      </c>
      <c r="R4" s="46"/>
      <c r="S4" s="46"/>
      <c r="T4" s="46"/>
      <c r="U4" s="46"/>
      <c r="V4" s="46"/>
      <c r="W4" s="46"/>
      <c r="X4" s="46"/>
      <c r="Y4" s="46"/>
      <c r="Z4" s="46"/>
    </row>
    <row r="5" spans="1:32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53"/>
      <c r="T5" s="46"/>
      <c r="U5" s="46"/>
      <c r="V5" s="46"/>
      <c r="W5" s="46"/>
      <c r="X5" s="46"/>
      <c r="Y5" s="46"/>
      <c r="Z5" s="46"/>
      <c r="AF5" s="10" t="s">
        <v>138</v>
      </c>
    </row>
    <row r="6" spans="1:32" ht="21" customHeight="1">
      <c r="A6" s="7"/>
      <c r="B6" s="441" t="s">
        <v>665</v>
      </c>
      <c r="C6" s="441"/>
      <c r="D6" s="441"/>
      <c r="E6" s="442"/>
      <c r="F6" s="134"/>
      <c r="G6" s="136" t="s">
        <v>46</v>
      </c>
      <c r="H6" s="136"/>
      <c r="I6" s="134" t="s">
        <v>631</v>
      </c>
      <c r="J6" s="136" t="s">
        <v>630</v>
      </c>
      <c r="K6" s="134" t="s">
        <v>664</v>
      </c>
      <c r="L6" s="136" t="s">
        <v>626</v>
      </c>
      <c r="M6" s="134" t="s">
        <v>663</v>
      </c>
      <c r="N6" s="136" t="s">
        <v>626</v>
      </c>
      <c r="O6" s="134" t="s">
        <v>662</v>
      </c>
      <c r="P6" s="136" t="s">
        <v>626</v>
      </c>
      <c r="Q6" s="136" t="s">
        <v>661</v>
      </c>
      <c r="R6" s="136" t="s">
        <v>624</v>
      </c>
      <c r="S6" s="134" t="s">
        <v>660</v>
      </c>
      <c r="T6" s="139" t="s">
        <v>659</v>
      </c>
      <c r="U6" s="136" t="s">
        <v>658</v>
      </c>
      <c r="V6" s="136" t="s">
        <v>657</v>
      </c>
      <c r="W6" s="134" t="s">
        <v>619</v>
      </c>
      <c r="X6" s="136" t="s">
        <v>618</v>
      </c>
      <c r="Y6" s="437" t="s">
        <v>656</v>
      </c>
      <c r="Z6" s="439"/>
      <c r="AA6" s="109" t="s">
        <v>617</v>
      </c>
      <c r="AB6" s="111" t="s">
        <v>616</v>
      </c>
      <c r="AC6" s="451" t="s">
        <v>655</v>
      </c>
      <c r="AD6" s="431"/>
      <c r="AE6" s="431"/>
      <c r="AF6" s="431"/>
    </row>
    <row r="7" spans="1:32" ht="21" customHeight="1">
      <c r="A7" s="7"/>
      <c r="B7" s="450"/>
      <c r="C7" s="450"/>
      <c r="D7" s="450"/>
      <c r="E7" s="448"/>
      <c r="F7" s="107" t="s">
        <v>54</v>
      </c>
      <c r="G7" s="149" t="s">
        <v>55</v>
      </c>
      <c r="H7" s="149" t="s">
        <v>56</v>
      </c>
      <c r="I7" s="107" t="s">
        <v>55</v>
      </c>
      <c r="J7" s="149" t="s">
        <v>56</v>
      </c>
      <c r="K7" s="107" t="s">
        <v>55</v>
      </c>
      <c r="L7" s="149" t="s">
        <v>56</v>
      </c>
      <c r="M7" s="107" t="s">
        <v>55</v>
      </c>
      <c r="N7" s="149" t="s">
        <v>56</v>
      </c>
      <c r="O7" s="107" t="s">
        <v>55</v>
      </c>
      <c r="P7" s="134" t="s">
        <v>56</v>
      </c>
      <c r="Q7" s="113" t="s">
        <v>55</v>
      </c>
      <c r="R7" s="149" t="s">
        <v>56</v>
      </c>
      <c r="S7" s="132" t="s">
        <v>2</v>
      </c>
      <c r="T7" s="132" t="s">
        <v>56</v>
      </c>
      <c r="U7" s="113" t="s">
        <v>55</v>
      </c>
      <c r="V7" s="149" t="s">
        <v>56</v>
      </c>
      <c r="W7" s="113" t="s">
        <v>55</v>
      </c>
      <c r="X7" s="149" t="s">
        <v>56</v>
      </c>
      <c r="Y7" s="107" t="s">
        <v>55</v>
      </c>
      <c r="Z7" s="149" t="s">
        <v>56</v>
      </c>
      <c r="AA7" s="104" t="s">
        <v>55</v>
      </c>
      <c r="AB7" s="52" t="s">
        <v>56</v>
      </c>
      <c r="AC7" s="453"/>
      <c r="AD7" s="433"/>
      <c r="AE7" s="433"/>
      <c r="AF7" s="433"/>
    </row>
    <row r="8" spans="1:32" ht="37.5" customHeight="1">
      <c r="B8" s="53"/>
      <c r="C8" s="53"/>
      <c r="D8" s="53"/>
      <c r="E8" s="53"/>
      <c r="F8" s="32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6"/>
      <c r="AD8" s="7"/>
      <c r="AE8" s="7"/>
      <c r="AF8" s="7"/>
    </row>
    <row r="9" spans="1:32" ht="37.5" customHeight="1">
      <c r="B9" s="464" t="s">
        <v>46</v>
      </c>
      <c r="C9" s="464"/>
      <c r="D9" s="464"/>
      <c r="E9" s="449"/>
      <c r="F9" s="118">
        <v>3421</v>
      </c>
      <c r="G9" s="73">
        <v>2120</v>
      </c>
      <c r="H9" s="73">
        <v>1301</v>
      </c>
      <c r="I9" s="73">
        <v>391</v>
      </c>
      <c r="J9" s="73">
        <v>329</v>
      </c>
      <c r="K9" s="73">
        <v>120</v>
      </c>
      <c r="L9" s="73">
        <v>111</v>
      </c>
      <c r="M9" s="73">
        <v>1325</v>
      </c>
      <c r="N9" s="73">
        <v>56</v>
      </c>
      <c r="O9" s="73">
        <v>189</v>
      </c>
      <c r="P9" s="73">
        <v>484</v>
      </c>
      <c r="Q9" s="73">
        <v>20</v>
      </c>
      <c r="R9" s="73">
        <v>4</v>
      </c>
      <c r="S9" s="73">
        <v>5</v>
      </c>
      <c r="T9" s="73">
        <v>111</v>
      </c>
      <c r="U9" s="73">
        <v>3</v>
      </c>
      <c r="V9" s="73">
        <v>47</v>
      </c>
      <c r="W9" s="73">
        <v>16</v>
      </c>
      <c r="X9" s="73">
        <v>30</v>
      </c>
      <c r="Y9" s="73">
        <v>1</v>
      </c>
      <c r="Z9" s="73">
        <v>1</v>
      </c>
      <c r="AA9" s="73">
        <v>50</v>
      </c>
      <c r="AB9" s="73">
        <v>128</v>
      </c>
      <c r="AC9" s="452" t="s">
        <v>46</v>
      </c>
      <c r="AD9" s="466"/>
      <c r="AE9" s="466"/>
      <c r="AF9" s="466"/>
    </row>
    <row r="10" spans="1:32" ht="37.5" customHeight="1">
      <c r="B10" s="53"/>
      <c r="C10" s="53"/>
      <c r="D10" s="53"/>
      <c r="E10" s="53"/>
      <c r="F10" s="118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6"/>
      <c r="AD10" s="7"/>
      <c r="AE10" s="7"/>
      <c r="AF10" s="7"/>
    </row>
    <row r="11" spans="1:32" ht="37.5" customHeight="1">
      <c r="B11" s="493" t="s">
        <v>654</v>
      </c>
      <c r="C11" s="479"/>
      <c r="D11" s="479"/>
      <c r="E11" s="480"/>
      <c r="F11" s="118">
        <f t="shared" ref="F11:F17" si="0">SUM(G11:H11)</f>
        <v>296</v>
      </c>
      <c r="G11" s="73">
        <f t="shared" ref="G11:H17" si="1">SUM(I11,K11,M11,O11,Q11,S11,U11,W11,Y11,AA11)</f>
        <v>208</v>
      </c>
      <c r="H11" s="73">
        <f t="shared" si="1"/>
        <v>88</v>
      </c>
      <c r="I11" s="73">
        <v>12</v>
      </c>
      <c r="J11" s="73">
        <v>12</v>
      </c>
      <c r="K11" s="73">
        <v>16</v>
      </c>
      <c r="L11" s="73">
        <v>14</v>
      </c>
      <c r="M11" s="73">
        <v>164</v>
      </c>
      <c r="N11" s="73">
        <v>5</v>
      </c>
      <c r="O11" s="73">
        <v>9</v>
      </c>
      <c r="P11" s="73">
        <v>17</v>
      </c>
      <c r="Q11" s="73">
        <v>0</v>
      </c>
      <c r="R11" s="73">
        <v>0</v>
      </c>
      <c r="S11" s="73">
        <v>0</v>
      </c>
      <c r="T11" s="73">
        <v>0</v>
      </c>
      <c r="U11" s="73">
        <v>2</v>
      </c>
      <c r="V11" s="73">
        <v>35</v>
      </c>
      <c r="W11" s="73">
        <v>1</v>
      </c>
      <c r="X11" s="73">
        <v>0</v>
      </c>
      <c r="Y11" s="73">
        <v>0</v>
      </c>
      <c r="Z11" s="73">
        <v>0</v>
      </c>
      <c r="AA11" s="73">
        <v>4</v>
      </c>
      <c r="AB11" s="73">
        <v>5</v>
      </c>
      <c r="AC11" s="494" t="s">
        <v>654</v>
      </c>
      <c r="AD11" s="495"/>
      <c r="AE11" s="495"/>
      <c r="AF11" s="495"/>
    </row>
    <row r="12" spans="1:32" ht="37.5" customHeight="1">
      <c r="B12" s="479" t="s">
        <v>653</v>
      </c>
      <c r="C12" s="479"/>
      <c r="D12" s="479"/>
      <c r="E12" s="480"/>
      <c r="F12" s="118">
        <f t="shared" si="0"/>
        <v>384</v>
      </c>
      <c r="G12" s="73">
        <f t="shared" si="1"/>
        <v>55</v>
      </c>
      <c r="H12" s="73">
        <f t="shared" si="1"/>
        <v>329</v>
      </c>
      <c r="I12" s="73">
        <v>13</v>
      </c>
      <c r="J12" s="73">
        <v>50</v>
      </c>
      <c r="K12" s="73">
        <v>0</v>
      </c>
      <c r="L12" s="73">
        <v>6</v>
      </c>
      <c r="M12" s="73">
        <v>13</v>
      </c>
      <c r="N12" s="73">
        <v>3</v>
      </c>
      <c r="O12" s="73">
        <v>28</v>
      </c>
      <c r="P12" s="73">
        <v>243</v>
      </c>
      <c r="Q12" s="73">
        <v>0</v>
      </c>
      <c r="R12" s="73">
        <v>0</v>
      </c>
      <c r="S12" s="73">
        <v>0</v>
      </c>
      <c r="T12" s="73">
        <v>4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1</v>
      </c>
      <c r="AA12" s="73">
        <v>1</v>
      </c>
      <c r="AB12" s="73">
        <v>22</v>
      </c>
      <c r="AC12" s="496" t="s">
        <v>653</v>
      </c>
      <c r="AD12" s="495"/>
      <c r="AE12" s="495"/>
      <c r="AF12" s="495"/>
    </row>
    <row r="13" spans="1:32" ht="37.5" customHeight="1">
      <c r="B13" s="479" t="s">
        <v>652</v>
      </c>
      <c r="C13" s="479"/>
      <c r="D13" s="479"/>
      <c r="E13" s="480"/>
      <c r="F13" s="118">
        <f t="shared" si="0"/>
        <v>233</v>
      </c>
      <c r="G13" s="73">
        <f t="shared" si="1"/>
        <v>54</v>
      </c>
      <c r="H13" s="73">
        <f t="shared" si="1"/>
        <v>179</v>
      </c>
      <c r="I13" s="73">
        <v>21</v>
      </c>
      <c r="J13" s="73">
        <v>54</v>
      </c>
      <c r="K13" s="73">
        <v>8</v>
      </c>
      <c r="L13" s="73">
        <v>21</v>
      </c>
      <c r="M13" s="73">
        <v>10</v>
      </c>
      <c r="N13" s="73">
        <v>5</v>
      </c>
      <c r="O13" s="73">
        <v>13</v>
      </c>
      <c r="P13" s="73">
        <v>60</v>
      </c>
      <c r="Q13" s="73">
        <v>1</v>
      </c>
      <c r="R13" s="73">
        <v>1</v>
      </c>
      <c r="S13" s="73">
        <v>0</v>
      </c>
      <c r="T13" s="73">
        <v>11</v>
      </c>
      <c r="U13" s="73">
        <v>0</v>
      </c>
      <c r="V13" s="73">
        <v>0</v>
      </c>
      <c r="W13" s="73">
        <v>1</v>
      </c>
      <c r="X13" s="73">
        <v>0</v>
      </c>
      <c r="Y13" s="73">
        <v>0</v>
      </c>
      <c r="Z13" s="73">
        <v>0</v>
      </c>
      <c r="AA13" s="73">
        <v>0</v>
      </c>
      <c r="AB13" s="73">
        <v>27</v>
      </c>
      <c r="AC13" s="496" t="s">
        <v>652</v>
      </c>
      <c r="AD13" s="495"/>
      <c r="AE13" s="495"/>
      <c r="AF13" s="495"/>
    </row>
    <row r="14" spans="1:32" ht="37.5" customHeight="1">
      <c r="B14" s="479" t="s">
        <v>651</v>
      </c>
      <c r="C14" s="479"/>
      <c r="D14" s="479"/>
      <c r="E14" s="480"/>
      <c r="F14" s="118">
        <f t="shared" si="0"/>
        <v>538</v>
      </c>
      <c r="G14" s="73">
        <f t="shared" si="1"/>
        <v>124</v>
      </c>
      <c r="H14" s="73">
        <f t="shared" si="1"/>
        <v>414</v>
      </c>
      <c r="I14" s="73">
        <v>50</v>
      </c>
      <c r="J14" s="73">
        <v>141</v>
      </c>
      <c r="K14" s="73">
        <v>16</v>
      </c>
      <c r="L14" s="73">
        <v>31</v>
      </c>
      <c r="M14" s="73">
        <v>23</v>
      </c>
      <c r="N14" s="73">
        <v>8</v>
      </c>
      <c r="O14" s="73">
        <v>16</v>
      </c>
      <c r="P14" s="73">
        <v>86</v>
      </c>
      <c r="Q14" s="73">
        <v>1</v>
      </c>
      <c r="R14" s="73">
        <v>0</v>
      </c>
      <c r="S14" s="73">
        <v>2</v>
      </c>
      <c r="T14" s="73">
        <v>54</v>
      </c>
      <c r="U14" s="73">
        <v>1</v>
      </c>
      <c r="V14" s="73">
        <v>12</v>
      </c>
      <c r="W14" s="73">
        <v>5</v>
      </c>
      <c r="X14" s="73">
        <v>29</v>
      </c>
      <c r="Y14" s="73">
        <v>0</v>
      </c>
      <c r="Z14" s="73">
        <v>0</v>
      </c>
      <c r="AA14" s="73">
        <v>10</v>
      </c>
      <c r="AB14" s="73">
        <v>53</v>
      </c>
      <c r="AC14" s="496" t="s">
        <v>651</v>
      </c>
      <c r="AD14" s="495"/>
      <c r="AE14" s="495"/>
      <c r="AF14" s="495"/>
    </row>
    <row r="15" spans="1:32" ht="37.5" customHeight="1">
      <c r="B15" s="479" t="s">
        <v>650</v>
      </c>
      <c r="C15" s="479"/>
      <c r="D15" s="479"/>
      <c r="E15" s="480"/>
      <c r="F15" s="118">
        <f t="shared" si="0"/>
        <v>135</v>
      </c>
      <c r="G15" s="73">
        <f t="shared" si="1"/>
        <v>116</v>
      </c>
      <c r="H15" s="73">
        <f t="shared" si="1"/>
        <v>19</v>
      </c>
      <c r="I15" s="73">
        <v>58</v>
      </c>
      <c r="J15" s="73">
        <v>11</v>
      </c>
      <c r="K15" s="73">
        <v>7</v>
      </c>
      <c r="L15" s="73">
        <v>1</v>
      </c>
      <c r="M15" s="73">
        <v>34</v>
      </c>
      <c r="N15" s="73">
        <v>0</v>
      </c>
      <c r="O15" s="73">
        <v>12</v>
      </c>
      <c r="P15" s="73">
        <v>6</v>
      </c>
      <c r="Q15" s="73">
        <v>0</v>
      </c>
      <c r="R15" s="73">
        <v>0</v>
      </c>
      <c r="S15" s="73">
        <v>1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1</v>
      </c>
      <c r="Z15" s="73">
        <v>0</v>
      </c>
      <c r="AA15" s="73">
        <v>3</v>
      </c>
      <c r="AB15" s="73">
        <v>1</v>
      </c>
      <c r="AC15" s="496" t="s">
        <v>650</v>
      </c>
      <c r="AD15" s="495"/>
      <c r="AE15" s="495"/>
      <c r="AF15" s="495"/>
    </row>
    <row r="16" spans="1:32" ht="37.5" customHeight="1">
      <c r="B16" s="479" t="s">
        <v>649</v>
      </c>
      <c r="C16" s="479"/>
      <c r="D16" s="479"/>
      <c r="E16" s="480"/>
      <c r="F16" s="118">
        <f t="shared" si="0"/>
        <v>9</v>
      </c>
      <c r="G16" s="73">
        <f t="shared" si="1"/>
        <v>5</v>
      </c>
      <c r="H16" s="73">
        <f t="shared" si="1"/>
        <v>4</v>
      </c>
      <c r="I16" s="73">
        <v>3</v>
      </c>
      <c r="J16" s="73">
        <v>0</v>
      </c>
      <c r="K16" s="73">
        <v>0</v>
      </c>
      <c r="L16" s="73">
        <v>1</v>
      </c>
      <c r="M16" s="73">
        <v>1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1</v>
      </c>
      <c r="AB16" s="73">
        <v>3</v>
      </c>
      <c r="AC16" s="496" t="s">
        <v>649</v>
      </c>
      <c r="AD16" s="495"/>
      <c r="AE16" s="495"/>
      <c r="AF16" s="495"/>
    </row>
    <row r="17" spans="2:32" ht="37.5" customHeight="1">
      <c r="B17" s="479" t="s">
        <v>648</v>
      </c>
      <c r="C17" s="479"/>
      <c r="D17" s="479"/>
      <c r="E17" s="480"/>
      <c r="F17" s="118">
        <f t="shared" si="0"/>
        <v>5</v>
      </c>
      <c r="G17" s="73">
        <f t="shared" si="1"/>
        <v>5</v>
      </c>
      <c r="H17" s="73">
        <f t="shared" si="1"/>
        <v>0</v>
      </c>
      <c r="I17" s="73">
        <v>1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4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496" t="s">
        <v>648</v>
      </c>
      <c r="AD17" s="495"/>
      <c r="AE17" s="495"/>
      <c r="AF17" s="495"/>
    </row>
    <row r="18" spans="2:32" ht="37.5" customHeight="1">
      <c r="B18" s="477" t="s">
        <v>647</v>
      </c>
      <c r="C18" s="491"/>
      <c r="D18" s="56"/>
      <c r="E18" s="400" t="s">
        <v>54</v>
      </c>
      <c r="F18" s="118">
        <f t="shared" ref="F18:AB18" si="2">SUM(F19:F23)</f>
        <v>1453</v>
      </c>
      <c r="G18" s="73">
        <f t="shared" si="2"/>
        <v>1220</v>
      </c>
      <c r="H18" s="73">
        <f t="shared" si="2"/>
        <v>233</v>
      </c>
      <c r="I18" s="73">
        <f t="shared" si="2"/>
        <v>149</v>
      </c>
      <c r="J18" s="73">
        <f t="shared" si="2"/>
        <v>51</v>
      </c>
      <c r="K18" s="73">
        <f t="shared" si="2"/>
        <v>52</v>
      </c>
      <c r="L18" s="73">
        <f t="shared" si="2"/>
        <v>31</v>
      </c>
      <c r="M18" s="73">
        <f t="shared" si="2"/>
        <v>895</v>
      </c>
      <c r="N18" s="73">
        <f t="shared" si="2"/>
        <v>26</v>
      </c>
      <c r="O18" s="73">
        <f t="shared" si="2"/>
        <v>90</v>
      </c>
      <c r="P18" s="73">
        <f t="shared" si="2"/>
        <v>66</v>
      </c>
      <c r="Q18" s="73">
        <f t="shared" si="2"/>
        <v>6</v>
      </c>
      <c r="R18" s="73">
        <f t="shared" si="2"/>
        <v>3</v>
      </c>
      <c r="S18" s="73">
        <f t="shared" si="2"/>
        <v>2</v>
      </c>
      <c r="T18" s="73">
        <f t="shared" si="2"/>
        <v>40</v>
      </c>
      <c r="U18" s="73">
        <f t="shared" si="2"/>
        <v>0</v>
      </c>
      <c r="V18" s="73">
        <f t="shared" si="2"/>
        <v>0</v>
      </c>
      <c r="W18" s="73">
        <f t="shared" si="2"/>
        <v>2</v>
      </c>
      <c r="X18" s="73">
        <f t="shared" si="2"/>
        <v>1</v>
      </c>
      <c r="Y18" s="73">
        <f t="shared" si="2"/>
        <v>0</v>
      </c>
      <c r="Z18" s="73">
        <f t="shared" si="2"/>
        <v>0</v>
      </c>
      <c r="AA18" s="73">
        <f t="shared" si="2"/>
        <v>24</v>
      </c>
      <c r="AB18" s="73">
        <f t="shared" si="2"/>
        <v>15</v>
      </c>
      <c r="AC18" s="114" t="s">
        <v>54</v>
      </c>
      <c r="AD18" s="62"/>
      <c r="AE18" s="497" t="s">
        <v>647</v>
      </c>
      <c r="AF18" s="498"/>
    </row>
    <row r="19" spans="2:32" ht="37.5" customHeight="1">
      <c r="B19" s="477"/>
      <c r="C19" s="491"/>
      <c r="D19" s="57"/>
      <c r="E19" s="373" t="s">
        <v>646</v>
      </c>
      <c r="F19" s="118">
        <f t="shared" ref="F19:F27" si="3">SUM(G19:H19)</f>
        <v>1067</v>
      </c>
      <c r="G19" s="73">
        <f t="shared" ref="G19:G27" si="4">SUM(I19,K19,M19,O19,Q19,S19,U19,W19,Y19,AA19)</f>
        <v>870</v>
      </c>
      <c r="H19" s="73">
        <f t="shared" ref="H19:H27" si="5">SUM(J19,L19,N19,P19,R19,T19,V19,X19,Z19,AB19)</f>
        <v>197</v>
      </c>
      <c r="I19" s="73">
        <v>100</v>
      </c>
      <c r="J19" s="73">
        <v>41</v>
      </c>
      <c r="K19" s="73">
        <v>37</v>
      </c>
      <c r="L19" s="73">
        <v>29</v>
      </c>
      <c r="M19" s="73">
        <v>639</v>
      </c>
      <c r="N19" s="73">
        <v>18</v>
      </c>
      <c r="O19" s="73">
        <v>69</v>
      </c>
      <c r="P19" s="73">
        <v>53</v>
      </c>
      <c r="Q19" s="73">
        <v>5</v>
      </c>
      <c r="R19" s="73">
        <v>2</v>
      </c>
      <c r="S19" s="73">
        <v>1</v>
      </c>
      <c r="T19" s="73">
        <v>39</v>
      </c>
      <c r="U19" s="73">
        <v>0</v>
      </c>
      <c r="V19" s="73">
        <v>0</v>
      </c>
      <c r="W19" s="73">
        <v>2</v>
      </c>
      <c r="X19" s="73">
        <v>1</v>
      </c>
      <c r="Y19" s="73">
        <v>0</v>
      </c>
      <c r="Z19" s="73">
        <v>0</v>
      </c>
      <c r="AA19" s="73">
        <v>17</v>
      </c>
      <c r="AB19" s="73">
        <v>14</v>
      </c>
      <c r="AC19" s="278" t="s">
        <v>646</v>
      </c>
      <c r="AD19" s="51"/>
      <c r="AE19" s="497"/>
      <c r="AF19" s="498"/>
    </row>
    <row r="20" spans="2:32" ht="37.5" customHeight="1">
      <c r="B20" s="477"/>
      <c r="C20" s="491"/>
      <c r="D20" s="57"/>
      <c r="E20" s="373" t="s">
        <v>645</v>
      </c>
      <c r="F20" s="118">
        <f t="shared" si="3"/>
        <v>175</v>
      </c>
      <c r="G20" s="73">
        <f t="shared" si="4"/>
        <v>161</v>
      </c>
      <c r="H20" s="73">
        <f t="shared" si="5"/>
        <v>14</v>
      </c>
      <c r="I20" s="73">
        <v>22</v>
      </c>
      <c r="J20" s="73">
        <v>3</v>
      </c>
      <c r="K20" s="73">
        <v>9</v>
      </c>
      <c r="L20" s="73">
        <v>1</v>
      </c>
      <c r="M20" s="73">
        <v>114</v>
      </c>
      <c r="N20" s="73">
        <v>5</v>
      </c>
      <c r="O20" s="73">
        <v>12</v>
      </c>
      <c r="P20" s="73">
        <v>4</v>
      </c>
      <c r="Q20" s="73">
        <v>1</v>
      </c>
      <c r="R20" s="73">
        <v>0</v>
      </c>
      <c r="S20" s="73">
        <v>1</v>
      </c>
      <c r="T20" s="73">
        <v>1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v>2</v>
      </c>
      <c r="AB20" s="73">
        <v>0</v>
      </c>
      <c r="AC20" s="278" t="s">
        <v>645</v>
      </c>
      <c r="AD20" s="51"/>
      <c r="AE20" s="497"/>
      <c r="AF20" s="498"/>
    </row>
    <row r="21" spans="2:32" ht="37.5" customHeight="1">
      <c r="B21" s="477"/>
      <c r="C21" s="491"/>
      <c r="D21" s="57"/>
      <c r="E21" s="373" t="s">
        <v>644</v>
      </c>
      <c r="F21" s="118">
        <f t="shared" si="3"/>
        <v>102</v>
      </c>
      <c r="G21" s="73">
        <f t="shared" si="4"/>
        <v>98</v>
      </c>
      <c r="H21" s="73">
        <f t="shared" si="5"/>
        <v>4</v>
      </c>
      <c r="I21" s="73">
        <v>19</v>
      </c>
      <c r="J21" s="73">
        <v>2</v>
      </c>
      <c r="K21" s="73">
        <v>3</v>
      </c>
      <c r="L21" s="73">
        <v>0</v>
      </c>
      <c r="M21" s="73">
        <v>70</v>
      </c>
      <c r="N21" s="73">
        <v>0</v>
      </c>
      <c r="O21" s="73">
        <v>4</v>
      </c>
      <c r="P21" s="73">
        <v>1</v>
      </c>
      <c r="Q21" s="73">
        <v>0</v>
      </c>
      <c r="R21" s="73">
        <v>1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73">
        <v>0</v>
      </c>
      <c r="AA21" s="73">
        <v>2</v>
      </c>
      <c r="AB21" s="73">
        <v>0</v>
      </c>
      <c r="AC21" s="278" t="s">
        <v>644</v>
      </c>
      <c r="AD21" s="51"/>
      <c r="AE21" s="497"/>
      <c r="AF21" s="498"/>
    </row>
    <row r="22" spans="2:32" ht="37.5" customHeight="1">
      <c r="B22" s="477"/>
      <c r="C22" s="491"/>
      <c r="D22" s="57"/>
      <c r="E22" s="402" t="s">
        <v>643</v>
      </c>
      <c r="F22" s="118">
        <f t="shared" si="3"/>
        <v>58</v>
      </c>
      <c r="G22" s="73">
        <f t="shared" si="4"/>
        <v>41</v>
      </c>
      <c r="H22" s="73">
        <f t="shared" si="5"/>
        <v>17</v>
      </c>
      <c r="I22" s="73">
        <v>4</v>
      </c>
      <c r="J22" s="73">
        <v>4</v>
      </c>
      <c r="K22" s="73">
        <v>1</v>
      </c>
      <c r="L22" s="73">
        <v>1</v>
      </c>
      <c r="M22" s="73">
        <v>32</v>
      </c>
      <c r="N22" s="73">
        <v>3</v>
      </c>
      <c r="O22" s="73">
        <v>3</v>
      </c>
      <c r="P22" s="73">
        <v>8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 s="73">
        <v>1</v>
      </c>
      <c r="AB22" s="73">
        <v>1</v>
      </c>
      <c r="AC22" s="228" t="s">
        <v>643</v>
      </c>
      <c r="AD22" s="51"/>
      <c r="AE22" s="497"/>
      <c r="AF22" s="498"/>
    </row>
    <row r="23" spans="2:32" ht="37.5" customHeight="1">
      <c r="B23" s="477"/>
      <c r="C23" s="491"/>
      <c r="D23" s="58"/>
      <c r="E23" s="402" t="s">
        <v>67</v>
      </c>
      <c r="F23" s="118">
        <f t="shared" si="3"/>
        <v>51</v>
      </c>
      <c r="G23" s="73">
        <f t="shared" si="4"/>
        <v>50</v>
      </c>
      <c r="H23" s="73">
        <f t="shared" si="5"/>
        <v>1</v>
      </c>
      <c r="I23" s="73">
        <v>4</v>
      </c>
      <c r="J23" s="73">
        <v>1</v>
      </c>
      <c r="K23" s="73">
        <v>2</v>
      </c>
      <c r="L23" s="73">
        <v>0</v>
      </c>
      <c r="M23" s="73">
        <v>40</v>
      </c>
      <c r="N23" s="73">
        <v>0</v>
      </c>
      <c r="O23" s="73">
        <v>2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2</v>
      </c>
      <c r="AB23" s="73">
        <v>0</v>
      </c>
      <c r="AC23" s="228" t="s">
        <v>67</v>
      </c>
      <c r="AD23" s="267"/>
      <c r="AE23" s="497"/>
      <c r="AF23" s="498"/>
    </row>
    <row r="24" spans="2:32" ht="37.5" customHeight="1">
      <c r="B24" s="493" t="s">
        <v>642</v>
      </c>
      <c r="C24" s="479"/>
      <c r="D24" s="479"/>
      <c r="E24" s="480"/>
      <c r="F24" s="118">
        <f t="shared" si="3"/>
        <v>73</v>
      </c>
      <c r="G24" s="73">
        <f t="shared" si="4"/>
        <v>68</v>
      </c>
      <c r="H24" s="73">
        <f t="shared" si="5"/>
        <v>5</v>
      </c>
      <c r="I24" s="73">
        <v>15</v>
      </c>
      <c r="J24" s="73">
        <v>3</v>
      </c>
      <c r="K24" s="73">
        <v>2</v>
      </c>
      <c r="L24" s="73">
        <v>0</v>
      </c>
      <c r="M24" s="73">
        <v>37</v>
      </c>
      <c r="N24" s="73">
        <v>0</v>
      </c>
      <c r="O24" s="73">
        <v>6</v>
      </c>
      <c r="P24" s="73">
        <v>0</v>
      </c>
      <c r="Q24" s="73">
        <v>4</v>
      </c>
      <c r="R24" s="73">
        <v>0</v>
      </c>
      <c r="S24" s="73">
        <v>0</v>
      </c>
      <c r="T24" s="73">
        <v>2</v>
      </c>
      <c r="U24" s="73">
        <v>0</v>
      </c>
      <c r="V24" s="73">
        <v>0</v>
      </c>
      <c r="W24" s="73">
        <v>1</v>
      </c>
      <c r="X24" s="73">
        <v>0</v>
      </c>
      <c r="Y24" s="73">
        <v>0</v>
      </c>
      <c r="Z24" s="73">
        <v>0</v>
      </c>
      <c r="AA24" s="73">
        <v>3</v>
      </c>
      <c r="AB24" s="73">
        <v>0</v>
      </c>
      <c r="AC24" s="494" t="s">
        <v>642</v>
      </c>
      <c r="AD24" s="495"/>
      <c r="AE24" s="495"/>
      <c r="AF24" s="495"/>
    </row>
    <row r="25" spans="2:32" ht="37.5" customHeight="1">
      <c r="B25" s="493" t="s">
        <v>641</v>
      </c>
      <c r="C25" s="479"/>
      <c r="D25" s="479"/>
      <c r="E25" s="480"/>
      <c r="F25" s="118">
        <f t="shared" si="3"/>
        <v>157</v>
      </c>
      <c r="G25" s="73">
        <f t="shared" si="4"/>
        <v>149</v>
      </c>
      <c r="H25" s="73">
        <f t="shared" si="5"/>
        <v>8</v>
      </c>
      <c r="I25" s="73">
        <v>34</v>
      </c>
      <c r="J25" s="73">
        <v>2</v>
      </c>
      <c r="K25" s="73">
        <v>16</v>
      </c>
      <c r="L25" s="73">
        <v>1</v>
      </c>
      <c r="M25" s="73">
        <v>84</v>
      </c>
      <c r="N25" s="73">
        <v>3</v>
      </c>
      <c r="O25" s="73">
        <v>8</v>
      </c>
      <c r="P25" s="73">
        <v>0</v>
      </c>
      <c r="Q25" s="73">
        <v>1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4</v>
      </c>
      <c r="X25" s="73">
        <v>0</v>
      </c>
      <c r="Y25" s="73">
        <v>0</v>
      </c>
      <c r="Z25" s="73">
        <v>0</v>
      </c>
      <c r="AA25" s="73">
        <v>2</v>
      </c>
      <c r="AB25" s="73">
        <v>2</v>
      </c>
      <c r="AC25" s="494" t="s">
        <v>641</v>
      </c>
      <c r="AD25" s="495"/>
      <c r="AE25" s="495"/>
      <c r="AF25" s="495"/>
    </row>
    <row r="26" spans="2:32" ht="37.5" customHeight="1">
      <c r="B26" s="493" t="s">
        <v>640</v>
      </c>
      <c r="C26" s="479"/>
      <c r="D26" s="479"/>
      <c r="E26" s="480"/>
      <c r="F26" s="118">
        <f t="shared" si="3"/>
        <v>82</v>
      </c>
      <c r="G26" s="73">
        <f t="shared" si="4"/>
        <v>70</v>
      </c>
      <c r="H26" s="73">
        <f t="shared" si="5"/>
        <v>12</v>
      </c>
      <c r="I26" s="73">
        <v>20</v>
      </c>
      <c r="J26" s="73">
        <v>1</v>
      </c>
      <c r="K26" s="73">
        <v>3</v>
      </c>
      <c r="L26" s="73">
        <v>2</v>
      </c>
      <c r="M26" s="73">
        <v>39</v>
      </c>
      <c r="N26" s="73">
        <v>3</v>
      </c>
      <c r="O26" s="73">
        <v>6</v>
      </c>
      <c r="P26" s="73">
        <v>6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2</v>
      </c>
      <c r="X26" s="73">
        <v>0</v>
      </c>
      <c r="Y26" s="73">
        <v>0</v>
      </c>
      <c r="Z26" s="73">
        <v>0</v>
      </c>
      <c r="AA26" s="73">
        <v>0</v>
      </c>
      <c r="AB26" s="73">
        <v>0</v>
      </c>
      <c r="AC26" s="494" t="s">
        <v>640</v>
      </c>
      <c r="AD26" s="495"/>
      <c r="AE26" s="495"/>
      <c r="AF26" s="495"/>
    </row>
    <row r="27" spans="2:32" ht="37.5" customHeight="1">
      <c r="B27" s="479" t="s">
        <v>639</v>
      </c>
      <c r="C27" s="479"/>
      <c r="D27" s="479"/>
      <c r="E27" s="480"/>
      <c r="F27" s="118">
        <f t="shared" si="3"/>
        <v>56</v>
      </c>
      <c r="G27" s="73">
        <f t="shared" si="4"/>
        <v>46</v>
      </c>
      <c r="H27" s="73">
        <f t="shared" si="5"/>
        <v>10</v>
      </c>
      <c r="I27" s="73">
        <v>15</v>
      </c>
      <c r="J27" s="73">
        <v>4</v>
      </c>
      <c r="K27" s="73">
        <v>0</v>
      </c>
      <c r="L27" s="73">
        <v>3</v>
      </c>
      <c r="M27" s="73">
        <v>25</v>
      </c>
      <c r="N27" s="73">
        <v>3</v>
      </c>
      <c r="O27" s="73">
        <v>1</v>
      </c>
      <c r="P27" s="73">
        <v>0</v>
      </c>
      <c r="Q27" s="73">
        <v>3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  <c r="Z27" s="73">
        <v>0</v>
      </c>
      <c r="AA27" s="73">
        <v>2</v>
      </c>
      <c r="AB27" s="73">
        <v>0</v>
      </c>
      <c r="AC27" s="496" t="s">
        <v>639</v>
      </c>
      <c r="AD27" s="495"/>
      <c r="AE27" s="495"/>
      <c r="AF27" s="495"/>
    </row>
    <row r="28" spans="2:32" ht="37.5" customHeight="1">
      <c r="B28" s="53"/>
      <c r="C28" s="53"/>
      <c r="D28" s="53"/>
      <c r="E28" s="53"/>
      <c r="F28" s="118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6"/>
      <c r="AD28" s="7"/>
      <c r="AE28" s="7"/>
      <c r="AF28" s="7"/>
    </row>
    <row r="29" spans="2:32" ht="37.5" customHeight="1">
      <c r="B29" s="53" t="s">
        <v>637</v>
      </c>
      <c r="C29" s="53"/>
      <c r="D29" s="53"/>
      <c r="E29" s="53"/>
      <c r="F29" s="118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6" t="s">
        <v>637</v>
      </c>
      <c r="AD29" s="7"/>
      <c r="AE29" s="7"/>
      <c r="AF29" s="7"/>
    </row>
    <row r="30" spans="2:32" ht="37.5" customHeight="1">
      <c r="B30" s="501" t="s">
        <v>638</v>
      </c>
      <c r="C30" s="502"/>
      <c r="D30" s="502"/>
      <c r="E30" s="503"/>
      <c r="F30" s="118">
        <f>SUM(G30:H30)</f>
        <v>2970</v>
      </c>
      <c r="G30" s="73">
        <f>SUM(I30,K30,M30,O30,Q30,S30,U30,W30,Y30,AA30)</f>
        <v>1886</v>
      </c>
      <c r="H30" s="73">
        <f>SUM(J30,L30,N30,P30,R30,T30,V30,X30,Z30,AB30)</f>
        <v>1084</v>
      </c>
      <c r="I30" s="73">
        <v>291</v>
      </c>
      <c r="J30" s="73">
        <v>245</v>
      </c>
      <c r="K30" s="73">
        <v>112</v>
      </c>
      <c r="L30" s="73">
        <v>105</v>
      </c>
      <c r="M30" s="73">
        <v>1244</v>
      </c>
      <c r="N30" s="73">
        <v>46</v>
      </c>
      <c r="O30" s="73">
        <v>170</v>
      </c>
      <c r="P30" s="73">
        <v>453</v>
      </c>
      <c r="Q30" s="73">
        <v>16</v>
      </c>
      <c r="R30" s="73">
        <v>4</v>
      </c>
      <c r="S30" s="73">
        <v>0</v>
      </c>
      <c r="T30" s="73">
        <v>82</v>
      </c>
      <c r="U30" s="73">
        <v>0</v>
      </c>
      <c r="V30" s="73">
        <v>5</v>
      </c>
      <c r="W30" s="73">
        <v>12</v>
      </c>
      <c r="X30" s="73">
        <v>29</v>
      </c>
      <c r="Y30" s="73">
        <v>0</v>
      </c>
      <c r="Z30" s="73">
        <v>0</v>
      </c>
      <c r="AA30" s="73">
        <v>41</v>
      </c>
      <c r="AB30" s="73">
        <v>115</v>
      </c>
      <c r="AC30" s="499" t="s">
        <v>638</v>
      </c>
      <c r="AD30" s="500"/>
      <c r="AE30" s="500"/>
      <c r="AF30" s="500"/>
    </row>
    <row r="31" spans="2:32" ht="37.5" customHeight="1">
      <c r="B31" s="53" t="s">
        <v>637</v>
      </c>
      <c r="C31" s="53"/>
      <c r="D31" s="53"/>
      <c r="E31" s="53"/>
      <c r="F31" s="118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6" t="s">
        <v>637</v>
      </c>
      <c r="AD31" s="7"/>
      <c r="AE31" s="7"/>
      <c r="AF31" s="7"/>
    </row>
    <row r="32" spans="2:32" ht="37.5" customHeight="1">
      <c r="B32" s="493" t="s">
        <v>636</v>
      </c>
      <c r="C32" s="479"/>
      <c r="D32" s="479"/>
      <c r="E32" s="480"/>
      <c r="F32" s="118">
        <f>SUM(G32:H32)</f>
        <v>138</v>
      </c>
      <c r="G32" s="73">
        <f>SUM(I32,K32,M32,O32,Q32,S32,U32,W32,Y32,AA32)</f>
        <v>90</v>
      </c>
      <c r="H32" s="73">
        <f>SUM(J32,L32,N32,P32,R32,T32,V32,X32,Z32,AB32)</f>
        <v>48</v>
      </c>
      <c r="I32" s="73">
        <v>40</v>
      </c>
      <c r="J32" s="73">
        <v>21</v>
      </c>
      <c r="K32" s="73">
        <v>1</v>
      </c>
      <c r="L32" s="73">
        <v>0</v>
      </c>
      <c r="M32" s="73">
        <v>44</v>
      </c>
      <c r="N32" s="73">
        <v>7</v>
      </c>
      <c r="O32" s="73">
        <v>2</v>
      </c>
      <c r="P32" s="73">
        <v>7</v>
      </c>
      <c r="Q32" s="73">
        <v>0</v>
      </c>
      <c r="R32" s="73">
        <v>0</v>
      </c>
      <c r="S32" s="73">
        <v>0</v>
      </c>
      <c r="T32" s="73">
        <v>0</v>
      </c>
      <c r="U32" s="73">
        <v>2</v>
      </c>
      <c r="V32" s="73">
        <v>12</v>
      </c>
      <c r="W32" s="73">
        <v>0</v>
      </c>
      <c r="X32" s="73">
        <v>0</v>
      </c>
      <c r="Y32" s="73">
        <v>0</v>
      </c>
      <c r="Z32" s="73">
        <v>0</v>
      </c>
      <c r="AA32" s="73">
        <v>1</v>
      </c>
      <c r="AB32" s="73">
        <v>1</v>
      </c>
      <c r="AC32" s="494" t="s">
        <v>636</v>
      </c>
      <c r="AD32" s="495"/>
      <c r="AE32" s="495"/>
      <c r="AF32" s="495"/>
    </row>
    <row r="33" spans="2:32" ht="37.5" customHeight="1">
      <c r="B33" s="59"/>
      <c r="C33" s="59"/>
      <c r="D33" s="59"/>
      <c r="E33" s="59"/>
      <c r="F33" s="137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8"/>
      <c r="AD33" s="9"/>
      <c r="AE33" s="9"/>
      <c r="AF33" s="9"/>
    </row>
    <row r="34" spans="2:32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2:32">
      <c r="B35" s="160" t="s">
        <v>635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53"/>
      <c r="T35" s="46"/>
      <c r="U35" s="46"/>
      <c r="V35" s="46"/>
      <c r="W35" s="46"/>
      <c r="X35" s="46"/>
      <c r="Y35" s="46"/>
      <c r="Z35" s="46"/>
      <c r="AA35" s="46"/>
      <c r="AB35" s="46"/>
    </row>
    <row r="36" spans="2:32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53"/>
      <c r="T36" s="46"/>
      <c r="U36" s="46"/>
      <c r="V36" s="46"/>
      <c r="W36" s="46"/>
      <c r="X36" s="46"/>
      <c r="Y36" s="46"/>
      <c r="Z36" s="46"/>
      <c r="AA36" s="46"/>
      <c r="AB36" s="46"/>
    </row>
    <row r="37" spans="2:32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53"/>
      <c r="T37" s="46"/>
      <c r="U37" s="46"/>
      <c r="V37" s="46"/>
      <c r="W37" s="46"/>
      <c r="X37" s="46"/>
      <c r="Y37" s="46"/>
      <c r="Z37" s="46"/>
    </row>
    <row r="38" spans="2:32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53"/>
      <c r="T38" s="46"/>
      <c r="U38" s="46"/>
      <c r="V38" s="46"/>
      <c r="W38" s="46"/>
      <c r="X38" s="46"/>
      <c r="Y38" s="46"/>
      <c r="Z38" s="46"/>
    </row>
    <row r="39" spans="2:32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53"/>
      <c r="T39" s="46"/>
      <c r="U39" s="46"/>
      <c r="V39" s="46"/>
      <c r="W39" s="46"/>
      <c r="X39" s="46"/>
      <c r="Y39" s="46"/>
      <c r="Z39" s="46"/>
    </row>
    <row r="40" spans="2:32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53"/>
      <c r="T40" s="46"/>
      <c r="U40" s="46"/>
      <c r="V40" s="46"/>
      <c r="W40" s="46"/>
      <c r="X40" s="46"/>
      <c r="Y40" s="46"/>
      <c r="Z40" s="46"/>
    </row>
    <row r="41" spans="2:32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53"/>
      <c r="T41" s="46"/>
      <c r="U41" s="46"/>
      <c r="V41" s="46"/>
      <c r="W41" s="46"/>
      <c r="X41" s="46"/>
      <c r="Y41" s="46"/>
      <c r="Z41" s="46"/>
    </row>
    <row r="42" spans="2:32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53"/>
      <c r="T42" s="46"/>
      <c r="U42" s="46"/>
      <c r="V42" s="46"/>
      <c r="W42" s="46"/>
      <c r="X42" s="46"/>
      <c r="Y42" s="46"/>
      <c r="Z42" s="46"/>
    </row>
  </sheetData>
  <mergeCells count="33">
    <mergeCell ref="B25:E25"/>
    <mergeCell ref="B14:E14"/>
    <mergeCell ref="B30:E30"/>
    <mergeCell ref="AC15:AF15"/>
    <mergeCell ref="AC16:AF16"/>
    <mergeCell ref="B15:E15"/>
    <mergeCell ref="B16:E16"/>
    <mergeCell ref="B24:E24"/>
    <mergeCell ref="AC26:AF26"/>
    <mergeCell ref="AC24:AF24"/>
    <mergeCell ref="AC25:AF25"/>
    <mergeCell ref="B32:E32"/>
    <mergeCell ref="AC30:AF30"/>
    <mergeCell ref="AC32:AF32"/>
    <mergeCell ref="B26:E26"/>
    <mergeCell ref="B27:E27"/>
    <mergeCell ref="AC27:AF27"/>
    <mergeCell ref="Y6:Z6"/>
    <mergeCell ref="B6:E7"/>
    <mergeCell ref="AC6:AF7"/>
    <mergeCell ref="B18:C23"/>
    <mergeCell ref="B11:E11"/>
    <mergeCell ref="B13:E13"/>
    <mergeCell ref="B17:E17"/>
    <mergeCell ref="B9:E9"/>
    <mergeCell ref="AC9:AF9"/>
    <mergeCell ref="AC11:AF11"/>
    <mergeCell ref="AC14:AF14"/>
    <mergeCell ref="AC17:AF17"/>
    <mergeCell ref="AE18:AF23"/>
    <mergeCell ref="AC12:AF12"/>
    <mergeCell ref="AC13:AF13"/>
    <mergeCell ref="B12:E12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86" orientation="portrait" useFirstPageNumber="1" r:id="rId1"/>
  <headerFooter alignWithMargins="0">
    <oddFooter>&amp;C&amp;14－&amp;P－</oddFooter>
  </headerFooter>
  <colBreaks count="1" manualBreakCount="1">
    <brk id="16" min="1" max="34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77"/>
  <sheetViews>
    <sheetView showGridLines="0" zoomScale="80" zoomScaleNormal="80" zoomScaleSheetLayoutView="100" workbookViewId="0">
      <pane xSplit="5" ySplit="7" topLeftCell="F35" activePane="bottomRight" state="frozen"/>
      <selection activeCell="D30" sqref="D30"/>
      <selection pane="topRight" activeCell="D30" sqref="D30"/>
      <selection pane="bottomLeft" activeCell="D30" sqref="D30"/>
      <selection pane="bottomRight" activeCell="B30" sqref="B30:E30"/>
    </sheetView>
  </sheetViews>
  <sheetFormatPr defaultRowHeight="13.5"/>
  <cols>
    <col min="1" max="1" width="2.625" style="1" customWidth="1"/>
    <col min="2" max="3" width="2.5" style="1" customWidth="1"/>
    <col min="4" max="4" width="1.625" style="1" customWidth="1"/>
    <col min="5" max="5" width="16" style="1" customWidth="1"/>
    <col min="6" max="7" width="7.5" style="1" customWidth="1"/>
    <col min="8" max="8" width="7.25" style="1" customWidth="1"/>
    <col min="9" max="18" width="7.125" style="1" customWidth="1"/>
    <col min="19" max="19" width="7.125" style="7" customWidth="1"/>
    <col min="20" max="28" width="7.125" style="1" customWidth="1"/>
    <col min="29" max="32" width="7.25" style="1" customWidth="1"/>
    <col min="33" max="33" width="15.875" style="1" customWidth="1"/>
    <col min="34" max="34" width="1.625" style="1" customWidth="1"/>
    <col min="35" max="36" width="2.5" style="1" customWidth="1"/>
    <col min="37" max="16384" width="9" style="1"/>
  </cols>
  <sheetData>
    <row r="1" spans="2:46">
      <c r="B1" s="235"/>
      <c r="F1" s="23"/>
    </row>
    <row r="2" spans="2:46" ht="17.25">
      <c r="B2" s="119" t="s">
        <v>503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53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193" t="s">
        <v>503</v>
      </c>
      <c r="AK2" s="46"/>
      <c r="AL2" s="46"/>
      <c r="AM2" s="46"/>
      <c r="AN2" s="46"/>
      <c r="AO2" s="46"/>
      <c r="AP2" s="46"/>
      <c r="AQ2" s="46"/>
      <c r="AR2" s="46"/>
      <c r="AS2" s="46"/>
      <c r="AT2" s="46"/>
    </row>
    <row r="3" spans="2:46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</row>
    <row r="4" spans="2:46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93" t="s">
        <v>779</v>
      </c>
      <c r="S4" s="119" t="s">
        <v>666</v>
      </c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</row>
    <row r="5" spans="2:46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85" t="s">
        <v>138</v>
      </c>
      <c r="AK5" s="46"/>
      <c r="AL5" s="46"/>
      <c r="AM5" s="46"/>
      <c r="AN5" s="46"/>
      <c r="AO5" s="46"/>
      <c r="AP5" s="46"/>
      <c r="AQ5" s="46"/>
      <c r="AR5" s="46"/>
      <c r="AS5" s="46"/>
      <c r="AT5" s="46"/>
    </row>
    <row r="6" spans="2:46" ht="20.25" customHeight="1">
      <c r="B6" s="441" t="s">
        <v>665</v>
      </c>
      <c r="C6" s="441"/>
      <c r="D6" s="441"/>
      <c r="E6" s="442"/>
      <c r="F6" s="437" t="s">
        <v>46</v>
      </c>
      <c r="G6" s="438"/>
      <c r="H6" s="439"/>
      <c r="I6" s="134" t="s">
        <v>631</v>
      </c>
      <c r="J6" s="136" t="s">
        <v>630</v>
      </c>
      <c r="K6" s="134" t="s">
        <v>664</v>
      </c>
      <c r="L6" s="136" t="s">
        <v>626</v>
      </c>
      <c r="M6" s="134" t="s">
        <v>663</v>
      </c>
      <c r="N6" s="136" t="s">
        <v>626</v>
      </c>
      <c r="O6" s="134" t="s">
        <v>662</v>
      </c>
      <c r="P6" s="136" t="s">
        <v>626</v>
      </c>
      <c r="Q6" s="134" t="s">
        <v>661</v>
      </c>
      <c r="R6" s="136" t="s">
        <v>624</v>
      </c>
      <c r="S6" s="136" t="s">
        <v>660</v>
      </c>
      <c r="T6" s="139" t="s">
        <v>659</v>
      </c>
      <c r="U6" s="136" t="s">
        <v>658</v>
      </c>
      <c r="V6" s="136" t="s">
        <v>657</v>
      </c>
      <c r="W6" s="134" t="s">
        <v>619</v>
      </c>
      <c r="X6" s="139" t="s">
        <v>618</v>
      </c>
      <c r="Y6" s="437" t="s">
        <v>656</v>
      </c>
      <c r="Z6" s="439"/>
      <c r="AA6" s="134" t="s">
        <v>617</v>
      </c>
      <c r="AB6" s="136" t="s">
        <v>616</v>
      </c>
      <c r="AC6" s="517" t="s">
        <v>691</v>
      </c>
      <c r="AD6" s="439"/>
      <c r="AE6" s="437" t="s">
        <v>690</v>
      </c>
      <c r="AF6" s="439"/>
      <c r="AG6" s="440" t="s">
        <v>655</v>
      </c>
      <c r="AH6" s="441"/>
      <c r="AI6" s="441"/>
      <c r="AJ6" s="441"/>
      <c r="AK6" s="46"/>
      <c r="AL6" s="46"/>
      <c r="AM6" s="46"/>
      <c r="AN6" s="46"/>
      <c r="AO6" s="46"/>
      <c r="AP6" s="46"/>
      <c r="AQ6" s="46"/>
      <c r="AR6" s="46"/>
      <c r="AS6" s="46"/>
      <c r="AT6" s="46"/>
    </row>
    <row r="7" spans="2:46" ht="20.100000000000001" customHeight="1">
      <c r="B7" s="450"/>
      <c r="C7" s="450"/>
      <c r="D7" s="450"/>
      <c r="E7" s="448"/>
      <c r="F7" s="107" t="s">
        <v>54</v>
      </c>
      <c r="G7" s="149" t="s">
        <v>55</v>
      </c>
      <c r="H7" s="149" t="s">
        <v>56</v>
      </c>
      <c r="I7" s="107" t="s">
        <v>55</v>
      </c>
      <c r="J7" s="149" t="s">
        <v>56</v>
      </c>
      <c r="K7" s="107" t="s">
        <v>55</v>
      </c>
      <c r="L7" s="149" t="s">
        <v>56</v>
      </c>
      <c r="M7" s="107" t="s">
        <v>55</v>
      </c>
      <c r="N7" s="149" t="s">
        <v>56</v>
      </c>
      <c r="O7" s="107" t="s">
        <v>55</v>
      </c>
      <c r="P7" s="149" t="s">
        <v>56</v>
      </c>
      <c r="Q7" s="107" t="s">
        <v>55</v>
      </c>
      <c r="R7" s="134" t="s">
        <v>56</v>
      </c>
      <c r="S7" s="108" t="s">
        <v>2</v>
      </c>
      <c r="T7" s="132" t="s">
        <v>56</v>
      </c>
      <c r="U7" s="113" t="s">
        <v>55</v>
      </c>
      <c r="V7" s="149" t="s">
        <v>56</v>
      </c>
      <c r="W7" s="113" t="s">
        <v>55</v>
      </c>
      <c r="X7" s="149" t="s">
        <v>56</v>
      </c>
      <c r="Y7" s="107" t="s">
        <v>55</v>
      </c>
      <c r="Z7" s="149" t="s">
        <v>56</v>
      </c>
      <c r="AA7" s="107" t="s">
        <v>55</v>
      </c>
      <c r="AB7" s="134" t="s">
        <v>56</v>
      </c>
      <c r="AC7" s="61" t="s">
        <v>55</v>
      </c>
      <c r="AD7" s="149" t="s">
        <v>56</v>
      </c>
      <c r="AE7" s="107" t="s">
        <v>55</v>
      </c>
      <c r="AF7" s="149" t="s">
        <v>56</v>
      </c>
      <c r="AG7" s="446"/>
      <c r="AH7" s="450"/>
      <c r="AI7" s="450"/>
      <c r="AJ7" s="450"/>
      <c r="AK7" s="46"/>
      <c r="AL7" s="46"/>
      <c r="AM7" s="46"/>
      <c r="AN7" s="46"/>
      <c r="AO7" s="46"/>
      <c r="AP7" s="46"/>
      <c r="AQ7" s="46"/>
      <c r="AR7" s="46"/>
      <c r="AS7" s="46"/>
      <c r="AT7" s="46"/>
    </row>
    <row r="8" spans="2:46" ht="33.75" customHeight="1">
      <c r="B8" s="53"/>
      <c r="C8" s="53"/>
      <c r="D8" s="53"/>
      <c r="E8" s="53"/>
      <c r="F8" s="133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374"/>
      <c r="AG8" s="56"/>
      <c r="AH8" s="55"/>
      <c r="AI8" s="55"/>
      <c r="AJ8" s="55"/>
      <c r="AK8" s="46"/>
      <c r="AL8" s="46"/>
      <c r="AM8" s="46"/>
      <c r="AN8" s="46"/>
      <c r="AO8" s="46"/>
      <c r="AP8" s="46"/>
      <c r="AQ8" s="46"/>
      <c r="AR8" s="46"/>
      <c r="AS8" s="46"/>
      <c r="AT8" s="46"/>
    </row>
    <row r="9" spans="2:46" ht="33.75" customHeight="1">
      <c r="B9" s="464" t="s">
        <v>46</v>
      </c>
      <c r="C9" s="464"/>
      <c r="D9" s="464"/>
      <c r="E9" s="449"/>
      <c r="F9" s="95">
        <f t="shared" ref="F9:AF9" si="0">SUM(F11,F15,F20,F36)</f>
        <v>3421</v>
      </c>
      <c r="G9" s="96">
        <f t="shared" si="0"/>
        <v>2120</v>
      </c>
      <c r="H9" s="96">
        <f t="shared" si="0"/>
        <v>1301</v>
      </c>
      <c r="I9" s="96">
        <f t="shared" si="0"/>
        <v>391</v>
      </c>
      <c r="J9" s="96">
        <f t="shared" si="0"/>
        <v>329</v>
      </c>
      <c r="K9" s="96">
        <f t="shared" si="0"/>
        <v>120</v>
      </c>
      <c r="L9" s="96">
        <f t="shared" si="0"/>
        <v>111</v>
      </c>
      <c r="M9" s="96">
        <f t="shared" si="0"/>
        <v>1325</v>
      </c>
      <c r="N9" s="96">
        <f t="shared" si="0"/>
        <v>56</v>
      </c>
      <c r="O9" s="96">
        <f t="shared" si="0"/>
        <v>189</v>
      </c>
      <c r="P9" s="96">
        <f t="shared" si="0"/>
        <v>484</v>
      </c>
      <c r="Q9" s="96">
        <f t="shared" si="0"/>
        <v>20</v>
      </c>
      <c r="R9" s="96">
        <f t="shared" si="0"/>
        <v>4</v>
      </c>
      <c r="S9" s="96">
        <f t="shared" si="0"/>
        <v>5</v>
      </c>
      <c r="T9" s="96">
        <f t="shared" si="0"/>
        <v>111</v>
      </c>
      <c r="U9" s="96">
        <f t="shared" si="0"/>
        <v>3</v>
      </c>
      <c r="V9" s="96">
        <f t="shared" si="0"/>
        <v>47</v>
      </c>
      <c r="W9" s="96">
        <f t="shared" si="0"/>
        <v>16</v>
      </c>
      <c r="X9" s="96">
        <f t="shared" si="0"/>
        <v>30</v>
      </c>
      <c r="Y9" s="96">
        <f t="shared" si="0"/>
        <v>1</v>
      </c>
      <c r="Z9" s="96">
        <f t="shared" si="0"/>
        <v>1</v>
      </c>
      <c r="AA9" s="96">
        <f t="shared" si="0"/>
        <v>50</v>
      </c>
      <c r="AB9" s="96">
        <f t="shared" si="0"/>
        <v>128</v>
      </c>
      <c r="AC9" s="96">
        <f t="shared" si="0"/>
        <v>2083</v>
      </c>
      <c r="AD9" s="96">
        <f t="shared" si="0"/>
        <v>1281</v>
      </c>
      <c r="AE9" s="96">
        <f t="shared" si="0"/>
        <v>37</v>
      </c>
      <c r="AF9" s="342">
        <f t="shared" si="0"/>
        <v>20</v>
      </c>
      <c r="AG9" s="445" t="s">
        <v>46</v>
      </c>
      <c r="AH9" s="464"/>
      <c r="AI9" s="464"/>
      <c r="AJ9" s="464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2:46" ht="33.75" customHeight="1">
      <c r="B10" s="53"/>
      <c r="C10" s="53"/>
      <c r="D10" s="53"/>
      <c r="E10" s="53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342"/>
      <c r="AG10" s="53"/>
      <c r="AH10" s="53"/>
      <c r="AI10" s="53"/>
      <c r="AJ10" s="53"/>
      <c r="AK10" s="46"/>
      <c r="AL10" s="46"/>
      <c r="AM10" s="46"/>
      <c r="AN10" s="46"/>
      <c r="AO10" s="46"/>
      <c r="AP10" s="46"/>
      <c r="AQ10" s="46"/>
      <c r="AR10" s="46"/>
      <c r="AS10" s="46"/>
      <c r="AT10" s="46"/>
    </row>
    <row r="11" spans="2:46" ht="33.75" customHeight="1">
      <c r="B11" s="53" t="s">
        <v>689</v>
      </c>
      <c r="C11" s="53"/>
      <c r="D11" s="53"/>
      <c r="E11" s="53"/>
      <c r="F11" s="118">
        <f>SUM(G11:H11)</f>
        <v>17</v>
      </c>
      <c r="G11" s="73">
        <f t="shared" ref="G11:H13" si="1">SUM(AA11,Y11,W11,U11,S11,Q11,O11,M11,K11,I11)</f>
        <v>9</v>
      </c>
      <c r="H11" s="73">
        <f t="shared" si="1"/>
        <v>8</v>
      </c>
      <c r="I11" s="96">
        <f t="shared" ref="I11:AF11" si="2">SUM(I12:I13)</f>
        <v>3</v>
      </c>
      <c r="J11" s="96">
        <f t="shared" si="2"/>
        <v>0</v>
      </c>
      <c r="K11" s="96">
        <f t="shared" si="2"/>
        <v>0</v>
      </c>
      <c r="L11" s="96">
        <f t="shared" si="2"/>
        <v>2</v>
      </c>
      <c r="M11" s="96">
        <f t="shared" si="2"/>
        <v>1</v>
      </c>
      <c r="N11" s="96">
        <f t="shared" si="2"/>
        <v>0</v>
      </c>
      <c r="O11" s="96">
        <f t="shared" si="2"/>
        <v>1</v>
      </c>
      <c r="P11" s="96">
        <f t="shared" si="2"/>
        <v>2</v>
      </c>
      <c r="Q11" s="96">
        <f t="shared" si="2"/>
        <v>3</v>
      </c>
      <c r="R11" s="96">
        <f t="shared" si="2"/>
        <v>0</v>
      </c>
      <c r="S11" s="96">
        <f t="shared" si="2"/>
        <v>0</v>
      </c>
      <c r="T11" s="96">
        <f t="shared" si="2"/>
        <v>0</v>
      </c>
      <c r="U11" s="96">
        <f t="shared" si="2"/>
        <v>0</v>
      </c>
      <c r="V11" s="96">
        <f t="shared" si="2"/>
        <v>0</v>
      </c>
      <c r="W11" s="96">
        <f t="shared" si="2"/>
        <v>0</v>
      </c>
      <c r="X11" s="96">
        <f t="shared" si="2"/>
        <v>0</v>
      </c>
      <c r="Y11" s="96">
        <f t="shared" si="2"/>
        <v>0</v>
      </c>
      <c r="Z11" s="96">
        <f t="shared" si="2"/>
        <v>0</v>
      </c>
      <c r="AA11" s="96">
        <f t="shared" si="2"/>
        <v>1</v>
      </c>
      <c r="AB11" s="96">
        <f t="shared" si="2"/>
        <v>4</v>
      </c>
      <c r="AC11" s="96">
        <f t="shared" si="2"/>
        <v>9</v>
      </c>
      <c r="AD11" s="96">
        <f t="shared" si="2"/>
        <v>8</v>
      </c>
      <c r="AE11" s="96">
        <f t="shared" si="2"/>
        <v>0</v>
      </c>
      <c r="AF11" s="342">
        <f t="shared" si="2"/>
        <v>0</v>
      </c>
      <c r="AG11" s="53" t="s">
        <v>689</v>
      </c>
      <c r="AH11" s="53"/>
      <c r="AI11" s="53"/>
      <c r="AJ11" s="53"/>
      <c r="AK11" s="46"/>
      <c r="AL11" s="46"/>
      <c r="AM11" s="46"/>
      <c r="AN11" s="46"/>
      <c r="AO11" s="46"/>
      <c r="AP11" s="46"/>
      <c r="AQ11" s="46"/>
      <c r="AR11" s="46"/>
      <c r="AS11" s="46"/>
      <c r="AT11" s="46"/>
    </row>
    <row r="12" spans="2:46" ht="33.75" customHeight="1">
      <c r="B12" s="507" t="s">
        <v>688</v>
      </c>
      <c r="C12" s="507"/>
      <c r="D12" s="507"/>
      <c r="E12" s="512"/>
      <c r="F12" s="118">
        <f>SUM(G12:H12)</f>
        <v>13</v>
      </c>
      <c r="G12" s="73">
        <f t="shared" si="1"/>
        <v>5</v>
      </c>
      <c r="H12" s="73">
        <f t="shared" si="1"/>
        <v>8</v>
      </c>
      <c r="I12" s="96">
        <v>2</v>
      </c>
      <c r="J12" s="96">
        <v>0</v>
      </c>
      <c r="K12" s="96">
        <v>0</v>
      </c>
      <c r="L12" s="96">
        <v>2</v>
      </c>
      <c r="M12" s="96">
        <v>1</v>
      </c>
      <c r="N12" s="96">
        <v>0</v>
      </c>
      <c r="O12" s="96">
        <v>1</v>
      </c>
      <c r="P12" s="96">
        <v>2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1</v>
      </c>
      <c r="AB12" s="96">
        <v>4</v>
      </c>
      <c r="AC12" s="96">
        <v>5</v>
      </c>
      <c r="AD12" s="96">
        <v>8</v>
      </c>
      <c r="AE12" s="96">
        <v>0</v>
      </c>
      <c r="AF12" s="342">
        <v>0</v>
      </c>
      <c r="AG12" s="506" t="s">
        <v>688</v>
      </c>
      <c r="AH12" s="507"/>
      <c r="AI12" s="507"/>
      <c r="AJ12" s="507"/>
      <c r="AK12" s="46"/>
      <c r="AL12" s="46"/>
      <c r="AM12" s="46"/>
      <c r="AN12" s="46"/>
      <c r="AO12" s="46"/>
      <c r="AP12" s="46"/>
      <c r="AQ12" s="46"/>
      <c r="AR12" s="46"/>
      <c r="AS12" s="46"/>
      <c r="AT12" s="46"/>
    </row>
    <row r="13" spans="2:46" ht="33.75" customHeight="1">
      <c r="B13" s="507" t="s">
        <v>687</v>
      </c>
      <c r="C13" s="507"/>
      <c r="D13" s="507"/>
      <c r="E13" s="512"/>
      <c r="F13" s="118">
        <f>SUM(G13:H13)</f>
        <v>4</v>
      </c>
      <c r="G13" s="73">
        <f t="shared" si="1"/>
        <v>4</v>
      </c>
      <c r="H13" s="73">
        <f t="shared" si="1"/>
        <v>0</v>
      </c>
      <c r="I13" s="96">
        <v>1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3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4</v>
      </c>
      <c r="AD13" s="96">
        <v>0</v>
      </c>
      <c r="AE13" s="96">
        <v>0</v>
      </c>
      <c r="AF13" s="342">
        <v>0</v>
      </c>
      <c r="AG13" s="506" t="s">
        <v>687</v>
      </c>
      <c r="AH13" s="507"/>
      <c r="AI13" s="507"/>
      <c r="AJ13" s="507"/>
      <c r="AK13" s="46"/>
      <c r="AL13" s="46"/>
      <c r="AM13" s="46"/>
      <c r="AN13" s="46"/>
      <c r="AO13" s="46"/>
      <c r="AP13" s="46"/>
      <c r="AQ13" s="46"/>
      <c r="AR13" s="46"/>
      <c r="AS13" s="46"/>
      <c r="AT13" s="46"/>
    </row>
    <row r="14" spans="2:46" ht="33.75" customHeight="1">
      <c r="B14" s="53"/>
      <c r="C14" s="53"/>
      <c r="D14" s="53"/>
      <c r="E14" s="53"/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 t="s">
        <v>39</v>
      </c>
      <c r="V14" s="96"/>
      <c r="W14" s="96" t="s">
        <v>191</v>
      </c>
      <c r="X14" s="96"/>
      <c r="Y14" s="96"/>
      <c r="Z14" s="96"/>
      <c r="AA14" s="96"/>
      <c r="AB14" s="96"/>
      <c r="AC14" s="96"/>
      <c r="AD14" s="96"/>
      <c r="AE14" s="96"/>
      <c r="AF14" s="342"/>
      <c r="AG14" s="53"/>
      <c r="AH14" s="53"/>
      <c r="AI14" s="53"/>
      <c r="AJ14" s="53"/>
      <c r="AK14" s="46"/>
      <c r="AL14" s="46"/>
      <c r="AM14" s="46"/>
      <c r="AN14" s="46"/>
      <c r="AO14" s="46"/>
      <c r="AP14" s="46"/>
      <c r="AQ14" s="46"/>
      <c r="AR14" s="46"/>
      <c r="AS14" s="46"/>
      <c r="AT14" s="46"/>
    </row>
    <row r="15" spans="2:46" ht="33.75" customHeight="1">
      <c r="B15" s="53" t="s">
        <v>686</v>
      </c>
      <c r="C15" s="53"/>
      <c r="D15" s="53"/>
      <c r="E15" s="53"/>
      <c r="F15" s="118">
        <f>SUM(G15:H15)</f>
        <v>1794</v>
      </c>
      <c r="G15" s="73">
        <f t="shared" ref="G15:H18" si="3">SUM(AA15,Y15,W15,U15,S15,Q15,O15,M15,K15,I15)</f>
        <v>1465</v>
      </c>
      <c r="H15" s="73">
        <f t="shared" si="3"/>
        <v>329</v>
      </c>
      <c r="I15" s="96">
        <f t="shared" ref="I15:AF15" si="4">SUM(I16:I18)</f>
        <v>183</v>
      </c>
      <c r="J15" s="96">
        <f t="shared" si="4"/>
        <v>65</v>
      </c>
      <c r="K15" s="96">
        <f t="shared" si="4"/>
        <v>77</v>
      </c>
      <c r="L15" s="96">
        <f t="shared" si="4"/>
        <v>38</v>
      </c>
      <c r="M15" s="96">
        <f t="shared" si="4"/>
        <v>1057</v>
      </c>
      <c r="N15" s="96">
        <f t="shared" si="4"/>
        <v>33</v>
      </c>
      <c r="O15" s="96">
        <f t="shared" si="4"/>
        <v>110</v>
      </c>
      <c r="P15" s="96">
        <f t="shared" si="4"/>
        <v>142</v>
      </c>
      <c r="Q15" s="96">
        <f t="shared" si="4"/>
        <v>5</v>
      </c>
      <c r="R15" s="96">
        <f t="shared" si="4"/>
        <v>1</v>
      </c>
      <c r="S15" s="96">
        <f t="shared" si="4"/>
        <v>2</v>
      </c>
      <c r="T15" s="96">
        <f t="shared" si="4"/>
        <v>28</v>
      </c>
      <c r="U15" s="96">
        <f t="shared" si="4"/>
        <v>0</v>
      </c>
      <c r="V15" s="96">
        <f t="shared" si="4"/>
        <v>0</v>
      </c>
      <c r="W15" s="96">
        <f t="shared" si="4"/>
        <v>6</v>
      </c>
      <c r="X15" s="96">
        <f t="shared" si="4"/>
        <v>1</v>
      </c>
      <c r="Y15" s="96">
        <f t="shared" si="4"/>
        <v>0</v>
      </c>
      <c r="Z15" s="96">
        <f t="shared" si="4"/>
        <v>0</v>
      </c>
      <c r="AA15" s="96">
        <f t="shared" si="4"/>
        <v>25</v>
      </c>
      <c r="AB15" s="96">
        <f t="shared" si="4"/>
        <v>21</v>
      </c>
      <c r="AC15" s="96">
        <f t="shared" si="4"/>
        <v>1448</v>
      </c>
      <c r="AD15" s="96">
        <f t="shared" si="4"/>
        <v>323</v>
      </c>
      <c r="AE15" s="96">
        <f t="shared" si="4"/>
        <v>17</v>
      </c>
      <c r="AF15" s="342">
        <f t="shared" si="4"/>
        <v>6</v>
      </c>
      <c r="AG15" s="53" t="s">
        <v>686</v>
      </c>
      <c r="AH15" s="53"/>
      <c r="AI15" s="53"/>
      <c r="AJ15" s="53"/>
      <c r="AK15" s="46"/>
      <c r="AL15" s="46"/>
      <c r="AM15" s="46"/>
      <c r="AN15" s="46"/>
      <c r="AO15" s="46"/>
      <c r="AP15" s="46"/>
      <c r="AQ15" s="46"/>
      <c r="AR15" s="46"/>
      <c r="AS15" s="46"/>
      <c r="AT15" s="46"/>
    </row>
    <row r="16" spans="2:46" ht="33.75" customHeight="1">
      <c r="B16" s="505" t="s">
        <v>685</v>
      </c>
      <c r="C16" s="507"/>
      <c r="D16" s="507"/>
      <c r="E16" s="512"/>
      <c r="F16" s="118">
        <f>SUM(G16:H16)</f>
        <v>4</v>
      </c>
      <c r="G16" s="73">
        <f t="shared" si="3"/>
        <v>4</v>
      </c>
      <c r="H16" s="73">
        <f t="shared" si="3"/>
        <v>0</v>
      </c>
      <c r="I16" s="96">
        <v>1</v>
      </c>
      <c r="J16" s="96">
        <v>0</v>
      </c>
      <c r="K16" s="96">
        <v>0</v>
      </c>
      <c r="L16" s="96">
        <v>0</v>
      </c>
      <c r="M16" s="96">
        <v>2</v>
      </c>
      <c r="N16" s="96">
        <v>0</v>
      </c>
      <c r="O16" s="96">
        <v>1</v>
      </c>
      <c r="P16" s="96">
        <v>0</v>
      </c>
      <c r="Q16" s="96">
        <v>0</v>
      </c>
      <c r="R16" s="96">
        <v>0</v>
      </c>
      <c r="S16" s="96">
        <v>0</v>
      </c>
      <c r="T16" s="96">
        <v>0</v>
      </c>
      <c r="U16" s="96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4</v>
      </c>
      <c r="AD16" s="96">
        <v>0</v>
      </c>
      <c r="AE16" s="96">
        <v>0</v>
      </c>
      <c r="AF16" s="342">
        <v>0</v>
      </c>
      <c r="AG16" s="504" t="s">
        <v>685</v>
      </c>
      <c r="AH16" s="507"/>
      <c r="AI16" s="507"/>
      <c r="AJ16" s="507"/>
      <c r="AK16" s="46"/>
      <c r="AL16" s="46"/>
      <c r="AM16" s="46"/>
      <c r="AN16" s="46"/>
      <c r="AO16" s="46"/>
      <c r="AP16" s="46"/>
      <c r="AQ16" s="46"/>
      <c r="AR16" s="46"/>
      <c r="AS16" s="46"/>
      <c r="AT16" s="46"/>
    </row>
    <row r="17" spans="2:46" ht="33.75" customHeight="1">
      <c r="B17" s="507" t="s">
        <v>684</v>
      </c>
      <c r="C17" s="507"/>
      <c r="D17" s="507"/>
      <c r="E17" s="512"/>
      <c r="F17" s="118">
        <f>SUM(G17:H17)</f>
        <v>261</v>
      </c>
      <c r="G17" s="73">
        <f t="shared" si="3"/>
        <v>238</v>
      </c>
      <c r="H17" s="73">
        <f t="shared" si="3"/>
        <v>23</v>
      </c>
      <c r="I17" s="96">
        <v>40</v>
      </c>
      <c r="J17" s="96">
        <v>7</v>
      </c>
      <c r="K17" s="96">
        <v>26</v>
      </c>
      <c r="L17" s="96">
        <v>0</v>
      </c>
      <c r="M17" s="96">
        <v>149</v>
      </c>
      <c r="N17" s="96">
        <v>2</v>
      </c>
      <c r="O17" s="96">
        <v>14</v>
      </c>
      <c r="P17" s="96">
        <v>12</v>
      </c>
      <c r="Q17" s="96">
        <v>2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4</v>
      </c>
      <c r="X17" s="96">
        <v>0</v>
      </c>
      <c r="Y17" s="96">
        <v>0</v>
      </c>
      <c r="Z17" s="96">
        <v>0</v>
      </c>
      <c r="AA17" s="96">
        <v>3</v>
      </c>
      <c r="AB17" s="96">
        <v>2</v>
      </c>
      <c r="AC17" s="96">
        <v>234</v>
      </c>
      <c r="AD17" s="96">
        <v>22</v>
      </c>
      <c r="AE17" s="96">
        <v>4</v>
      </c>
      <c r="AF17" s="342">
        <v>1</v>
      </c>
      <c r="AG17" s="506" t="s">
        <v>684</v>
      </c>
      <c r="AH17" s="507"/>
      <c r="AI17" s="507"/>
      <c r="AJ17" s="507"/>
      <c r="AK17" s="46"/>
      <c r="AL17" s="46"/>
      <c r="AM17" s="46"/>
      <c r="AN17" s="46"/>
      <c r="AO17" s="46"/>
      <c r="AP17" s="46"/>
      <c r="AQ17" s="46"/>
      <c r="AR17" s="46"/>
      <c r="AS17" s="46"/>
      <c r="AT17" s="46"/>
    </row>
    <row r="18" spans="2:46" ht="33.75" customHeight="1">
      <c r="B18" s="507" t="s">
        <v>683</v>
      </c>
      <c r="C18" s="507"/>
      <c r="D18" s="507"/>
      <c r="E18" s="512"/>
      <c r="F18" s="118">
        <f>SUM(G18:H18)</f>
        <v>1529</v>
      </c>
      <c r="G18" s="73">
        <f t="shared" si="3"/>
        <v>1223</v>
      </c>
      <c r="H18" s="73">
        <f t="shared" si="3"/>
        <v>306</v>
      </c>
      <c r="I18" s="96">
        <v>142</v>
      </c>
      <c r="J18" s="96">
        <v>58</v>
      </c>
      <c r="K18" s="96">
        <v>51</v>
      </c>
      <c r="L18" s="96">
        <v>38</v>
      </c>
      <c r="M18" s="96">
        <v>906</v>
      </c>
      <c r="N18" s="96">
        <v>31</v>
      </c>
      <c r="O18" s="96">
        <v>95</v>
      </c>
      <c r="P18" s="96">
        <v>130</v>
      </c>
      <c r="Q18" s="96">
        <v>3</v>
      </c>
      <c r="R18" s="96">
        <v>1</v>
      </c>
      <c r="S18" s="96">
        <v>2</v>
      </c>
      <c r="T18" s="96">
        <v>28</v>
      </c>
      <c r="U18" s="96">
        <v>0</v>
      </c>
      <c r="V18" s="96">
        <v>0</v>
      </c>
      <c r="W18" s="96">
        <v>2</v>
      </c>
      <c r="X18" s="96">
        <v>1</v>
      </c>
      <c r="Y18" s="96">
        <v>0</v>
      </c>
      <c r="Z18" s="96">
        <v>0</v>
      </c>
      <c r="AA18" s="96">
        <v>22</v>
      </c>
      <c r="AB18" s="96">
        <v>19</v>
      </c>
      <c r="AC18" s="96">
        <v>1210</v>
      </c>
      <c r="AD18" s="96">
        <v>301</v>
      </c>
      <c r="AE18" s="96">
        <v>13</v>
      </c>
      <c r="AF18" s="342">
        <v>5</v>
      </c>
      <c r="AG18" s="506" t="s">
        <v>683</v>
      </c>
      <c r="AH18" s="507"/>
      <c r="AI18" s="507"/>
      <c r="AJ18" s="507"/>
      <c r="AK18" s="46"/>
      <c r="AL18" s="46"/>
      <c r="AM18" s="46"/>
      <c r="AN18" s="46"/>
      <c r="AO18" s="46"/>
      <c r="AP18" s="46"/>
      <c r="AQ18" s="46"/>
      <c r="AR18" s="46"/>
      <c r="AS18" s="46"/>
      <c r="AT18" s="46"/>
    </row>
    <row r="19" spans="2:46" ht="33.75" customHeight="1">
      <c r="B19" s="53"/>
      <c r="C19" s="53"/>
      <c r="D19" s="53"/>
      <c r="E19" s="5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 t="s">
        <v>39</v>
      </c>
      <c r="Z19" s="96"/>
      <c r="AA19" s="96"/>
      <c r="AB19" s="96"/>
      <c r="AC19" s="96"/>
      <c r="AD19" s="96"/>
      <c r="AE19" s="96"/>
      <c r="AF19" s="342"/>
      <c r="AG19" s="57"/>
      <c r="AH19" s="53"/>
      <c r="AI19" s="53"/>
      <c r="AJ19" s="53"/>
      <c r="AK19" s="46"/>
      <c r="AL19" s="46"/>
      <c r="AM19" s="46"/>
      <c r="AN19" s="46"/>
      <c r="AO19" s="46"/>
      <c r="AP19" s="46"/>
      <c r="AQ19" s="46"/>
      <c r="AR19" s="46"/>
      <c r="AS19" s="46"/>
      <c r="AT19" s="46"/>
    </row>
    <row r="20" spans="2:46" ht="33.75" customHeight="1">
      <c r="B20" s="53" t="s">
        <v>682</v>
      </c>
      <c r="C20" s="53"/>
      <c r="D20" s="53"/>
      <c r="E20" s="53"/>
      <c r="F20" s="118">
        <f t="shared" ref="F20:F34" si="5">SUM(G20:H20)</f>
        <v>1580</v>
      </c>
      <c r="G20" s="73">
        <f t="shared" ref="G20:G34" si="6">SUM(AA20,Y20,W20,U20,S20,Q20,O20,M20,K20,I20)</f>
        <v>624</v>
      </c>
      <c r="H20" s="73">
        <f t="shared" ref="H20:H34" si="7">SUM(AB20,Z20,X20,V20,T20,R20,P20,N20,L20,J20)</f>
        <v>956</v>
      </c>
      <c r="I20" s="96">
        <f t="shared" ref="I20:AF20" si="8">SUM(I21:I34)</f>
        <v>197</v>
      </c>
      <c r="J20" s="96">
        <f t="shared" si="8"/>
        <v>260</v>
      </c>
      <c r="K20" s="96">
        <f t="shared" si="8"/>
        <v>43</v>
      </c>
      <c r="L20" s="96">
        <f t="shared" si="8"/>
        <v>68</v>
      </c>
      <c r="M20" s="96">
        <f t="shared" si="8"/>
        <v>254</v>
      </c>
      <c r="N20" s="96">
        <f t="shared" si="8"/>
        <v>23</v>
      </c>
      <c r="O20" s="96">
        <f t="shared" si="8"/>
        <v>78</v>
      </c>
      <c r="P20" s="96">
        <f t="shared" si="8"/>
        <v>339</v>
      </c>
      <c r="Q20" s="96">
        <f t="shared" si="8"/>
        <v>12</v>
      </c>
      <c r="R20" s="96">
        <f t="shared" si="8"/>
        <v>3</v>
      </c>
      <c r="S20" s="96">
        <f t="shared" si="8"/>
        <v>3</v>
      </c>
      <c r="T20" s="96">
        <f t="shared" si="8"/>
        <v>83</v>
      </c>
      <c r="U20" s="96">
        <f t="shared" si="8"/>
        <v>3</v>
      </c>
      <c r="V20" s="96">
        <f t="shared" si="8"/>
        <v>47</v>
      </c>
      <c r="W20" s="96">
        <f t="shared" si="8"/>
        <v>10</v>
      </c>
      <c r="X20" s="96">
        <f t="shared" si="8"/>
        <v>29</v>
      </c>
      <c r="Y20" s="96">
        <f t="shared" si="8"/>
        <v>1</v>
      </c>
      <c r="Z20" s="96">
        <f t="shared" si="8"/>
        <v>1</v>
      </c>
      <c r="AA20" s="96">
        <f t="shared" si="8"/>
        <v>23</v>
      </c>
      <c r="AB20" s="96">
        <f t="shared" si="8"/>
        <v>103</v>
      </c>
      <c r="AC20" s="96">
        <f t="shared" si="8"/>
        <v>605</v>
      </c>
      <c r="AD20" s="96">
        <f t="shared" si="8"/>
        <v>943</v>
      </c>
      <c r="AE20" s="96">
        <f t="shared" si="8"/>
        <v>19</v>
      </c>
      <c r="AF20" s="342">
        <f t="shared" si="8"/>
        <v>13</v>
      </c>
      <c r="AG20" s="57" t="s">
        <v>682</v>
      </c>
      <c r="AH20" s="53"/>
      <c r="AI20" s="53"/>
      <c r="AJ20" s="53"/>
      <c r="AK20" s="46"/>
      <c r="AL20" s="46"/>
      <c r="AM20" s="46"/>
      <c r="AN20" s="46"/>
      <c r="AO20" s="46"/>
      <c r="AP20" s="46"/>
      <c r="AQ20" s="46"/>
      <c r="AR20" s="46"/>
      <c r="AS20" s="46"/>
      <c r="AT20" s="46"/>
    </row>
    <row r="21" spans="2:46" ht="33.75" customHeight="1">
      <c r="B21" s="519" t="s">
        <v>681</v>
      </c>
      <c r="C21" s="516"/>
      <c r="D21" s="516"/>
      <c r="E21" s="520"/>
      <c r="F21" s="118">
        <f t="shared" si="5"/>
        <v>33</v>
      </c>
      <c r="G21" s="73">
        <f t="shared" si="6"/>
        <v>25</v>
      </c>
      <c r="H21" s="73">
        <f t="shared" si="7"/>
        <v>8</v>
      </c>
      <c r="I21" s="96">
        <v>1</v>
      </c>
      <c r="J21" s="96">
        <v>0</v>
      </c>
      <c r="K21" s="96">
        <v>1</v>
      </c>
      <c r="L21" s="96">
        <v>0</v>
      </c>
      <c r="M21" s="96">
        <v>20</v>
      </c>
      <c r="N21" s="96">
        <v>0</v>
      </c>
      <c r="O21" s="96">
        <v>1</v>
      </c>
      <c r="P21" s="96">
        <v>7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2</v>
      </c>
      <c r="AB21" s="96">
        <v>1</v>
      </c>
      <c r="AC21" s="96">
        <v>25</v>
      </c>
      <c r="AD21" s="96">
        <v>8</v>
      </c>
      <c r="AE21" s="96">
        <v>0</v>
      </c>
      <c r="AF21" s="342">
        <v>0</v>
      </c>
      <c r="AG21" s="515" t="s">
        <v>681</v>
      </c>
      <c r="AH21" s="516"/>
      <c r="AI21" s="516"/>
      <c r="AJ21" s="516"/>
      <c r="AK21" s="46"/>
      <c r="AL21" s="46"/>
      <c r="AM21" s="46"/>
      <c r="AN21" s="46"/>
      <c r="AO21" s="46"/>
      <c r="AP21" s="46"/>
      <c r="AQ21" s="46"/>
      <c r="AR21" s="46"/>
      <c r="AS21" s="46"/>
      <c r="AT21" s="46"/>
    </row>
    <row r="22" spans="2:46" ht="33.75" customHeight="1">
      <c r="B22" s="507" t="s">
        <v>680</v>
      </c>
      <c r="C22" s="507"/>
      <c r="D22" s="507"/>
      <c r="E22" s="512"/>
      <c r="F22" s="118">
        <f t="shared" si="5"/>
        <v>20</v>
      </c>
      <c r="G22" s="73">
        <f t="shared" si="6"/>
        <v>9</v>
      </c>
      <c r="H22" s="73">
        <f t="shared" si="7"/>
        <v>11</v>
      </c>
      <c r="I22" s="96">
        <v>2</v>
      </c>
      <c r="J22" s="96">
        <v>1</v>
      </c>
      <c r="K22" s="96">
        <v>0</v>
      </c>
      <c r="L22" s="96">
        <v>0</v>
      </c>
      <c r="M22" s="96">
        <v>6</v>
      </c>
      <c r="N22" s="96">
        <v>0</v>
      </c>
      <c r="O22" s="96">
        <v>1</v>
      </c>
      <c r="P22" s="96">
        <v>3</v>
      </c>
      <c r="Q22" s="96">
        <v>0</v>
      </c>
      <c r="R22" s="96">
        <v>0</v>
      </c>
      <c r="S22" s="96">
        <v>0</v>
      </c>
      <c r="T22" s="96">
        <v>3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4</v>
      </c>
      <c r="AC22" s="96">
        <v>9</v>
      </c>
      <c r="AD22" s="96">
        <v>11</v>
      </c>
      <c r="AE22" s="96">
        <v>0</v>
      </c>
      <c r="AF22" s="342">
        <v>0</v>
      </c>
      <c r="AG22" s="506" t="s">
        <v>680</v>
      </c>
      <c r="AH22" s="507"/>
      <c r="AI22" s="507"/>
      <c r="AJ22" s="507"/>
      <c r="AK22" s="46"/>
      <c r="AL22" s="46"/>
      <c r="AM22" s="46"/>
      <c r="AN22" s="46"/>
      <c r="AO22" s="46"/>
      <c r="AP22" s="46"/>
      <c r="AQ22" s="46"/>
      <c r="AR22" s="46"/>
      <c r="AS22" s="46"/>
      <c r="AT22" s="46"/>
    </row>
    <row r="23" spans="2:46" ht="33.75" customHeight="1">
      <c r="B23" s="507" t="s">
        <v>679</v>
      </c>
      <c r="C23" s="507"/>
      <c r="D23" s="507"/>
      <c r="E23" s="512"/>
      <c r="F23" s="118">
        <f t="shared" si="5"/>
        <v>161</v>
      </c>
      <c r="G23" s="73">
        <f t="shared" si="6"/>
        <v>135</v>
      </c>
      <c r="H23" s="73">
        <f t="shared" si="7"/>
        <v>26</v>
      </c>
      <c r="I23" s="96">
        <v>39</v>
      </c>
      <c r="J23" s="96">
        <v>7</v>
      </c>
      <c r="K23" s="96">
        <v>5</v>
      </c>
      <c r="L23" s="96">
        <v>0</v>
      </c>
      <c r="M23" s="96">
        <v>67</v>
      </c>
      <c r="N23" s="96">
        <v>4</v>
      </c>
      <c r="O23" s="96">
        <v>13</v>
      </c>
      <c r="P23" s="96">
        <v>12</v>
      </c>
      <c r="Q23" s="96">
        <v>5</v>
      </c>
      <c r="R23" s="96">
        <v>0</v>
      </c>
      <c r="S23" s="96">
        <v>0</v>
      </c>
      <c r="T23" s="96">
        <v>1</v>
      </c>
      <c r="U23" s="96">
        <v>0</v>
      </c>
      <c r="V23" s="96">
        <v>0</v>
      </c>
      <c r="W23" s="96">
        <v>3</v>
      </c>
      <c r="X23" s="96">
        <v>0</v>
      </c>
      <c r="Y23" s="96">
        <v>0</v>
      </c>
      <c r="Z23" s="96">
        <v>0</v>
      </c>
      <c r="AA23" s="96">
        <v>3</v>
      </c>
      <c r="AB23" s="96">
        <v>2</v>
      </c>
      <c r="AC23" s="96">
        <v>133</v>
      </c>
      <c r="AD23" s="96">
        <v>26</v>
      </c>
      <c r="AE23" s="96">
        <v>2</v>
      </c>
      <c r="AF23" s="342">
        <v>0</v>
      </c>
      <c r="AG23" s="506" t="s">
        <v>679</v>
      </c>
      <c r="AH23" s="507"/>
      <c r="AI23" s="507"/>
      <c r="AJ23" s="507"/>
      <c r="AK23" s="46"/>
      <c r="AL23" s="46"/>
      <c r="AM23" s="46"/>
      <c r="AN23" s="46"/>
      <c r="AO23" s="46"/>
      <c r="AP23" s="46"/>
      <c r="AQ23" s="46"/>
      <c r="AR23" s="46"/>
      <c r="AS23" s="46"/>
      <c r="AT23" s="46"/>
    </row>
    <row r="24" spans="2:46" ht="33.75" customHeight="1">
      <c r="B24" s="507" t="s">
        <v>678</v>
      </c>
      <c r="C24" s="507"/>
      <c r="D24" s="507"/>
      <c r="E24" s="512"/>
      <c r="F24" s="118">
        <f t="shared" si="5"/>
        <v>275</v>
      </c>
      <c r="G24" s="73">
        <f t="shared" si="6"/>
        <v>89</v>
      </c>
      <c r="H24" s="73">
        <f t="shared" si="7"/>
        <v>186</v>
      </c>
      <c r="I24" s="96">
        <v>17</v>
      </c>
      <c r="J24" s="96">
        <v>46</v>
      </c>
      <c r="K24" s="96">
        <v>8</v>
      </c>
      <c r="L24" s="96">
        <v>18</v>
      </c>
      <c r="M24" s="96">
        <v>41</v>
      </c>
      <c r="N24" s="96">
        <v>2</v>
      </c>
      <c r="O24" s="96">
        <v>18</v>
      </c>
      <c r="P24" s="96">
        <v>80</v>
      </c>
      <c r="Q24" s="96">
        <v>3</v>
      </c>
      <c r="R24" s="96">
        <v>3</v>
      </c>
      <c r="S24" s="96">
        <v>0</v>
      </c>
      <c r="T24" s="96">
        <v>12</v>
      </c>
      <c r="U24" s="96">
        <v>0</v>
      </c>
      <c r="V24" s="96">
        <v>0</v>
      </c>
      <c r="W24" s="96">
        <v>1</v>
      </c>
      <c r="X24" s="96">
        <v>0</v>
      </c>
      <c r="Y24" s="96">
        <v>0</v>
      </c>
      <c r="Z24" s="96">
        <v>0</v>
      </c>
      <c r="AA24" s="96">
        <v>1</v>
      </c>
      <c r="AB24" s="96">
        <v>25</v>
      </c>
      <c r="AC24" s="96">
        <v>85</v>
      </c>
      <c r="AD24" s="96">
        <v>180</v>
      </c>
      <c r="AE24" s="96">
        <v>4</v>
      </c>
      <c r="AF24" s="342">
        <v>6</v>
      </c>
      <c r="AG24" s="506" t="s">
        <v>678</v>
      </c>
      <c r="AH24" s="507"/>
      <c r="AI24" s="507"/>
      <c r="AJ24" s="507"/>
      <c r="AK24" s="46"/>
      <c r="AL24" s="46"/>
      <c r="AM24" s="46"/>
      <c r="AN24" s="46"/>
      <c r="AO24" s="46"/>
      <c r="AP24" s="46"/>
      <c r="AQ24" s="46"/>
      <c r="AR24" s="46"/>
      <c r="AS24" s="46"/>
      <c r="AT24" s="46"/>
    </row>
    <row r="25" spans="2:46" ht="33.75" customHeight="1">
      <c r="B25" s="507" t="s">
        <v>677</v>
      </c>
      <c r="C25" s="507"/>
      <c r="D25" s="507"/>
      <c r="E25" s="512"/>
      <c r="F25" s="118">
        <f t="shared" si="5"/>
        <v>81</v>
      </c>
      <c r="G25" s="73">
        <f t="shared" si="6"/>
        <v>5</v>
      </c>
      <c r="H25" s="73">
        <f t="shared" si="7"/>
        <v>76</v>
      </c>
      <c r="I25" s="96">
        <v>0</v>
      </c>
      <c r="J25" s="96">
        <v>3</v>
      </c>
      <c r="K25" s="96">
        <v>0</v>
      </c>
      <c r="L25" s="96">
        <v>1</v>
      </c>
      <c r="M25" s="96">
        <v>0</v>
      </c>
      <c r="N25" s="96">
        <v>0</v>
      </c>
      <c r="O25" s="96">
        <v>5</v>
      </c>
      <c r="P25" s="96">
        <v>69</v>
      </c>
      <c r="Q25" s="96">
        <v>0</v>
      </c>
      <c r="R25" s="96">
        <v>0</v>
      </c>
      <c r="S25" s="96">
        <v>0</v>
      </c>
      <c r="T25" s="96">
        <v>0</v>
      </c>
      <c r="U25" s="96">
        <v>0</v>
      </c>
      <c r="V25" s="96">
        <v>0</v>
      </c>
      <c r="W25" s="96">
        <v>0</v>
      </c>
      <c r="X25" s="96">
        <v>0</v>
      </c>
      <c r="Y25" s="96">
        <v>0</v>
      </c>
      <c r="Z25" s="96">
        <v>0</v>
      </c>
      <c r="AA25" s="96">
        <v>0</v>
      </c>
      <c r="AB25" s="96">
        <v>3</v>
      </c>
      <c r="AC25" s="96">
        <v>5</v>
      </c>
      <c r="AD25" s="96">
        <v>76</v>
      </c>
      <c r="AE25" s="96">
        <v>0</v>
      </c>
      <c r="AF25" s="342">
        <v>0</v>
      </c>
      <c r="AG25" s="506" t="s">
        <v>677</v>
      </c>
      <c r="AH25" s="507"/>
      <c r="AI25" s="507"/>
      <c r="AJ25" s="507"/>
      <c r="AK25" s="46"/>
      <c r="AL25" s="46"/>
      <c r="AM25" s="46"/>
      <c r="AN25" s="46"/>
      <c r="AO25" s="46"/>
      <c r="AP25" s="46"/>
      <c r="AQ25" s="46"/>
      <c r="AR25" s="46"/>
      <c r="AS25" s="46"/>
      <c r="AT25" s="46"/>
    </row>
    <row r="26" spans="2:46" ht="33.75" customHeight="1">
      <c r="B26" s="509" t="s">
        <v>676</v>
      </c>
      <c r="C26" s="509"/>
      <c r="D26" s="509"/>
      <c r="E26" s="514"/>
      <c r="F26" s="118">
        <f t="shared" si="5"/>
        <v>12</v>
      </c>
      <c r="G26" s="73">
        <f t="shared" si="6"/>
        <v>6</v>
      </c>
      <c r="H26" s="73">
        <f t="shared" si="7"/>
        <v>6</v>
      </c>
      <c r="I26" s="96">
        <v>1</v>
      </c>
      <c r="J26" s="96">
        <v>0</v>
      </c>
      <c r="K26" s="96">
        <v>0</v>
      </c>
      <c r="L26" s="96">
        <v>0</v>
      </c>
      <c r="M26" s="96">
        <v>5</v>
      </c>
      <c r="N26" s="96">
        <v>1</v>
      </c>
      <c r="O26" s="96">
        <v>0</v>
      </c>
      <c r="P26" s="96">
        <v>5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X26" s="96">
        <v>0</v>
      </c>
      <c r="Y26" s="96">
        <v>0</v>
      </c>
      <c r="Z26" s="96">
        <v>0</v>
      </c>
      <c r="AA26" s="96">
        <v>0</v>
      </c>
      <c r="AB26" s="96">
        <v>0</v>
      </c>
      <c r="AC26" s="96">
        <v>5</v>
      </c>
      <c r="AD26" s="96">
        <v>6</v>
      </c>
      <c r="AE26" s="96">
        <v>1</v>
      </c>
      <c r="AF26" s="342">
        <v>0</v>
      </c>
      <c r="AG26" s="508" t="s">
        <v>676</v>
      </c>
      <c r="AH26" s="509"/>
      <c r="AI26" s="509"/>
      <c r="AJ26" s="509"/>
      <c r="AK26" s="46"/>
      <c r="AL26" s="46"/>
      <c r="AM26" s="46"/>
      <c r="AN26" s="46"/>
      <c r="AO26" s="46"/>
      <c r="AP26" s="46"/>
      <c r="AQ26" s="46"/>
      <c r="AR26" s="46"/>
      <c r="AS26" s="46"/>
      <c r="AT26" s="46"/>
    </row>
    <row r="27" spans="2:46" ht="33.75" customHeight="1">
      <c r="B27" s="511" t="s">
        <v>675</v>
      </c>
      <c r="C27" s="511"/>
      <c r="D27" s="511"/>
      <c r="E27" s="518"/>
      <c r="F27" s="118">
        <f t="shared" si="5"/>
        <v>62</v>
      </c>
      <c r="G27" s="73">
        <f t="shared" si="6"/>
        <v>39</v>
      </c>
      <c r="H27" s="73">
        <f t="shared" si="7"/>
        <v>23</v>
      </c>
      <c r="I27" s="96">
        <v>5</v>
      </c>
      <c r="J27" s="96">
        <v>3</v>
      </c>
      <c r="K27" s="96">
        <v>2</v>
      </c>
      <c r="L27" s="96">
        <v>1</v>
      </c>
      <c r="M27" s="96">
        <v>29</v>
      </c>
      <c r="N27" s="96">
        <v>2</v>
      </c>
      <c r="O27" s="96">
        <v>1</v>
      </c>
      <c r="P27" s="96">
        <v>15</v>
      </c>
      <c r="Q27" s="96">
        <v>0</v>
      </c>
      <c r="R27" s="96">
        <v>0</v>
      </c>
      <c r="S27" s="96">
        <v>0</v>
      </c>
      <c r="T27" s="96">
        <v>1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2</v>
      </c>
      <c r="AB27" s="96">
        <v>1</v>
      </c>
      <c r="AC27" s="96">
        <v>37</v>
      </c>
      <c r="AD27" s="96">
        <v>23</v>
      </c>
      <c r="AE27" s="96">
        <v>2</v>
      </c>
      <c r="AF27" s="342">
        <v>0</v>
      </c>
      <c r="AG27" s="510" t="s">
        <v>675</v>
      </c>
      <c r="AH27" s="511"/>
      <c r="AI27" s="511"/>
      <c r="AJ27" s="511"/>
      <c r="AK27" s="46"/>
      <c r="AL27" s="46"/>
      <c r="AM27" s="46"/>
      <c r="AN27" s="46"/>
      <c r="AO27" s="46"/>
      <c r="AP27" s="46"/>
      <c r="AQ27" s="46"/>
      <c r="AR27" s="46"/>
      <c r="AS27" s="46"/>
      <c r="AT27" s="46"/>
    </row>
    <row r="28" spans="2:46" ht="33.75" customHeight="1">
      <c r="B28" s="505" t="s">
        <v>674</v>
      </c>
      <c r="C28" s="509"/>
      <c r="D28" s="509"/>
      <c r="E28" s="514"/>
      <c r="F28" s="118">
        <f t="shared" si="5"/>
        <v>174</v>
      </c>
      <c r="G28" s="73">
        <f t="shared" si="6"/>
        <v>48</v>
      </c>
      <c r="H28" s="73">
        <f t="shared" si="7"/>
        <v>126</v>
      </c>
      <c r="I28" s="96">
        <v>25</v>
      </c>
      <c r="J28" s="96">
        <v>41</v>
      </c>
      <c r="K28" s="96">
        <v>6</v>
      </c>
      <c r="L28" s="96">
        <v>16</v>
      </c>
      <c r="M28" s="96">
        <v>6</v>
      </c>
      <c r="N28" s="96">
        <v>5</v>
      </c>
      <c r="O28" s="96">
        <v>4</v>
      </c>
      <c r="P28" s="96">
        <v>20</v>
      </c>
      <c r="Q28" s="96">
        <v>0</v>
      </c>
      <c r="R28" s="96">
        <v>0</v>
      </c>
      <c r="S28" s="96">
        <v>2</v>
      </c>
      <c r="T28" s="96">
        <v>35</v>
      </c>
      <c r="U28" s="96">
        <v>0</v>
      </c>
      <c r="V28" s="96">
        <v>0</v>
      </c>
      <c r="W28" s="96">
        <v>1</v>
      </c>
      <c r="X28" s="96">
        <v>2</v>
      </c>
      <c r="Y28" s="96">
        <v>0</v>
      </c>
      <c r="Z28" s="96">
        <v>0</v>
      </c>
      <c r="AA28" s="96">
        <v>4</v>
      </c>
      <c r="AB28" s="96">
        <v>7</v>
      </c>
      <c r="AC28" s="96">
        <v>43</v>
      </c>
      <c r="AD28" s="96">
        <v>122</v>
      </c>
      <c r="AE28" s="96">
        <v>5</v>
      </c>
      <c r="AF28" s="342">
        <v>4</v>
      </c>
      <c r="AG28" s="504" t="s">
        <v>674</v>
      </c>
      <c r="AH28" s="509"/>
      <c r="AI28" s="509"/>
      <c r="AJ28" s="509"/>
      <c r="AK28" s="46"/>
      <c r="AL28" s="46"/>
      <c r="AM28" s="46"/>
      <c r="AN28" s="46"/>
      <c r="AO28" s="46"/>
      <c r="AP28" s="46"/>
      <c r="AQ28" s="46"/>
      <c r="AR28" s="46"/>
      <c r="AS28" s="46"/>
      <c r="AT28" s="46"/>
    </row>
    <row r="29" spans="2:46" ht="33.75" customHeight="1">
      <c r="B29" s="505" t="s">
        <v>673</v>
      </c>
      <c r="C29" s="511"/>
      <c r="D29" s="511"/>
      <c r="E29" s="518"/>
      <c r="F29" s="118">
        <f t="shared" si="5"/>
        <v>135</v>
      </c>
      <c r="G29" s="73">
        <f t="shared" si="6"/>
        <v>28</v>
      </c>
      <c r="H29" s="73">
        <f t="shared" si="7"/>
        <v>107</v>
      </c>
      <c r="I29" s="96">
        <v>9</v>
      </c>
      <c r="J29" s="96">
        <v>35</v>
      </c>
      <c r="K29" s="96">
        <v>3</v>
      </c>
      <c r="L29" s="96">
        <v>6</v>
      </c>
      <c r="M29" s="96">
        <v>9</v>
      </c>
      <c r="N29" s="96">
        <v>2</v>
      </c>
      <c r="O29" s="96">
        <v>2</v>
      </c>
      <c r="P29" s="96">
        <v>40</v>
      </c>
      <c r="Q29" s="96">
        <v>1</v>
      </c>
      <c r="R29" s="96">
        <v>0</v>
      </c>
      <c r="S29" s="96">
        <v>0</v>
      </c>
      <c r="T29" s="96">
        <v>7</v>
      </c>
      <c r="U29" s="96">
        <v>0</v>
      </c>
      <c r="V29" s="96">
        <v>0</v>
      </c>
      <c r="W29" s="96">
        <v>0</v>
      </c>
      <c r="X29" s="96">
        <v>1</v>
      </c>
      <c r="Y29" s="96">
        <v>0</v>
      </c>
      <c r="Z29" s="96">
        <v>0</v>
      </c>
      <c r="AA29" s="96">
        <v>4</v>
      </c>
      <c r="AB29" s="96">
        <v>16</v>
      </c>
      <c r="AC29" s="96">
        <v>27</v>
      </c>
      <c r="AD29" s="96">
        <v>107</v>
      </c>
      <c r="AE29" s="96">
        <v>1</v>
      </c>
      <c r="AF29" s="342">
        <v>0</v>
      </c>
      <c r="AG29" s="504" t="s">
        <v>673</v>
      </c>
      <c r="AH29" s="511"/>
      <c r="AI29" s="511"/>
      <c r="AJ29" s="511"/>
      <c r="AK29" s="46"/>
      <c r="AL29" s="46"/>
      <c r="AM29" s="46"/>
      <c r="AN29" s="46"/>
      <c r="AO29" s="46"/>
      <c r="AP29" s="46"/>
      <c r="AQ29" s="46"/>
      <c r="AR29" s="46"/>
      <c r="AS29" s="46"/>
      <c r="AT29" s="46"/>
    </row>
    <row r="30" spans="2:46" ht="33.75" customHeight="1">
      <c r="B30" s="507" t="s">
        <v>672</v>
      </c>
      <c r="C30" s="507"/>
      <c r="D30" s="507"/>
      <c r="E30" s="512"/>
      <c r="F30" s="118">
        <f t="shared" si="5"/>
        <v>3</v>
      </c>
      <c r="G30" s="73">
        <f t="shared" si="6"/>
        <v>0</v>
      </c>
      <c r="H30" s="73">
        <f t="shared" si="7"/>
        <v>3</v>
      </c>
      <c r="I30" s="96">
        <v>0</v>
      </c>
      <c r="J30" s="9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96">
        <v>2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1</v>
      </c>
      <c r="AC30" s="96">
        <v>0</v>
      </c>
      <c r="AD30" s="96">
        <v>3</v>
      </c>
      <c r="AE30" s="96">
        <v>0</v>
      </c>
      <c r="AF30" s="342">
        <v>0</v>
      </c>
      <c r="AG30" s="506" t="s">
        <v>672</v>
      </c>
      <c r="AH30" s="507"/>
      <c r="AI30" s="507"/>
      <c r="AJ30" s="507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33.75" customHeight="1">
      <c r="B31" s="507" t="s">
        <v>671</v>
      </c>
      <c r="C31" s="507"/>
      <c r="D31" s="507"/>
      <c r="E31" s="512"/>
      <c r="F31" s="118">
        <f t="shared" si="5"/>
        <v>328</v>
      </c>
      <c r="G31" s="73">
        <f t="shared" si="6"/>
        <v>42</v>
      </c>
      <c r="H31" s="73">
        <f t="shared" si="7"/>
        <v>286</v>
      </c>
      <c r="I31" s="96">
        <v>19</v>
      </c>
      <c r="J31" s="96">
        <v>81</v>
      </c>
      <c r="K31" s="96">
        <v>3</v>
      </c>
      <c r="L31" s="96">
        <v>21</v>
      </c>
      <c r="M31" s="96">
        <v>4</v>
      </c>
      <c r="N31" s="96">
        <v>6</v>
      </c>
      <c r="O31" s="96">
        <v>7</v>
      </c>
      <c r="P31" s="96">
        <v>48</v>
      </c>
      <c r="Q31" s="96">
        <v>0</v>
      </c>
      <c r="R31" s="96">
        <v>0</v>
      </c>
      <c r="S31" s="96">
        <v>0</v>
      </c>
      <c r="T31" s="96">
        <v>23</v>
      </c>
      <c r="U31" s="96">
        <v>3</v>
      </c>
      <c r="V31" s="96">
        <v>47</v>
      </c>
      <c r="W31" s="96">
        <v>5</v>
      </c>
      <c r="X31" s="96">
        <v>26</v>
      </c>
      <c r="Y31" s="96">
        <v>0</v>
      </c>
      <c r="Z31" s="96">
        <v>0</v>
      </c>
      <c r="AA31" s="96">
        <v>1</v>
      </c>
      <c r="AB31" s="96">
        <v>34</v>
      </c>
      <c r="AC31" s="96">
        <v>40</v>
      </c>
      <c r="AD31" s="96">
        <v>284</v>
      </c>
      <c r="AE31" s="96">
        <v>2</v>
      </c>
      <c r="AF31" s="342">
        <v>2</v>
      </c>
      <c r="AG31" s="506" t="s">
        <v>671</v>
      </c>
      <c r="AH31" s="507"/>
      <c r="AI31" s="507"/>
      <c r="AJ31" s="507"/>
      <c r="AK31" s="46"/>
      <c r="AL31" s="46"/>
      <c r="AM31" s="46"/>
      <c r="AN31" s="46"/>
      <c r="AO31" s="46"/>
      <c r="AP31" s="46"/>
      <c r="AQ31" s="46"/>
      <c r="AR31" s="46"/>
      <c r="AS31" s="46"/>
      <c r="AT31" s="46"/>
    </row>
    <row r="32" spans="2:46" ht="33.75" customHeight="1">
      <c r="B32" s="507" t="s">
        <v>670</v>
      </c>
      <c r="C32" s="507"/>
      <c r="D32" s="507"/>
      <c r="E32" s="512"/>
      <c r="F32" s="118">
        <f t="shared" si="5"/>
        <v>45</v>
      </c>
      <c r="G32" s="73">
        <f t="shared" si="6"/>
        <v>17</v>
      </c>
      <c r="H32" s="73">
        <f t="shared" si="7"/>
        <v>28</v>
      </c>
      <c r="I32" s="96">
        <v>2</v>
      </c>
      <c r="J32" s="96">
        <v>4</v>
      </c>
      <c r="K32" s="96">
        <v>1</v>
      </c>
      <c r="L32" s="96">
        <v>4</v>
      </c>
      <c r="M32" s="96">
        <v>9</v>
      </c>
      <c r="N32" s="96">
        <v>0</v>
      </c>
      <c r="O32" s="96">
        <v>5</v>
      </c>
      <c r="P32" s="96">
        <v>17</v>
      </c>
      <c r="Q32" s="96">
        <v>0</v>
      </c>
      <c r="R32" s="96">
        <v>0</v>
      </c>
      <c r="S32" s="96">
        <v>0</v>
      </c>
      <c r="T32" s="96">
        <v>0</v>
      </c>
      <c r="U32" s="96">
        <v>0</v>
      </c>
      <c r="V32" s="96">
        <v>0</v>
      </c>
      <c r="W32" s="96">
        <v>0</v>
      </c>
      <c r="X32" s="96">
        <v>0</v>
      </c>
      <c r="Y32" s="96">
        <v>0</v>
      </c>
      <c r="Z32" s="96">
        <v>0</v>
      </c>
      <c r="AA32" s="96">
        <v>0</v>
      </c>
      <c r="AB32" s="96">
        <v>3</v>
      </c>
      <c r="AC32" s="96">
        <v>17</v>
      </c>
      <c r="AD32" s="96">
        <v>28</v>
      </c>
      <c r="AE32" s="96">
        <v>0</v>
      </c>
      <c r="AF32" s="342">
        <v>0</v>
      </c>
      <c r="AG32" s="506" t="s">
        <v>670</v>
      </c>
      <c r="AH32" s="507"/>
      <c r="AI32" s="507"/>
      <c r="AJ32" s="507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3" spans="2:46" ht="33.75" customHeight="1">
      <c r="B33" s="505" t="s">
        <v>669</v>
      </c>
      <c r="C33" s="505"/>
      <c r="D33" s="505"/>
      <c r="E33" s="513"/>
      <c r="F33" s="118">
        <f t="shared" si="5"/>
        <v>64</v>
      </c>
      <c r="G33" s="73">
        <f t="shared" si="6"/>
        <v>45</v>
      </c>
      <c r="H33" s="73">
        <f t="shared" si="7"/>
        <v>19</v>
      </c>
      <c r="I33" s="96">
        <v>9</v>
      </c>
      <c r="J33" s="96">
        <v>6</v>
      </c>
      <c r="K33" s="96">
        <v>5</v>
      </c>
      <c r="L33" s="96">
        <v>0</v>
      </c>
      <c r="M33" s="96">
        <v>25</v>
      </c>
      <c r="N33" s="96">
        <v>0</v>
      </c>
      <c r="O33" s="96">
        <v>3</v>
      </c>
      <c r="P33" s="96">
        <v>9</v>
      </c>
      <c r="Q33" s="96">
        <v>0</v>
      </c>
      <c r="R33" s="96">
        <v>0</v>
      </c>
      <c r="S33" s="96">
        <v>0</v>
      </c>
      <c r="T33" s="96">
        <v>0</v>
      </c>
      <c r="U33" s="96">
        <v>0</v>
      </c>
      <c r="V33" s="96">
        <v>0</v>
      </c>
      <c r="W33" s="96">
        <v>0</v>
      </c>
      <c r="X33" s="96">
        <v>0</v>
      </c>
      <c r="Y33" s="96">
        <v>0</v>
      </c>
      <c r="Z33" s="96">
        <v>0</v>
      </c>
      <c r="AA33" s="96">
        <v>3</v>
      </c>
      <c r="AB33" s="96">
        <v>4</v>
      </c>
      <c r="AC33" s="96">
        <v>44</v>
      </c>
      <c r="AD33" s="96">
        <v>18</v>
      </c>
      <c r="AE33" s="96">
        <v>1</v>
      </c>
      <c r="AF33" s="342">
        <v>1</v>
      </c>
      <c r="AG33" s="504" t="s">
        <v>669</v>
      </c>
      <c r="AH33" s="505"/>
      <c r="AI33" s="505"/>
      <c r="AJ33" s="505"/>
      <c r="AK33" s="46"/>
      <c r="AL33" s="46"/>
      <c r="AM33" s="46"/>
      <c r="AN33" s="46"/>
      <c r="AO33" s="46"/>
      <c r="AP33" s="46"/>
      <c r="AQ33" s="46"/>
      <c r="AR33" s="46"/>
      <c r="AS33" s="46"/>
      <c r="AT33" s="46"/>
    </row>
    <row r="34" spans="2:46" ht="33.75" customHeight="1">
      <c r="B34" s="505" t="s">
        <v>668</v>
      </c>
      <c r="C34" s="505"/>
      <c r="D34" s="505"/>
      <c r="E34" s="513"/>
      <c r="F34" s="118">
        <f t="shared" si="5"/>
        <v>187</v>
      </c>
      <c r="G34" s="73">
        <f t="shared" si="6"/>
        <v>136</v>
      </c>
      <c r="H34" s="73">
        <f t="shared" si="7"/>
        <v>51</v>
      </c>
      <c r="I34" s="96">
        <v>68</v>
      </c>
      <c r="J34" s="96">
        <v>33</v>
      </c>
      <c r="K34" s="96">
        <v>9</v>
      </c>
      <c r="L34" s="96">
        <v>1</v>
      </c>
      <c r="M34" s="96">
        <v>33</v>
      </c>
      <c r="N34" s="96">
        <v>1</v>
      </c>
      <c r="O34" s="96">
        <v>18</v>
      </c>
      <c r="P34" s="96">
        <v>12</v>
      </c>
      <c r="Q34" s="96">
        <v>3</v>
      </c>
      <c r="R34" s="96">
        <v>0</v>
      </c>
      <c r="S34" s="96">
        <v>1</v>
      </c>
      <c r="T34" s="96">
        <v>1</v>
      </c>
      <c r="U34" s="96">
        <v>0</v>
      </c>
      <c r="V34" s="96">
        <v>0</v>
      </c>
      <c r="W34" s="96">
        <v>0</v>
      </c>
      <c r="X34" s="96">
        <v>0</v>
      </c>
      <c r="Y34" s="96">
        <v>1</v>
      </c>
      <c r="Z34" s="96">
        <v>1</v>
      </c>
      <c r="AA34" s="96">
        <v>3</v>
      </c>
      <c r="AB34" s="96">
        <v>2</v>
      </c>
      <c r="AC34" s="96">
        <v>135</v>
      </c>
      <c r="AD34" s="96">
        <v>51</v>
      </c>
      <c r="AE34" s="96">
        <v>1</v>
      </c>
      <c r="AF34" s="342">
        <v>0</v>
      </c>
      <c r="AG34" s="504" t="s">
        <v>668</v>
      </c>
      <c r="AH34" s="505"/>
      <c r="AI34" s="505"/>
      <c r="AJ34" s="505"/>
      <c r="AK34" s="46"/>
      <c r="AL34" s="46"/>
      <c r="AM34" s="46"/>
      <c r="AN34" s="46"/>
      <c r="AO34" s="46"/>
      <c r="AP34" s="46"/>
      <c r="AQ34" s="46"/>
      <c r="AR34" s="46"/>
      <c r="AS34" s="46"/>
      <c r="AT34" s="46"/>
    </row>
    <row r="35" spans="2:46" ht="33.75" customHeight="1">
      <c r="B35" s="375"/>
      <c r="C35" s="375"/>
      <c r="D35" s="375"/>
      <c r="E35" s="376"/>
      <c r="F35" s="118"/>
      <c r="G35" s="73"/>
      <c r="H35" s="73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342"/>
      <c r="AG35" s="377"/>
      <c r="AH35" s="375"/>
      <c r="AI35" s="375"/>
      <c r="AJ35" s="375"/>
      <c r="AK35" s="46"/>
      <c r="AL35" s="46"/>
      <c r="AM35" s="46"/>
      <c r="AN35" s="46"/>
      <c r="AO35" s="46"/>
      <c r="AP35" s="46"/>
      <c r="AQ35" s="46"/>
      <c r="AR35" s="46"/>
      <c r="AS35" s="46"/>
      <c r="AT35" s="46"/>
    </row>
    <row r="36" spans="2:46" ht="33.75" customHeight="1">
      <c r="B36" s="53" t="s">
        <v>667</v>
      </c>
      <c r="C36" s="53"/>
      <c r="D36" s="53"/>
      <c r="E36" s="150"/>
      <c r="F36" s="118">
        <f>SUM(G36:H36)</f>
        <v>30</v>
      </c>
      <c r="G36" s="73">
        <f>SUM(AA36,Y36,W36,U36,S36,Q36,O36,M36,K36,I36)</f>
        <v>22</v>
      </c>
      <c r="H36" s="73">
        <f>SUM(AB36,Z36,X36,V36,T36,R36,P36,N36,L36,J36)</f>
        <v>8</v>
      </c>
      <c r="I36" s="96">
        <v>8</v>
      </c>
      <c r="J36" s="96">
        <v>4</v>
      </c>
      <c r="K36" s="96">
        <v>0</v>
      </c>
      <c r="L36" s="96">
        <v>3</v>
      </c>
      <c r="M36" s="96">
        <v>13</v>
      </c>
      <c r="N36" s="96">
        <v>0</v>
      </c>
      <c r="O36" s="96">
        <v>0</v>
      </c>
      <c r="P36" s="96">
        <v>1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6">
        <v>0</v>
      </c>
      <c r="W36" s="96">
        <v>0</v>
      </c>
      <c r="X36" s="96">
        <v>0</v>
      </c>
      <c r="Y36" s="96">
        <v>0</v>
      </c>
      <c r="Z36" s="96">
        <v>0</v>
      </c>
      <c r="AA36" s="96">
        <v>1</v>
      </c>
      <c r="AB36" s="96">
        <v>0</v>
      </c>
      <c r="AC36" s="96">
        <v>21</v>
      </c>
      <c r="AD36" s="96">
        <v>7</v>
      </c>
      <c r="AE36" s="96">
        <v>1</v>
      </c>
      <c r="AF36" s="342">
        <v>1</v>
      </c>
      <c r="AG36" s="53" t="s">
        <v>667</v>
      </c>
      <c r="AH36" s="53"/>
      <c r="AI36" s="53"/>
      <c r="AJ36" s="53"/>
      <c r="AK36" s="46"/>
      <c r="AL36" s="46"/>
      <c r="AM36" s="46"/>
      <c r="AN36" s="46"/>
      <c r="AO36" s="46"/>
      <c r="AP36" s="46"/>
      <c r="AQ36" s="46"/>
      <c r="AR36" s="46"/>
      <c r="AS36" s="46"/>
      <c r="AT36" s="46"/>
    </row>
    <row r="37" spans="2:46" ht="33.75" customHeight="1">
      <c r="B37" s="59"/>
      <c r="C37" s="59"/>
      <c r="D37" s="59"/>
      <c r="E37" s="59"/>
      <c r="F37" s="92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58"/>
      <c r="AH37" s="59"/>
      <c r="AI37" s="59"/>
      <c r="AJ37" s="59"/>
      <c r="AK37" s="46"/>
      <c r="AL37" s="46"/>
      <c r="AM37" s="46"/>
      <c r="AN37" s="46"/>
      <c r="AO37" s="46"/>
      <c r="AP37" s="46"/>
      <c r="AQ37" s="46"/>
      <c r="AR37" s="46"/>
      <c r="AS37" s="46"/>
      <c r="AT37" s="46"/>
    </row>
    <row r="38" spans="2:46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53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</row>
    <row r="39" spans="2:46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53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</row>
    <row r="40" spans="2:46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53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</row>
    <row r="41" spans="2:46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53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</row>
    <row r="42" spans="2:46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53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</row>
    <row r="43" spans="2:46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53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</row>
    <row r="44" spans="2:46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53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</row>
    <row r="45" spans="2:46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53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</row>
    <row r="46" spans="2:46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53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</row>
    <row r="47" spans="2:46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53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</row>
    <row r="48" spans="2:46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53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</row>
    <row r="49" spans="2:46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53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</row>
    <row r="50" spans="2:46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53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</row>
    <row r="51" spans="2:46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53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</row>
    <row r="52" spans="2:46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53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</row>
    <row r="53" spans="2:46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53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</row>
    <row r="54" spans="2:46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53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</row>
    <row r="55" spans="2:46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53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</row>
    <row r="56" spans="2:46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53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</row>
    <row r="57" spans="2:46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53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</row>
    <row r="58" spans="2:46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53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</row>
    <row r="59" spans="2:46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53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</row>
    <row r="60" spans="2:46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53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</row>
    <row r="61" spans="2:46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53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</row>
    <row r="62" spans="2:46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53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</row>
    <row r="63" spans="2:46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53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</row>
    <row r="64" spans="2:46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53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</row>
    <row r="65" spans="2:46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53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</row>
    <row r="66" spans="2:46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53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</row>
    <row r="67" spans="2:46"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53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</row>
    <row r="68" spans="2:46"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53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</row>
    <row r="69" spans="2:46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53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</row>
    <row r="70" spans="2:46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53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</row>
    <row r="71" spans="2:46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53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</row>
    <row r="72" spans="2:46"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53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</row>
    <row r="73" spans="2:46"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53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</row>
    <row r="74" spans="2:46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53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</row>
    <row r="75" spans="2:46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53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</row>
    <row r="77" spans="2:46">
      <c r="Q77" s="1" t="s">
        <v>39</v>
      </c>
    </row>
  </sheetData>
  <mergeCells count="46">
    <mergeCell ref="B30:E30"/>
    <mergeCell ref="B31:E31"/>
    <mergeCell ref="B29:E29"/>
    <mergeCell ref="B22:E22"/>
    <mergeCell ref="B17:E17"/>
    <mergeCell ref="B18:E18"/>
    <mergeCell ref="B21:E21"/>
    <mergeCell ref="B23:E23"/>
    <mergeCell ref="B24:E24"/>
    <mergeCell ref="AC6:AD6"/>
    <mergeCell ref="AE6:AF6"/>
    <mergeCell ref="B27:E27"/>
    <mergeCell ref="B12:E12"/>
    <mergeCell ref="B13:E13"/>
    <mergeCell ref="B16:E16"/>
    <mergeCell ref="B9:E9"/>
    <mergeCell ref="AG9:AJ9"/>
    <mergeCell ref="B32:E32"/>
    <mergeCell ref="B33:E33"/>
    <mergeCell ref="Y6:Z6"/>
    <mergeCell ref="B34:E34"/>
    <mergeCell ref="F6:H6"/>
    <mergeCell ref="B6:E7"/>
    <mergeCell ref="B25:E25"/>
    <mergeCell ref="B26:E26"/>
    <mergeCell ref="B28:E28"/>
    <mergeCell ref="AG18:AJ18"/>
    <mergeCell ref="AG21:AJ21"/>
    <mergeCell ref="AG22:AJ22"/>
    <mergeCell ref="AG23:AJ23"/>
    <mergeCell ref="AG24:AJ24"/>
    <mergeCell ref="AG6:AJ7"/>
    <mergeCell ref="AG12:AJ12"/>
    <mergeCell ref="AG13:AJ13"/>
    <mergeCell ref="AG16:AJ16"/>
    <mergeCell ref="AG17:AJ17"/>
    <mergeCell ref="AG32:AJ32"/>
    <mergeCell ref="AG33:AJ33"/>
    <mergeCell ref="AG34:AJ34"/>
    <mergeCell ref="AG25:AJ25"/>
    <mergeCell ref="AG26:AJ26"/>
    <mergeCell ref="AG28:AJ28"/>
    <mergeCell ref="AG30:AJ30"/>
    <mergeCell ref="AG31:AJ31"/>
    <mergeCell ref="AG27:AJ27"/>
    <mergeCell ref="AG29:AJ29"/>
  </mergeCells>
  <phoneticPr fontId="4"/>
  <pageMargins left="0.82677165354330717" right="0.82677165354330717" top="0.59055118110236227" bottom="0.59055118110236227" header="0.51181102362204722" footer="0.51181102362204722"/>
  <pageSetup paperSize="9" scale="69" firstPageNumber="88" orientation="portrait" useFirstPageNumber="1" r:id="rId1"/>
  <headerFooter alignWithMargins="0">
    <oddFooter>&amp;C&amp;14－&amp;P－</oddFooter>
  </headerFooter>
  <colBreaks count="1" manualBreakCount="1">
    <brk id="18" min="1" max="37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showGridLines="0" zoomScale="90" zoomScaleNormal="90" zoomScaleSheetLayoutView="100" workbookViewId="0">
      <pane xSplit="2" ySplit="9" topLeftCell="C10" activePane="bottomRight" state="frozen"/>
      <selection activeCell="D30" sqref="D30"/>
      <selection pane="topRight" activeCell="D30" sqref="D30"/>
      <selection pane="bottomLeft" activeCell="D30" sqref="D30"/>
      <selection pane="bottomRight" activeCell="F57" sqref="F57"/>
    </sheetView>
  </sheetViews>
  <sheetFormatPr defaultRowHeight="13.5"/>
  <cols>
    <col min="1" max="1" width="2.625" style="1" customWidth="1"/>
    <col min="2" max="2" width="32.375" style="1" customWidth="1"/>
    <col min="3" max="8" width="6.125" style="1" customWidth="1"/>
    <col min="9" max="20" width="6" style="1" customWidth="1"/>
    <col min="21" max="23" width="6.125" style="1" customWidth="1"/>
    <col min="24" max="29" width="6" style="1" customWidth="1"/>
    <col min="30" max="30" width="32.375" style="69" customWidth="1"/>
    <col min="31" max="16384" width="9" style="1"/>
  </cols>
  <sheetData>
    <row r="1" spans="1:30">
      <c r="A1" s="23"/>
      <c r="B1" s="235"/>
      <c r="C1" s="23"/>
    </row>
    <row r="2" spans="1:30" ht="17.25">
      <c r="B2" s="119" t="s">
        <v>729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378" t="s">
        <v>729</v>
      </c>
    </row>
    <row r="3" spans="1:30" ht="18.75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379" t="s">
        <v>780</v>
      </c>
      <c r="Q3" s="365" t="s">
        <v>728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157"/>
    </row>
    <row r="4" spans="1:30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157"/>
    </row>
    <row r="5" spans="1:30" ht="17.25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193" t="s">
        <v>781</v>
      </c>
      <c r="Q5" s="119" t="s">
        <v>727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157"/>
    </row>
    <row r="6" spans="1:30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157"/>
    </row>
    <row r="7" spans="1:30" ht="20.100000000000001" customHeight="1">
      <c r="B7" s="442" t="s">
        <v>707</v>
      </c>
      <c r="C7" s="440" t="s">
        <v>46</v>
      </c>
      <c r="D7" s="441"/>
      <c r="E7" s="442"/>
      <c r="F7" s="221"/>
      <c r="G7" s="146"/>
      <c r="H7" s="146"/>
      <c r="I7" s="146" t="s">
        <v>356</v>
      </c>
      <c r="J7" s="146"/>
      <c r="K7" s="146"/>
      <c r="L7" s="146" t="s">
        <v>711</v>
      </c>
      <c r="M7" s="146"/>
      <c r="N7" s="146"/>
      <c r="O7" s="146" t="s">
        <v>710</v>
      </c>
      <c r="P7" s="146"/>
      <c r="Q7" s="146"/>
      <c r="R7" s="146" t="s">
        <v>709</v>
      </c>
      <c r="S7" s="146"/>
      <c r="T7" s="220"/>
      <c r="U7" s="138" t="s">
        <v>708</v>
      </c>
      <c r="V7" s="124"/>
      <c r="W7" s="124"/>
      <c r="X7" s="124"/>
      <c r="Y7" s="124"/>
      <c r="Z7" s="124"/>
      <c r="AA7" s="124"/>
      <c r="AB7" s="124"/>
      <c r="AC7" s="127"/>
      <c r="AD7" s="521" t="s">
        <v>707</v>
      </c>
    </row>
    <row r="8" spans="1:30" ht="20.100000000000001" customHeight="1">
      <c r="B8" s="449"/>
      <c r="C8" s="446"/>
      <c r="D8" s="450"/>
      <c r="E8" s="448"/>
      <c r="F8" s="437" t="s">
        <v>46</v>
      </c>
      <c r="G8" s="438"/>
      <c r="H8" s="439"/>
      <c r="I8" s="437" t="s">
        <v>706</v>
      </c>
      <c r="J8" s="439"/>
      <c r="K8" s="437" t="s">
        <v>705</v>
      </c>
      <c r="L8" s="439"/>
      <c r="M8" s="437" t="s">
        <v>704</v>
      </c>
      <c r="N8" s="439"/>
      <c r="O8" s="437" t="s">
        <v>703</v>
      </c>
      <c r="P8" s="438"/>
      <c r="Q8" s="438" t="s">
        <v>702</v>
      </c>
      <c r="R8" s="439"/>
      <c r="S8" s="437" t="s">
        <v>701</v>
      </c>
      <c r="T8" s="439"/>
      <c r="U8" s="437" t="s">
        <v>46</v>
      </c>
      <c r="V8" s="438"/>
      <c r="W8" s="439"/>
      <c r="X8" s="437" t="s">
        <v>720</v>
      </c>
      <c r="Y8" s="439"/>
      <c r="Z8" s="437" t="s">
        <v>719</v>
      </c>
      <c r="AA8" s="439"/>
      <c r="AB8" s="437" t="s">
        <v>718</v>
      </c>
      <c r="AC8" s="439"/>
      <c r="AD8" s="522"/>
    </row>
    <row r="9" spans="1:30" ht="20.100000000000001" customHeight="1">
      <c r="B9" s="448"/>
      <c r="C9" s="107" t="s">
        <v>54</v>
      </c>
      <c r="D9" s="134" t="s">
        <v>55</v>
      </c>
      <c r="E9" s="134" t="s">
        <v>56</v>
      </c>
      <c r="F9" s="107" t="s">
        <v>54</v>
      </c>
      <c r="G9" s="134" t="s">
        <v>55</v>
      </c>
      <c r="H9" s="134" t="s">
        <v>56</v>
      </c>
      <c r="I9" s="107" t="s">
        <v>55</v>
      </c>
      <c r="J9" s="134" t="s">
        <v>56</v>
      </c>
      <c r="K9" s="107" t="s">
        <v>55</v>
      </c>
      <c r="L9" s="134" t="s">
        <v>56</v>
      </c>
      <c r="M9" s="107" t="s">
        <v>55</v>
      </c>
      <c r="N9" s="134" t="s">
        <v>56</v>
      </c>
      <c r="O9" s="107" t="s">
        <v>55</v>
      </c>
      <c r="P9" s="134" t="s">
        <v>56</v>
      </c>
      <c r="Q9" s="113" t="s">
        <v>55</v>
      </c>
      <c r="R9" s="134" t="s">
        <v>56</v>
      </c>
      <c r="S9" s="107" t="s">
        <v>55</v>
      </c>
      <c r="T9" s="134" t="s">
        <v>56</v>
      </c>
      <c r="U9" s="107" t="s">
        <v>54</v>
      </c>
      <c r="V9" s="134" t="s">
        <v>55</v>
      </c>
      <c r="W9" s="134" t="s">
        <v>56</v>
      </c>
      <c r="X9" s="107" t="s">
        <v>55</v>
      </c>
      <c r="Y9" s="134" t="s">
        <v>56</v>
      </c>
      <c r="Z9" s="107" t="s">
        <v>55</v>
      </c>
      <c r="AA9" s="134" t="s">
        <v>56</v>
      </c>
      <c r="AB9" s="107" t="s">
        <v>55</v>
      </c>
      <c r="AC9" s="134" t="s">
        <v>56</v>
      </c>
      <c r="AD9" s="523"/>
    </row>
    <row r="10" spans="1:30" ht="20.100000000000001" customHeight="1">
      <c r="B10" s="46"/>
      <c r="C10" s="95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6"/>
      <c r="P10" s="96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369"/>
    </row>
    <row r="11" spans="1:30" ht="20.100000000000001" customHeight="1">
      <c r="B11" s="380" t="s">
        <v>717</v>
      </c>
      <c r="C11" s="95">
        <v>86</v>
      </c>
      <c r="D11" s="98">
        <v>43</v>
      </c>
      <c r="E11" s="98">
        <v>43</v>
      </c>
      <c r="F11" s="98">
        <v>56</v>
      </c>
      <c r="G11" s="98">
        <v>31</v>
      </c>
      <c r="H11" s="98">
        <v>25</v>
      </c>
      <c r="I11" s="98">
        <v>5</v>
      </c>
      <c r="J11" s="98">
        <v>4</v>
      </c>
      <c r="K11" s="98">
        <v>6</v>
      </c>
      <c r="L11" s="98">
        <v>6</v>
      </c>
      <c r="M11" s="98">
        <v>5</v>
      </c>
      <c r="N11" s="98">
        <v>4</v>
      </c>
      <c r="O11" s="96">
        <v>6</v>
      </c>
      <c r="P11" s="96">
        <v>4</v>
      </c>
      <c r="Q11" s="98">
        <v>6</v>
      </c>
      <c r="R11" s="98">
        <v>6</v>
      </c>
      <c r="S11" s="98">
        <v>3</v>
      </c>
      <c r="T11" s="98">
        <v>1</v>
      </c>
      <c r="U11" s="98">
        <v>30</v>
      </c>
      <c r="V11" s="98">
        <v>12</v>
      </c>
      <c r="W11" s="98">
        <v>18</v>
      </c>
      <c r="X11" s="98">
        <v>1</v>
      </c>
      <c r="Y11" s="98">
        <v>10</v>
      </c>
      <c r="Z11" s="98">
        <v>4</v>
      </c>
      <c r="AA11" s="98">
        <v>5</v>
      </c>
      <c r="AB11" s="98">
        <v>7</v>
      </c>
      <c r="AC11" s="98">
        <v>3</v>
      </c>
      <c r="AD11" s="381" t="s">
        <v>717</v>
      </c>
    </row>
    <row r="12" spans="1:30" ht="20.100000000000001" customHeight="1">
      <c r="B12" s="382" t="s">
        <v>716</v>
      </c>
      <c r="C12" s="96">
        <v>72</v>
      </c>
      <c r="D12" s="98">
        <v>36</v>
      </c>
      <c r="E12" s="98">
        <v>36</v>
      </c>
      <c r="F12" s="98">
        <v>45</v>
      </c>
      <c r="G12" s="98">
        <v>26</v>
      </c>
      <c r="H12" s="98">
        <v>19</v>
      </c>
      <c r="I12" s="98">
        <v>4</v>
      </c>
      <c r="J12" s="98">
        <v>7</v>
      </c>
      <c r="K12" s="98">
        <v>4</v>
      </c>
      <c r="L12" s="98">
        <v>0</v>
      </c>
      <c r="M12" s="98">
        <v>4</v>
      </c>
      <c r="N12" s="98">
        <v>2</v>
      </c>
      <c r="O12" s="96">
        <v>5</v>
      </c>
      <c r="P12" s="96">
        <v>4</v>
      </c>
      <c r="Q12" s="98">
        <v>4</v>
      </c>
      <c r="R12" s="98">
        <v>2</v>
      </c>
      <c r="S12" s="98">
        <v>5</v>
      </c>
      <c r="T12" s="98">
        <v>4</v>
      </c>
      <c r="U12" s="98">
        <v>27</v>
      </c>
      <c r="V12" s="98">
        <v>10</v>
      </c>
      <c r="W12" s="98">
        <v>17</v>
      </c>
      <c r="X12" s="98">
        <v>5</v>
      </c>
      <c r="Y12" s="98">
        <v>4</v>
      </c>
      <c r="Z12" s="98">
        <v>1</v>
      </c>
      <c r="AA12" s="98">
        <v>8</v>
      </c>
      <c r="AB12" s="98">
        <v>4</v>
      </c>
      <c r="AC12" s="98">
        <v>5</v>
      </c>
      <c r="AD12" s="383" t="s">
        <v>716</v>
      </c>
    </row>
    <row r="13" spans="1:30" ht="20.100000000000001" customHeight="1">
      <c r="B13" s="380" t="s">
        <v>715</v>
      </c>
      <c r="C13" s="95">
        <v>58</v>
      </c>
      <c r="D13" s="98">
        <v>30</v>
      </c>
      <c r="E13" s="98">
        <v>28</v>
      </c>
      <c r="F13" s="98">
        <v>32</v>
      </c>
      <c r="G13" s="98">
        <v>19</v>
      </c>
      <c r="H13" s="98">
        <v>13</v>
      </c>
      <c r="I13" s="98">
        <v>0</v>
      </c>
      <c r="J13" s="98">
        <v>0</v>
      </c>
      <c r="K13" s="98">
        <v>4</v>
      </c>
      <c r="L13" s="98">
        <v>5</v>
      </c>
      <c r="M13" s="98">
        <v>4</v>
      </c>
      <c r="N13" s="98">
        <v>0</v>
      </c>
      <c r="O13" s="96">
        <v>3</v>
      </c>
      <c r="P13" s="96">
        <v>1</v>
      </c>
      <c r="Q13" s="98">
        <v>5</v>
      </c>
      <c r="R13" s="98">
        <v>5</v>
      </c>
      <c r="S13" s="98">
        <v>3</v>
      </c>
      <c r="T13" s="98">
        <v>2</v>
      </c>
      <c r="U13" s="98">
        <v>26</v>
      </c>
      <c r="V13" s="98">
        <v>11</v>
      </c>
      <c r="W13" s="98">
        <v>15</v>
      </c>
      <c r="X13" s="98">
        <v>6</v>
      </c>
      <c r="Y13" s="98">
        <v>4</v>
      </c>
      <c r="Z13" s="98">
        <v>4</v>
      </c>
      <c r="AA13" s="98">
        <v>4</v>
      </c>
      <c r="AB13" s="98">
        <v>1</v>
      </c>
      <c r="AC13" s="98">
        <v>7</v>
      </c>
      <c r="AD13" s="383" t="s">
        <v>715</v>
      </c>
    </row>
    <row r="14" spans="1:30" ht="20.100000000000001" customHeight="1">
      <c r="B14" s="380" t="s">
        <v>714</v>
      </c>
      <c r="C14" s="95">
        <v>70</v>
      </c>
      <c r="D14" s="98">
        <v>45</v>
      </c>
      <c r="E14" s="98">
        <v>25</v>
      </c>
      <c r="F14" s="98">
        <v>46</v>
      </c>
      <c r="G14" s="98">
        <v>29</v>
      </c>
      <c r="H14" s="98">
        <v>17</v>
      </c>
      <c r="I14" s="98">
        <v>8</v>
      </c>
      <c r="J14" s="98">
        <v>5</v>
      </c>
      <c r="K14" s="98">
        <v>2</v>
      </c>
      <c r="L14" s="98">
        <v>1</v>
      </c>
      <c r="M14" s="98">
        <v>4</v>
      </c>
      <c r="N14" s="98">
        <v>5</v>
      </c>
      <c r="O14" s="96">
        <v>3</v>
      </c>
      <c r="P14" s="96">
        <v>1</v>
      </c>
      <c r="Q14" s="98">
        <v>6</v>
      </c>
      <c r="R14" s="98">
        <v>1</v>
      </c>
      <c r="S14" s="98">
        <v>6</v>
      </c>
      <c r="T14" s="98">
        <v>4</v>
      </c>
      <c r="U14" s="98">
        <v>24</v>
      </c>
      <c r="V14" s="98">
        <v>16</v>
      </c>
      <c r="W14" s="98">
        <v>8</v>
      </c>
      <c r="X14" s="98">
        <v>6</v>
      </c>
      <c r="Y14" s="98">
        <v>3</v>
      </c>
      <c r="Z14" s="98">
        <v>4</v>
      </c>
      <c r="AA14" s="98">
        <v>2</v>
      </c>
      <c r="AB14" s="98">
        <v>6</v>
      </c>
      <c r="AC14" s="98">
        <v>3</v>
      </c>
      <c r="AD14" s="383" t="s">
        <v>714</v>
      </c>
    </row>
    <row r="15" spans="1:30" ht="20.100000000000001" customHeight="1">
      <c r="B15" s="380" t="s">
        <v>713</v>
      </c>
      <c r="C15" s="95">
        <f t="shared" ref="C15:AC15" si="0">SUM(C17,C23)</f>
        <v>75</v>
      </c>
      <c r="D15" s="98">
        <f t="shared" si="0"/>
        <v>48</v>
      </c>
      <c r="E15" s="98">
        <f t="shared" si="0"/>
        <v>27</v>
      </c>
      <c r="F15" s="98">
        <f t="shared" si="0"/>
        <v>48</v>
      </c>
      <c r="G15" s="98">
        <f t="shared" si="0"/>
        <v>32</v>
      </c>
      <c r="H15" s="98">
        <f t="shared" si="0"/>
        <v>16</v>
      </c>
      <c r="I15" s="98">
        <f t="shared" si="0"/>
        <v>9</v>
      </c>
      <c r="J15" s="98">
        <f t="shared" si="0"/>
        <v>4</v>
      </c>
      <c r="K15" s="98">
        <f t="shared" si="0"/>
        <v>8</v>
      </c>
      <c r="L15" s="98">
        <f t="shared" si="0"/>
        <v>5</v>
      </c>
      <c r="M15" s="98">
        <f t="shared" si="0"/>
        <v>2</v>
      </c>
      <c r="N15" s="98">
        <f t="shared" si="0"/>
        <v>1</v>
      </c>
      <c r="O15" s="96">
        <f t="shared" si="0"/>
        <v>4</v>
      </c>
      <c r="P15" s="96">
        <f t="shared" si="0"/>
        <v>4</v>
      </c>
      <c r="Q15" s="98">
        <f t="shared" si="0"/>
        <v>4</v>
      </c>
      <c r="R15" s="98">
        <f t="shared" si="0"/>
        <v>1</v>
      </c>
      <c r="S15" s="98">
        <f t="shared" si="0"/>
        <v>5</v>
      </c>
      <c r="T15" s="98">
        <f t="shared" si="0"/>
        <v>1</v>
      </c>
      <c r="U15" s="98">
        <f t="shared" si="0"/>
        <v>27</v>
      </c>
      <c r="V15" s="98">
        <f t="shared" si="0"/>
        <v>16</v>
      </c>
      <c r="W15" s="98">
        <f t="shared" si="0"/>
        <v>11</v>
      </c>
      <c r="X15" s="98">
        <f t="shared" si="0"/>
        <v>6</v>
      </c>
      <c r="Y15" s="98">
        <f t="shared" si="0"/>
        <v>5</v>
      </c>
      <c r="Z15" s="98">
        <f t="shared" si="0"/>
        <v>5</v>
      </c>
      <c r="AA15" s="98">
        <f t="shared" si="0"/>
        <v>4</v>
      </c>
      <c r="AB15" s="98">
        <f t="shared" si="0"/>
        <v>5</v>
      </c>
      <c r="AC15" s="98">
        <f t="shared" si="0"/>
        <v>2</v>
      </c>
      <c r="AD15" s="409" t="s">
        <v>837</v>
      </c>
    </row>
    <row r="16" spans="1:30" ht="20.100000000000001" customHeight="1">
      <c r="B16" s="46"/>
      <c r="C16" s="95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6"/>
      <c r="P16" s="96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369"/>
    </row>
    <row r="17" spans="2:30" ht="20.100000000000001" customHeight="1">
      <c r="B17" s="46" t="s">
        <v>726</v>
      </c>
      <c r="C17" s="95">
        <f t="shared" ref="C17:AC17" si="1">SUM(C18:C21)</f>
        <v>73</v>
      </c>
      <c r="D17" s="98">
        <f t="shared" si="1"/>
        <v>47</v>
      </c>
      <c r="E17" s="98">
        <f t="shared" si="1"/>
        <v>26</v>
      </c>
      <c r="F17" s="98">
        <f t="shared" si="1"/>
        <v>48</v>
      </c>
      <c r="G17" s="98">
        <f t="shared" si="1"/>
        <v>32</v>
      </c>
      <c r="H17" s="98">
        <f t="shared" si="1"/>
        <v>16</v>
      </c>
      <c r="I17" s="98">
        <f t="shared" si="1"/>
        <v>9</v>
      </c>
      <c r="J17" s="98">
        <f t="shared" si="1"/>
        <v>4</v>
      </c>
      <c r="K17" s="98">
        <f t="shared" si="1"/>
        <v>8</v>
      </c>
      <c r="L17" s="98">
        <f t="shared" si="1"/>
        <v>5</v>
      </c>
      <c r="M17" s="98">
        <f t="shared" si="1"/>
        <v>2</v>
      </c>
      <c r="N17" s="98">
        <f t="shared" si="1"/>
        <v>1</v>
      </c>
      <c r="O17" s="96">
        <f t="shared" si="1"/>
        <v>4</v>
      </c>
      <c r="P17" s="96">
        <f t="shared" si="1"/>
        <v>4</v>
      </c>
      <c r="Q17" s="98">
        <f t="shared" si="1"/>
        <v>4</v>
      </c>
      <c r="R17" s="98">
        <f t="shared" si="1"/>
        <v>1</v>
      </c>
      <c r="S17" s="98">
        <f t="shared" si="1"/>
        <v>5</v>
      </c>
      <c r="T17" s="98">
        <f t="shared" si="1"/>
        <v>1</v>
      </c>
      <c r="U17" s="98">
        <f t="shared" si="1"/>
        <v>25</v>
      </c>
      <c r="V17" s="98">
        <f t="shared" si="1"/>
        <v>15</v>
      </c>
      <c r="W17" s="98">
        <f t="shared" si="1"/>
        <v>10</v>
      </c>
      <c r="X17" s="98">
        <f t="shared" si="1"/>
        <v>6</v>
      </c>
      <c r="Y17" s="98">
        <f t="shared" si="1"/>
        <v>5</v>
      </c>
      <c r="Z17" s="98">
        <f t="shared" si="1"/>
        <v>5</v>
      </c>
      <c r="AA17" s="98">
        <f t="shared" si="1"/>
        <v>4</v>
      </c>
      <c r="AB17" s="98">
        <f t="shared" si="1"/>
        <v>4</v>
      </c>
      <c r="AC17" s="98">
        <f t="shared" si="1"/>
        <v>1</v>
      </c>
      <c r="AD17" s="57" t="s">
        <v>726</v>
      </c>
    </row>
    <row r="18" spans="2:30" ht="20.100000000000001" customHeight="1">
      <c r="B18" s="384" t="s">
        <v>724</v>
      </c>
      <c r="C18" s="95">
        <f>SUM(D18:E18)</f>
        <v>0</v>
      </c>
      <c r="D18" s="98">
        <f t="shared" ref="D18:E21" si="2">SUM(G18,V18)</f>
        <v>0</v>
      </c>
      <c r="E18" s="98">
        <f t="shared" si="2"/>
        <v>0</v>
      </c>
      <c r="F18" s="98">
        <f>SUM(G18:H18)</f>
        <v>0</v>
      </c>
      <c r="G18" s="98">
        <f t="shared" ref="G18:H21" si="3">SUM(I18,K18,M18,O18,Q18,S18)</f>
        <v>0</v>
      </c>
      <c r="H18" s="98">
        <f t="shared" si="3"/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8">
        <v>0</v>
      </c>
      <c r="T18" s="98">
        <v>0</v>
      </c>
      <c r="U18" s="98">
        <f>SUM(V18:W18)</f>
        <v>0</v>
      </c>
      <c r="V18" s="98">
        <f t="shared" ref="V18:W21" si="4">SUM(X18,Z18,AB18)</f>
        <v>0</v>
      </c>
      <c r="W18" s="98">
        <f t="shared" si="4"/>
        <v>0</v>
      </c>
      <c r="X18" s="98">
        <v>0</v>
      </c>
      <c r="Y18" s="98">
        <v>0</v>
      </c>
      <c r="Z18" s="98">
        <v>0</v>
      </c>
      <c r="AA18" s="98">
        <v>0</v>
      </c>
      <c r="AB18" s="98">
        <v>0</v>
      </c>
      <c r="AC18" s="98">
        <v>0</v>
      </c>
      <c r="AD18" s="385" t="s">
        <v>724</v>
      </c>
    </row>
    <row r="19" spans="2:30" ht="20.100000000000001" customHeight="1">
      <c r="B19" s="386" t="s">
        <v>723</v>
      </c>
      <c r="C19" s="95">
        <f>SUM(D19:E19)</f>
        <v>0</v>
      </c>
      <c r="D19" s="98">
        <f t="shared" si="2"/>
        <v>0</v>
      </c>
      <c r="E19" s="98">
        <f t="shared" si="2"/>
        <v>0</v>
      </c>
      <c r="F19" s="98">
        <f>SUM(G19:H19)</f>
        <v>0</v>
      </c>
      <c r="G19" s="98">
        <f t="shared" si="3"/>
        <v>0</v>
      </c>
      <c r="H19" s="98">
        <f t="shared" si="3"/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f>SUM(V19:W19)</f>
        <v>0</v>
      </c>
      <c r="V19" s="98">
        <f t="shared" si="4"/>
        <v>0</v>
      </c>
      <c r="W19" s="98">
        <f t="shared" si="4"/>
        <v>0</v>
      </c>
      <c r="X19" s="98">
        <v>0</v>
      </c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387" t="s">
        <v>723</v>
      </c>
    </row>
    <row r="20" spans="2:30" ht="20.100000000000001" customHeight="1">
      <c r="B20" s="384" t="s">
        <v>722</v>
      </c>
      <c r="C20" s="95">
        <f>SUM(D20:E20)</f>
        <v>73</v>
      </c>
      <c r="D20" s="98">
        <f t="shared" si="2"/>
        <v>47</v>
      </c>
      <c r="E20" s="98">
        <f t="shared" si="2"/>
        <v>26</v>
      </c>
      <c r="F20" s="98">
        <f>SUM(G20:H20)</f>
        <v>48</v>
      </c>
      <c r="G20" s="98">
        <f t="shared" si="3"/>
        <v>32</v>
      </c>
      <c r="H20" s="98">
        <f t="shared" si="3"/>
        <v>16</v>
      </c>
      <c r="I20" s="98">
        <v>9</v>
      </c>
      <c r="J20" s="98">
        <v>4</v>
      </c>
      <c r="K20" s="98">
        <v>8</v>
      </c>
      <c r="L20" s="98">
        <v>5</v>
      </c>
      <c r="M20" s="98">
        <v>2</v>
      </c>
      <c r="N20" s="98">
        <v>1</v>
      </c>
      <c r="O20" s="98">
        <v>4</v>
      </c>
      <c r="P20" s="98">
        <v>4</v>
      </c>
      <c r="Q20" s="98">
        <v>4</v>
      </c>
      <c r="R20" s="98">
        <v>1</v>
      </c>
      <c r="S20" s="98">
        <v>5</v>
      </c>
      <c r="T20" s="98">
        <v>1</v>
      </c>
      <c r="U20" s="98">
        <f>SUM(V20:W20)</f>
        <v>25</v>
      </c>
      <c r="V20" s="98">
        <f t="shared" si="4"/>
        <v>15</v>
      </c>
      <c r="W20" s="98">
        <f t="shared" si="4"/>
        <v>10</v>
      </c>
      <c r="X20" s="98">
        <v>6</v>
      </c>
      <c r="Y20" s="98">
        <v>5</v>
      </c>
      <c r="Z20" s="98">
        <v>5</v>
      </c>
      <c r="AA20" s="98">
        <v>4</v>
      </c>
      <c r="AB20" s="98">
        <v>4</v>
      </c>
      <c r="AC20" s="98">
        <v>1</v>
      </c>
      <c r="AD20" s="385" t="s">
        <v>722</v>
      </c>
    </row>
    <row r="21" spans="2:30" ht="20.100000000000001" customHeight="1">
      <c r="B21" s="384" t="s">
        <v>67</v>
      </c>
      <c r="C21" s="95">
        <f>SUM(D21:E21)</f>
        <v>0</v>
      </c>
      <c r="D21" s="98">
        <f t="shared" si="2"/>
        <v>0</v>
      </c>
      <c r="E21" s="98">
        <f t="shared" si="2"/>
        <v>0</v>
      </c>
      <c r="F21" s="98">
        <f>SUM(G21:H21)</f>
        <v>0</v>
      </c>
      <c r="G21" s="98">
        <f t="shared" si="3"/>
        <v>0</v>
      </c>
      <c r="H21" s="98">
        <f t="shared" si="3"/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f>SUM(V21:W21)</f>
        <v>0</v>
      </c>
      <c r="V21" s="98">
        <f t="shared" si="4"/>
        <v>0</v>
      </c>
      <c r="W21" s="98">
        <f t="shared" si="4"/>
        <v>0</v>
      </c>
      <c r="X21" s="98">
        <v>0</v>
      </c>
      <c r="Y21" s="98">
        <v>0</v>
      </c>
      <c r="Z21" s="98">
        <v>0</v>
      </c>
      <c r="AA21" s="98">
        <v>0</v>
      </c>
      <c r="AB21" s="98">
        <v>0</v>
      </c>
      <c r="AC21" s="98">
        <v>0</v>
      </c>
      <c r="AD21" s="385" t="s">
        <v>67</v>
      </c>
    </row>
    <row r="22" spans="2:30" ht="20.100000000000001" customHeight="1">
      <c r="B22" s="46"/>
      <c r="C22" s="95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6"/>
      <c r="P22" s="96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57"/>
    </row>
    <row r="23" spans="2:30" ht="20.100000000000001" customHeight="1">
      <c r="B23" s="46" t="s">
        <v>725</v>
      </c>
      <c r="C23" s="95">
        <f t="shared" ref="C23:AC23" si="5">SUM(C24:C27)</f>
        <v>2</v>
      </c>
      <c r="D23" s="98">
        <f t="shared" si="5"/>
        <v>1</v>
      </c>
      <c r="E23" s="98">
        <f t="shared" si="5"/>
        <v>1</v>
      </c>
      <c r="F23" s="98">
        <f t="shared" si="5"/>
        <v>0</v>
      </c>
      <c r="G23" s="98">
        <f t="shared" si="5"/>
        <v>0</v>
      </c>
      <c r="H23" s="98">
        <f t="shared" si="5"/>
        <v>0</v>
      </c>
      <c r="I23" s="98">
        <f t="shared" si="5"/>
        <v>0</v>
      </c>
      <c r="J23" s="98">
        <f t="shared" si="5"/>
        <v>0</v>
      </c>
      <c r="K23" s="98">
        <f t="shared" si="5"/>
        <v>0</v>
      </c>
      <c r="L23" s="98">
        <f t="shared" si="5"/>
        <v>0</v>
      </c>
      <c r="M23" s="98">
        <f t="shared" si="5"/>
        <v>0</v>
      </c>
      <c r="N23" s="98">
        <f t="shared" si="5"/>
        <v>0</v>
      </c>
      <c r="O23" s="96">
        <f t="shared" si="5"/>
        <v>0</v>
      </c>
      <c r="P23" s="96">
        <f t="shared" si="5"/>
        <v>0</v>
      </c>
      <c r="Q23" s="98">
        <f t="shared" si="5"/>
        <v>0</v>
      </c>
      <c r="R23" s="98">
        <f t="shared" si="5"/>
        <v>0</v>
      </c>
      <c r="S23" s="98">
        <f t="shared" si="5"/>
        <v>0</v>
      </c>
      <c r="T23" s="98">
        <f t="shared" si="5"/>
        <v>0</v>
      </c>
      <c r="U23" s="98">
        <f t="shared" si="5"/>
        <v>2</v>
      </c>
      <c r="V23" s="98">
        <f t="shared" si="5"/>
        <v>1</v>
      </c>
      <c r="W23" s="98">
        <f t="shared" si="5"/>
        <v>1</v>
      </c>
      <c r="X23" s="98">
        <f t="shared" si="5"/>
        <v>0</v>
      </c>
      <c r="Y23" s="98">
        <f t="shared" si="5"/>
        <v>0</v>
      </c>
      <c r="Z23" s="98">
        <f t="shared" si="5"/>
        <v>0</v>
      </c>
      <c r="AA23" s="98">
        <f t="shared" si="5"/>
        <v>0</v>
      </c>
      <c r="AB23" s="98">
        <f t="shared" si="5"/>
        <v>1</v>
      </c>
      <c r="AC23" s="98">
        <f t="shared" si="5"/>
        <v>1</v>
      </c>
      <c r="AD23" s="57" t="s">
        <v>725</v>
      </c>
    </row>
    <row r="24" spans="2:30" ht="20.100000000000001" customHeight="1">
      <c r="B24" s="384" t="s">
        <v>724</v>
      </c>
      <c r="C24" s="95">
        <f>SUM(D24:E24)</f>
        <v>1</v>
      </c>
      <c r="D24" s="98">
        <f t="shared" ref="D24:E27" si="6">SUM(G24,V24)</f>
        <v>0</v>
      </c>
      <c r="E24" s="98">
        <f t="shared" si="6"/>
        <v>1</v>
      </c>
      <c r="F24" s="98">
        <f>SUM(G24:H24)</f>
        <v>0</v>
      </c>
      <c r="G24" s="98">
        <f t="shared" ref="G24:H27" si="7">SUM(I24,K24,M24,O24,Q24,S24)</f>
        <v>0</v>
      </c>
      <c r="H24" s="98">
        <f t="shared" si="7"/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f>SUM(V24:W24)</f>
        <v>1</v>
      </c>
      <c r="V24" s="98">
        <f t="shared" ref="V24:W27" si="8">SUM(X24,Z24,AB24)</f>
        <v>0</v>
      </c>
      <c r="W24" s="98">
        <f t="shared" si="8"/>
        <v>1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1</v>
      </c>
      <c r="AD24" s="385" t="s">
        <v>724</v>
      </c>
    </row>
    <row r="25" spans="2:30" ht="20.100000000000001" customHeight="1">
      <c r="B25" s="386" t="s">
        <v>723</v>
      </c>
      <c r="C25" s="95">
        <f>SUM(D25:E25)</f>
        <v>1</v>
      </c>
      <c r="D25" s="98">
        <f t="shared" si="6"/>
        <v>1</v>
      </c>
      <c r="E25" s="98">
        <f t="shared" si="6"/>
        <v>0</v>
      </c>
      <c r="F25" s="98">
        <f>SUM(G25:H25)</f>
        <v>0</v>
      </c>
      <c r="G25" s="98">
        <f t="shared" si="7"/>
        <v>0</v>
      </c>
      <c r="H25" s="98">
        <f t="shared" si="7"/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f>SUM(V25:W25)</f>
        <v>1</v>
      </c>
      <c r="V25" s="98">
        <f t="shared" si="8"/>
        <v>1</v>
      </c>
      <c r="W25" s="98">
        <f t="shared" si="8"/>
        <v>0</v>
      </c>
      <c r="X25" s="98">
        <v>0</v>
      </c>
      <c r="Y25" s="98">
        <v>0</v>
      </c>
      <c r="Z25" s="98">
        <v>0</v>
      </c>
      <c r="AA25" s="98">
        <v>0</v>
      </c>
      <c r="AB25" s="98">
        <v>1</v>
      </c>
      <c r="AC25" s="98">
        <v>0</v>
      </c>
      <c r="AD25" s="387" t="s">
        <v>723</v>
      </c>
    </row>
    <row r="26" spans="2:30" ht="20.100000000000001" customHeight="1">
      <c r="B26" s="384" t="s">
        <v>722</v>
      </c>
      <c r="C26" s="95">
        <f>SUM(D26:E26)</f>
        <v>0</v>
      </c>
      <c r="D26" s="98">
        <f t="shared" si="6"/>
        <v>0</v>
      </c>
      <c r="E26" s="98">
        <f t="shared" si="6"/>
        <v>0</v>
      </c>
      <c r="F26" s="98">
        <f>SUM(G26:H26)</f>
        <v>0</v>
      </c>
      <c r="G26" s="98">
        <f t="shared" si="7"/>
        <v>0</v>
      </c>
      <c r="H26" s="98">
        <f t="shared" si="7"/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8">
        <v>0</v>
      </c>
      <c r="T26" s="98">
        <v>0</v>
      </c>
      <c r="U26" s="98">
        <f>SUM(V26:W26)</f>
        <v>0</v>
      </c>
      <c r="V26" s="98">
        <f t="shared" si="8"/>
        <v>0</v>
      </c>
      <c r="W26" s="98">
        <f t="shared" si="8"/>
        <v>0</v>
      </c>
      <c r="X26" s="98">
        <v>0</v>
      </c>
      <c r="Y26" s="98">
        <v>0</v>
      </c>
      <c r="Z26" s="98">
        <v>0</v>
      </c>
      <c r="AA26" s="98">
        <v>0</v>
      </c>
      <c r="AB26" s="98">
        <v>0</v>
      </c>
      <c r="AC26" s="98">
        <v>0</v>
      </c>
      <c r="AD26" s="385" t="s">
        <v>722</v>
      </c>
    </row>
    <row r="27" spans="2:30" s="7" customFormat="1" ht="20.100000000000001" customHeight="1">
      <c r="B27" s="388" t="s">
        <v>67</v>
      </c>
      <c r="C27" s="95">
        <f>SUM(D27:E27)</f>
        <v>0</v>
      </c>
      <c r="D27" s="98">
        <f t="shared" si="6"/>
        <v>0</v>
      </c>
      <c r="E27" s="98">
        <f t="shared" si="6"/>
        <v>0</v>
      </c>
      <c r="F27" s="98">
        <f>SUM(G27:H27)</f>
        <v>0</v>
      </c>
      <c r="G27" s="98">
        <f t="shared" si="7"/>
        <v>0</v>
      </c>
      <c r="H27" s="98">
        <f t="shared" si="7"/>
        <v>0</v>
      </c>
      <c r="I27" s="98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0</v>
      </c>
      <c r="S27" s="98">
        <v>0</v>
      </c>
      <c r="T27" s="98">
        <v>0</v>
      </c>
      <c r="U27" s="98">
        <f>SUM(V27:W27)</f>
        <v>0</v>
      </c>
      <c r="V27" s="98">
        <f t="shared" si="8"/>
        <v>0</v>
      </c>
      <c r="W27" s="98">
        <f t="shared" si="8"/>
        <v>0</v>
      </c>
      <c r="X27" s="98">
        <v>0</v>
      </c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385" t="s">
        <v>67</v>
      </c>
    </row>
    <row r="28" spans="2:30" ht="20.100000000000001" customHeight="1">
      <c r="B28" s="59"/>
      <c r="C28" s="92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58"/>
    </row>
    <row r="29" spans="2:30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53"/>
      <c r="P29" s="53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157"/>
    </row>
    <row r="30" spans="2:30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53"/>
      <c r="P30" s="53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157"/>
    </row>
    <row r="31" spans="2:30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53"/>
      <c r="P31" s="53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157"/>
    </row>
    <row r="32" spans="2:30" ht="17.2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53"/>
      <c r="P32" s="389" t="s">
        <v>782</v>
      </c>
      <c r="Q32" s="119" t="s">
        <v>721</v>
      </c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157"/>
    </row>
    <row r="33" spans="2:31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53"/>
      <c r="P33" s="53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157"/>
    </row>
    <row r="34" spans="2:31" ht="20.100000000000001" customHeight="1">
      <c r="B34" s="442" t="s">
        <v>707</v>
      </c>
      <c r="C34" s="440" t="s">
        <v>46</v>
      </c>
      <c r="D34" s="441"/>
      <c r="E34" s="442"/>
      <c r="F34" s="221"/>
      <c r="G34" s="146"/>
      <c r="H34" s="146"/>
      <c r="I34" s="146" t="s">
        <v>356</v>
      </c>
      <c r="J34" s="146"/>
      <c r="K34" s="146"/>
      <c r="L34" s="146" t="s">
        <v>711</v>
      </c>
      <c r="M34" s="146"/>
      <c r="N34" s="146"/>
      <c r="O34" s="146" t="s">
        <v>710</v>
      </c>
      <c r="P34" s="146"/>
      <c r="Q34" s="146"/>
      <c r="R34" s="146" t="s">
        <v>709</v>
      </c>
      <c r="S34" s="146"/>
      <c r="T34" s="220"/>
      <c r="U34" s="138" t="s">
        <v>708</v>
      </c>
      <c r="V34" s="124"/>
      <c r="W34" s="124"/>
      <c r="X34" s="124"/>
      <c r="Y34" s="124"/>
      <c r="Z34" s="124"/>
      <c r="AA34" s="124"/>
      <c r="AB34" s="124"/>
      <c r="AC34" s="127"/>
      <c r="AD34" s="521" t="s">
        <v>707</v>
      </c>
    </row>
    <row r="35" spans="2:31" ht="20.100000000000001" customHeight="1">
      <c r="B35" s="449"/>
      <c r="C35" s="446"/>
      <c r="D35" s="450"/>
      <c r="E35" s="448"/>
      <c r="F35" s="437" t="s">
        <v>46</v>
      </c>
      <c r="G35" s="438"/>
      <c r="H35" s="439"/>
      <c r="I35" s="437" t="s">
        <v>706</v>
      </c>
      <c r="J35" s="439"/>
      <c r="K35" s="437" t="s">
        <v>705</v>
      </c>
      <c r="L35" s="439"/>
      <c r="M35" s="437" t="s">
        <v>704</v>
      </c>
      <c r="N35" s="439"/>
      <c r="O35" s="437" t="s">
        <v>703</v>
      </c>
      <c r="P35" s="438"/>
      <c r="Q35" s="438" t="s">
        <v>702</v>
      </c>
      <c r="R35" s="439"/>
      <c r="S35" s="437" t="s">
        <v>701</v>
      </c>
      <c r="T35" s="439"/>
      <c r="U35" s="437" t="s">
        <v>46</v>
      </c>
      <c r="V35" s="438"/>
      <c r="W35" s="439"/>
      <c r="X35" s="437" t="s">
        <v>720</v>
      </c>
      <c r="Y35" s="439"/>
      <c r="Z35" s="437" t="s">
        <v>719</v>
      </c>
      <c r="AA35" s="439"/>
      <c r="AB35" s="437" t="s">
        <v>718</v>
      </c>
      <c r="AC35" s="439"/>
      <c r="AD35" s="522"/>
    </row>
    <row r="36" spans="2:31" ht="20.100000000000001" customHeight="1">
      <c r="B36" s="448"/>
      <c r="C36" s="107" t="s">
        <v>54</v>
      </c>
      <c r="D36" s="134" t="s">
        <v>55</v>
      </c>
      <c r="E36" s="134" t="s">
        <v>56</v>
      </c>
      <c r="F36" s="107" t="s">
        <v>54</v>
      </c>
      <c r="G36" s="134" t="s">
        <v>55</v>
      </c>
      <c r="H36" s="134" t="s">
        <v>56</v>
      </c>
      <c r="I36" s="107" t="s">
        <v>55</v>
      </c>
      <c r="J36" s="134" t="s">
        <v>56</v>
      </c>
      <c r="K36" s="107" t="s">
        <v>55</v>
      </c>
      <c r="L36" s="134" t="s">
        <v>56</v>
      </c>
      <c r="M36" s="107" t="s">
        <v>55</v>
      </c>
      <c r="N36" s="134" t="s">
        <v>56</v>
      </c>
      <c r="O36" s="107" t="s">
        <v>55</v>
      </c>
      <c r="P36" s="134" t="s">
        <v>56</v>
      </c>
      <c r="Q36" s="113" t="s">
        <v>55</v>
      </c>
      <c r="R36" s="134" t="s">
        <v>56</v>
      </c>
      <c r="S36" s="107" t="s">
        <v>55</v>
      </c>
      <c r="T36" s="134" t="s">
        <v>56</v>
      </c>
      <c r="U36" s="107" t="s">
        <v>54</v>
      </c>
      <c r="V36" s="134" t="s">
        <v>55</v>
      </c>
      <c r="W36" s="134" t="s">
        <v>56</v>
      </c>
      <c r="X36" s="107" t="s">
        <v>55</v>
      </c>
      <c r="Y36" s="134" t="s">
        <v>56</v>
      </c>
      <c r="Z36" s="107" t="s">
        <v>55</v>
      </c>
      <c r="AA36" s="134" t="s">
        <v>56</v>
      </c>
      <c r="AB36" s="107" t="s">
        <v>55</v>
      </c>
      <c r="AC36" s="134" t="s">
        <v>56</v>
      </c>
      <c r="AD36" s="523"/>
    </row>
    <row r="37" spans="2:31" ht="20.100000000000001" customHeight="1">
      <c r="B37" s="46"/>
      <c r="C37" s="95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6"/>
      <c r="P37" s="96"/>
      <c r="Q37" s="46"/>
      <c r="R37" s="46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369"/>
    </row>
    <row r="38" spans="2:31" ht="20.100000000000001" customHeight="1">
      <c r="B38" s="380" t="s">
        <v>838</v>
      </c>
      <c r="C38" s="95">
        <v>1</v>
      </c>
      <c r="D38" s="98">
        <v>0</v>
      </c>
      <c r="E38" s="98">
        <v>2</v>
      </c>
      <c r="F38" s="98">
        <v>1</v>
      </c>
      <c r="G38" s="98">
        <v>0</v>
      </c>
      <c r="H38" s="98">
        <v>1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6">
        <v>0</v>
      </c>
      <c r="P38" s="96">
        <v>0</v>
      </c>
      <c r="Q38" s="98">
        <v>0</v>
      </c>
      <c r="R38" s="98">
        <v>0</v>
      </c>
      <c r="S38" s="98">
        <v>0</v>
      </c>
      <c r="T38" s="98">
        <v>1</v>
      </c>
      <c r="U38" s="98">
        <v>1</v>
      </c>
      <c r="V38" s="98">
        <v>0</v>
      </c>
      <c r="W38" s="98">
        <v>1</v>
      </c>
      <c r="X38" s="98">
        <v>0</v>
      </c>
      <c r="Y38" s="98">
        <v>0</v>
      </c>
      <c r="Z38" s="98">
        <v>0</v>
      </c>
      <c r="AA38" s="98">
        <v>1</v>
      </c>
      <c r="AB38" s="98">
        <v>0</v>
      </c>
      <c r="AC38" s="98">
        <v>0</v>
      </c>
      <c r="AD38" s="390" t="s">
        <v>838</v>
      </c>
      <c r="AE38" s="3"/>
    </row>
    <row r="39" spans="2:31" ht="20.100000000000001" customHeight="1">
      <c r="B39" s="382" t="s">
        <v>839</v>
      </c>
      <c r="C39" s="96">
        <v>2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6">
        <v>0</v>
      </c>
      <c r="P39" s="96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383" t="s">
        <v>839</v>
      </c>
      <c r="AE39" s="3"/>
    </row>
    <row r="40" spans="2:31" ht="20.100000000000001" customHeight="1">
      <c r="B40" s="380" t="s">
        <v>840</v>
      </c>
      <c r="C40" s="95">
        <v>0</v>
      </c>
      <c r="D40" s="96">
        <v>0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6">
        <v>0</v>
      </c>
      <c r="V40" s="96">
        <v>0</v>
      </c>
      <c r="W40" s="96">
        <v>0</v>
      </c>
      <c r="X40" s="96">
        <v>0</v>
      </c>
      <c r="Y40" s="96">
        <v>0</v>
      </c>
      <c r="Z40" s="96">
        <v>0</v>
      </c>
      <c r="AA40" s="96">
        <v>0</v>
      </c>
      <c r="AB40" s="96">
        <v>0</v>
      </c>
      <c r="AC40" s="96">
        <v>0</v>
      </c>
      <c r="AD40" s="383" t="s">
        <v>840</v>
      </c>
      <c r="AE40" s="3"/>
    </row>
    <row r="41" spans="2:31" ht="20.100000000000001" customHeight="1">
      <c r="B41" s="380" t="s">
        <v>841</v>
      </c>
      <c r="C41" s="95">
        <v>0</v>
      </c>
      <c r="D41" s="96">
        <v>0</v>
      </c>
      <c r="E41" s="96">
        <v>0</v>
      </c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383" t="s">
        <v>841</v>
      </c>
      <c r="AE41" s="3"/>
    </row>
    <row r="42" spans="2:31" s="7" customFormat="1" ht="20.100000000000001" customHeight="1">
      <c r="B42" s="380" t="s">
        <v>836</v>
      </c>
      <c r="C42" s="95">
        <f>SUM(D42:E42)</f>
        <v>0</v>
      </c>
      <c r="D42" s="96">
        <f>SUM(G42,V42)</f>
        <v>0</v>
      </c>
      <c r="E42" s="96">
        <f>SUM(H42,W42)</f>
        <v>0</v>
      </c>
      <c r="F42" s="96">
        <f>SUM(G42:H42)</f>
        <v>0</v>
      </c>
      <c r="G42" s="96">
        <f>SUM(I42,K42,M42,O42,Q42,S42)</f>
        <v>0</v>
      </c>
      <c r="H42" s="96">
        <f>SUM(J42,L42,N42,P42,R42,T42)</f>
        <v>0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96">
        <f>V42+W42</f>
        <v>0</v>
      </c>
      <c r="V42" s="96">
        <f>X42+Z42+AB42</f>
        <v>0</v>
      </c>
      <c r="W42" s="96">
        <f>Y42+AA42+AC42</f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383" t="s">
        <v>836</v>
      </c>
      <c r="AE42" s="14"/>
    </row>
    <row r="43" spans="2:31" ht="20.100000000000001" customHeight="1">
      <c r="B43" s="59"/>
      <c r="C43" s="92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59"/>
      <c r="R43" s="59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58"/>
      <c r="AE43" s="9"/>
    </row>
    <row r="44" spans="2:31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53"/>
      <c r="P44" s="53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157"/>
    </row>
    <row r="45" spans="2:31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53"/>
      <c r="P45" s="53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157"/>
    </row>
    <row r="46" spans="2:31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53"/>
      <c r="P46" s="53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157"/>
    </row>
    <row r="47" spans="2:31" ht="17.25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53"/>
      <c r="P47" s="389" t="s">
        <v>783</v>
      </c>
      <c r="Q47" s="119" t="s">
        <v>712</v>
      </c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157"/>
    </row>
    <row r="48" spans="2:31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53"/>
      <c r="P48" s="53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157"/>
    </row>
    <row r="49" spans="2:30" ht="20.100000000000001" customHeight="1">
      <c r="B49" s="442" t="s">
        <v>707</v>
      </c>
      <c r="C49" s="440" t="s">
        <v>46</v>
      </c>
      <c r="D49" s="441"/>
      <c r="E49" s="442"/>
      <c r="F49" s="221"/>
      <c r="G49" s="146"/>
      <c r="H49" s="146"/>
      <c r="I49" s="146" t="s">
        <v>356</v>
      </c>
      <c r="J49" s="146"/>
      <c r="K49" s="146"/>
      <c r="L49" s="146" t="s">
        <v>711</v>
      </c>
      <c r="M49" s="146"/>
      <c r="N49" s="146"/>
      <c r="O49" s="146" t="s">
        <v>710</v>
      </c>
      <c r="P49" s="146"/>
      <c r="Q49" s="146"/>
      <c r="R49" s="146" t="s">
        <v>709</v>
      </c>
      <c r="S49" s="146"/>
      <c r="T49" s="220"/>
      <c r="U49" s="138" t="s">
        <v>708</v>
      </c>
      <c r="V49" s="124"/>
      <c r="W49" s="124"/>
      <c r="X49" s="124"/>
      <c r="Y49" s="124"/>
      <c r="Z49" s="124"/>
      <c r="AA49" s="124"/>
      <c r="AB49" s="124"/>
      <c r="AC49" s="127"/>
      <c r="AD49" s="521" t="s">
        <v>707</v>
      </c>
    </row>
    <row r="50" spans="2:30" ht="20.100000000000001" customHeight="1">
      <c r="B50" s="449"/>
      <c r="C50" s="446"/>
      <c r="D50" s="450"/>
      <c r="E50" s="448"/>
      <c r="F50" s="437" t="s">
        <v>46</v>
      </c>
      <c r="G50" s="438"/>
      <c r="H50" s="439"/>
      <c r="I50" s="437" t="s">
        <v>706</v>
      </c>
      <c r="J50" s="439"/>
      <c r="K50" s="437" t="s">
        <v>705</v>
      </c>
      <c r="L50" s="439"/>
      <c r="M50" s="437" t="s">
        <v>704</v>
      </c>
      <c r="N50" s="439"/>
      <c r="O50" s="437" t="s">
        <v>703</v>
      </c>
      <c r="P50" s="438"/>
      <c r="Q50" s="438" t="s">
        <v>702</v>
      </c>
      <c r="R50" s="439"/>
      <c r="S50" s="437" t="s">
        <v>701</v>
      </c>
      <c r="T50" s="439"/>
      <c r="U50" s="437" t="s">
        <v>46</v>
      </c>
      <c r="V50" s="438"/>
      <c r="W50" s="439"/>
      <c r="X50" s="437" t="s">
        <v>700</v>
      </c>
      <c r="Y50" s="439"/>
      <c r="Z50" s="437" t="s">
        <v>699</v>
      </c>
      <c r="AA50" s="439"/>
      <c r="AB50" s="437" t="s">
        <v>698</v>
      </c>
      <c r="AC50" s="439"/>
      <c r="AD50" s="522"/>
    </row>
    <row r="51" spans="2:30" ht="20.100000000000001" customHeight="1">
      <c r="B51" s="448"/>
      <c r="C51" s="107" t="s">
        <v>54</v>
      </c>
      <c r="D51" s="134" t="s">
        <v>55</v>
      </c>
      <c r="E51" s="134" t="s">
        <v>56</v>
      </c>
      <c r="F51" s="107" t="s">
        <v>54</v>
      </c>
      <c r="G51" s="134" t="s">
        <v>55</v>
      </c>
      <c r="H51" s="134" t="s">
        <v>56</v>
      </c>
      <c r="I51" s="107" t="s">
        <v>55</v>
      </c>
      <c r="J51" s="134" t="s">
        <v>56</v>
      </c>
      <c r="K51" s="107" t="s">
        <v>55</v>
      </c>
      <c r="L51" s="134" t="s">
        <v>56</v>
      </c>
      <c r="M51" s="107" t="s">
        <v>55</v>
      </c>
      <c r="N51" s="134" t="s">
        <v>56</v>
      </c>
      <c r="O51" s="107" t="s">
        <v>55</v>
      </c>
      <c r="P51" s="134" t="s">
        <v>56</v>
      </c>
      <c r="Q51" s="113" t="s">
        <v>55</v>
      </c>
      <c r="R51" s="134" t="s">
        <v>56</v>
      </c>
      <c r="S51" s="107" t="s">
        <v>55</v>
      </c>
      <c r="T51" s="134" t="s">
        <v>56</v>
      </c>
      <c r="U51" s="107" t="s">
        <v>54</v>
      </c>
      <c r="V51" s="134" t="s">
        <v>55</v>
      </c>
      <c r="W51" s="134" t="s">
        <v>56</v>
      </c>
      <c r="X51" s="107" t="s">
        <v>55</v>
      </c>
      <c r="Y51" s="134" t="s">
        <v>56</v>
      </c>
      <c r="Z51" s="107" t="s">
        <v>55</v>
      </c>
      <c r="AA51" s="134" t="s">
        <v>56</v>
      </c>
      <c r="AB51" s="107" t="s">
        <v>55</v>
      </c>
      <c r="AC51" s="134" t="s">
        <v>56</v>
      </c>
      <c r="AD51" s="523"/>
    </row>
    <row r="52" spans="2:30" ht="20.100000000000001" customHeight="1">
      <c r="B52" s="46"/>
      <c r="C52" s="95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6"/>
      <c r="P52" s="96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369"/>
    </row>
    <row r="53" spans="2:30" ht="20.100000000000001" customHeight="1">
      <c r="B53" s="391" t="s">
        <v>697</v>
      </c>
      <c r="C53" s="95">
        <v>6</v>
      </c>
      <c r="D53" s="98">
        <v>4</v>
      </c>
      <c r="E53" s="98">
        <v>2</v>
      </c>
      <c r="F53" s="98">
        <v>4</v>
      </c>
      <c r="G53" s="98">
        <v>3</v>
      </c>
      <c r="H53" s="98">
        <v>1</v>
      </c>
      <c r="I53" s="98">
        <v>0</v>
      </c>
      <c r="J53" s="98">
        <v>0</v>
      </c>
      <c r="K53" s="98">
        <v>1</v>
      </c>
      <c r="L53" s="98">
        <v>0</v>
      </c>
      <c r="M53" s="98">
        <v>0</v>
      </c>
      <c r="N53" s="98">
        <v>1</v>
      </c>
      <c r="O53" s="96">
        <v>1</v>
      </c>
      <c r="P53" s="96">
        <v>0</v>
      </c>
      <c r="Q53" s="98">
        <v>0</v>
      </c>
      <c r="R53" s="98">
        <v>0</v>
      </c>
      <c r="S53" s="98">
        <v>1</v>
      </c>
      <c r="T53" s="98">
        <v>0</v>
      </c>
      <c r="U53" s="98">
        <v>2</v>
      </c>
      <c r="V53" s="98">
        <v>1</v>
      </c>
      <c r="W53" s="98">
        <v>1</v>
      </c>
      <c r="X53" s="98">
        <v>1</v>
      </c>
      <c r="Y53" s="98">
        <v>0</v>
      </c>
      <c r="Z53" s="98">
        <v>0</v>
      </c>
      <c r="AA53" s="98">
        <v>0</v>
      </c>
      <c r="AB53" s="98">
        <v>0</v>
      </c>
      <c r="AC53" s="98">
        <v>1</v>
      </c>
      <c r="AD53" s="390" t="s">
        <v>696</v>
      </c>
    </row>
    <row r="54" spans="2:30" ht="20.100000000000001" customHeight="1">
      <c r="B54" s="380" t="s">
        <v>695</v>
      </c>
      <c r="C54" s="95">
        <v>3</v>
      </c>
      <c r="D54" s="96">
        <v>3</v>
      </c>
      <c r="E54" s="96">
        <v>0</v>
      </c>
      <c r="F54" s="96">
        <v>3</v>
      </c>
      <c r="G54" s="96">
        <v>3</v>
      </c>
      <c r="H54" s="96">
        <v>0</v>
      </c>
      <c r="I54" s="96">
        <v>1</v>
      </c>
      <c r="J54" s="96">
        <v>0</v>
      </c>
      <c r="K54" s="96">
        <v>1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1</v>
      </c>
      <c r="T54" s="96">
        <v>0</v>
      </c>
      <c r="U54" s="96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383" t="s">
        <v>695</v>
      </c>
    </row>
    <row r="55" spans="2:30" ht="20.100000000000001" customHeight="1">
      <c r="B55" s="382" t="s">
        <v>694</v>
      </c>
      <c r="C55" s="95">
        <v>2</v>
      </c>
      <c r="D55" s="96">
        <v>1</v>
      </c>
      <c r="E55" s="96">
        <v>1</v>
      </c>
      <c r="F55" s="96">
        <v>1</v>
      </c>
      <c r="G55" s="96">
        <v>0</v>
      </c>
      <c r="H55" s="96">
        <v>1</v>
      </c>
      <c r="I55" s="96">
        <v>0</v>
      </c>
      <c r="J55" s="96">
        <v>0</v>
      </c>
      <c r="K55" s="96">
        <v>0</v>
      </c>
      <c r="L55" s="96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96">
        <v>1</v>
      </c>
      <c r="U55" s="96">
        <v>1</v>
      </c>
      <c r="V55" s="96">
        <v>1</v>
      </c>
      <c r="W55" s="96">
        <v>0</v>
      </c>
      <c r="X55" s="96">
        <v>0</v>
      </c>
      <c r="Y55" s="96">
        <v>0</v>
      </c>
      <c r="Z55" s="96">
        <v>1</v>
      </c>
      <c r="AA55" s="96">
        <v>0</v>
      </c>
      <c r="AB55" s="96">
        <v>0</v>
      </c>
      <c r="AC55" s="96">
        <v>0</v>
      </c>
      <c r="AD55" s="383" t="s">
        <v>694</v>
      </c>
    </row>
    <row r="56" spans="2:30" ht="20.100000000000001" customHeight="1">
      <c r="B56" s="380" t="s">
        <v>693</v>
      </c>
      <c r="C56" s="95">
        <v>4</v>
      </c>
      <c r="D56" s="96">
        <v>2</v>
      </c>
      <c r="E56" s="96">
        <v>2</v>
      </c>
      <c r="F56" s="96">
        <v>1</v>
      </c>
      <c r="G56" s="96">
        <v>0</v>
      </c>
      <c r="H56" s="96">
        <v>1</v>
      </c>
      <c r="I56" s="96">
        <v>0</v>
      </c>
      <c r="J56" s="96">
        <v>0</v>
      </c>
      <c r="K56" s="96">
        <v>0</v>
      </c>
      <c r="L56" s="96">
        <v>0</v>
      </c>
      <c r="M56" s="96">
        <v>0</v>
      </c>
      <c r="N56" s="96">
        <v>0</v>
      </c>
      <c r="O56" s="96">
        <v>0</v>
      </c>
      <c r="P56" s="96">
        <v>1</v>
      </c>
      <c r="Q56" s="96">
        <v>0</v>
      </c>
      <c r="R56" s="96">
        <v>0</v>
      </c>
      <c r="S56" s="96">
        <v>0</v>
      </c>
      <c r="T56" s="96">
        <v>0</v>
      </c>
      <c r="U56" s="96">
        <v>3</v>
      </c>
      <c r="V56" s="96">
        <v>2</v>
      </c>
      <c r="W56" s="96">
        <v>1</v>
      </c>
      <c r="X56" s="96">
        <v>1</v>
      </c>
      <c r="Y56" s="96">
        <v>0</v>
      </c>
      <c r="Z56" s="96">
        <v>0</v>
      </c>
      <c r="AA56" s="96">
        <v>0</v>
      </c>
      <c r="AB56" s="96">
        <v>1</v>
      </c>
      <c r="AC56" s="96">
        <v>1</v>
      </c>
      <c r="AD56" s="383" t="s">
        <v>693</v>
      </c>
    </row>
    <row r="57" spans="2:30" s="7" customFormat="1" ht="20.100000000000001" customHeight="1">
      <c r="B57" s="380" t="s">
        <v>692</v>
      </c>
      <c r="C57" s="95">
        <f>SUM(D57:E57)</f>
        <v>3</v>
      </c>
      <c r="D57" s="96">
        <f>SUM(G57,V57)</f>
        <v>0</v>
      </c>
      <c r="E57" s="96">
        <f>SUM(H57,W57)</f>
        <v>3</v>
      </c>
      <c r="F57" s="96">
        <f>SUM(G57:H57)</f>
        <v>2</v>
      </c>
      <c r="G57" s="96">
        <f>SUM(I57,K57,M57,O57,Q57,S57)</f>
        <v>0</v>
      </c>
      <c r="H57" s="96">
        <f>SUM(J57,L57,N57,P57,R57,T57)</f>
        <v>2</v>
      </c>
      <c r="I57" s="96">
        <v>0</v>
      </c>
      <c r="J57" s="9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1</v>
      </c>
      <c r="Q57" s="96">
        <v>0</v>
      </c>
      <c r="R57" s="96">
        <v>0</v>
      </c>
      <c r="S57" s="96">
        <v>0</v>
      </c>
      <c r="T57" s="96">
        <v>1</v>
      </c>
      <c r="U57" s="96">
        <f>SUM(V57:W57)</f>
        <v>1</v>
      </c>
      <c r="V57" s="96">
        <f>SUM(X57,Z57,AB57)</f>
        <v>0</v>
      </c>
      <c r="W57" s="96">
        <f>SUM(Y57,AA57,AC57)</f>
        <v>1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1</v>
      </c>
      <c r="AD57" s="383" t="s">
        <v>692</v>
      </c>
    </row>
    <row r="58" spans="2:30" ht="20.100000000000001" customHeight="1">
      <c r="B58" s="17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392"/>
      <c r="AD58" s="393"/>
    </row>
    <row r="59" spans="2:30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394"/>
    </row>
  </sheetData>
  <mergeCells count="42">
    <mergeCell ref="C34:E35"/>
    <mergeCell ref="AD49:AD51"/>
    <mergeCell ref="U50:W50"/>
    <mergeCell ref="O50:P50"/>
    <mergeCell ref="Q50:R50"/>
    <mergeCell ref="S50:T50"/>
    <mergeCell ref="X50:Y50"/>
    <mergeCell ref="Z50:AA50"/>
    <mergeCell ref="AB50:AC50"/>
    <mergeCell ref="F35:H35"/>
    <mergeCell ref="S35:T35"/>
    <mergeCell ref="I35:J35"/>
    <mergeCell ref="AD34:AD36"/>
    <mergeCell ref="Z35:AA35"/>
    <mergeCell ref="AB35:AC35"/>
    <mergeCell ref="M50:N50"/>
    <mergeCell ref="B49:B51"/>
    <mergeCell ref="C49:E50"/>
    <mergeCell ref="F50:H50"/>
    <mergeCell ref="I50:J50"/>
    <mergeCell ref="K50:L50"/>
    <mergeCell ref="K35:L35"/>
    <mergeCell ref="M35:N35"/>
    <mergeCell ref="O35:P35"/>
    <mergeCell ref="Q35:R35"/>
    <mergeCell ref="U35:W35"/>
    <mergeCell ref="X35:Y35"/>
    <mergeCell ref="B34:B36"/>
    <mergeCell ref="B7:B9"/>
    <mergeCell ref="AD7:AD9"/>
    <mergeCell ref="C7:E8"/>
    <mergeCell ref="F8:H8"/>
    <mergeCell ref="I8:J8"/>
    <mergeCell ref="K8:L8"/>
    <mergeCell ref="M8:N8"/>
    <mergeCell ref="O8:P8"/>
    <mergeCell ref="U8:W8"/>
    <mergeCell ref="Q8:R8"/>
    <mergeCell ref="S8:T8"/>
    <mergeCell ref="X8:Y8"/>
    <mergeCell ref="Z8:AA8"/>
    <mergeCell ref="AB8:AC8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90" orientation="portrait" useFirstPageNumber="1" r:id="rId1"/>
  <headerFooter alignWithMargins="0">
    <oddFooter>&amp;C&amp;14－&amp;P－</oddFooter>
  </headerFooter>
  <ignoredErrors>
    <ignoredError sqref="B12:B15 AD12:AD15 B39:B42 AD39:AD41 AD42:AD43 AD54:AD57 B54:B57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showGridLines="0" zoomScale="86" zoomScaleNormal="86" zoomScaleSheetLayoutView="100" workbookViewId="0">
      <selection activeCell="E57" sqref="E57"/>
    </sheetView>
  </sheetViews>
  <sheetFormatPr defaultRowHeight="13.5"/>
  <cols>
    <col min="1" max="1" width="2.625" style="1" customWidth="1"/>
    <col min="2" max="12" width="10.625" style="1" customWidth="1"/>
    <col min="13" max="16384" width="9" style="1"/>
  </cols>
  <sheetData>
    <row r="1" spans="2:14">
      <c r="B1" s="235"/>
    </row>
    <row r="2" spans="2:14" ht="17.25">
      <c r="B2" s="119" t="s">
        <v>765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4" ht="18.75">
      <c r="B3" s="192" t="s">
        <v>784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</row>
    <row r="4" spans="2:14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2:14" ht="17.25">
      <c r="B5" s="190" t="s">
        <v>785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</row>
    <row r="6" spans="2:14">
      <c r="B6" s="46"/>
      <c r="C6" s="46"/>
      <c r="D6" s="46"/>
      <c r="E6" s="46"/>
      <c r="F6" s="46"/>
      <c r="G6" s="46"/>
      <c r="H6" s="46"/>
      <c r="I6" s="46"/>
      <c r="J6" s="46"/>
      <c r="K6" s="46"/>
      <c r="L6" s="85" t="s">
        <v>747</v>
      </c>
    </row>
    <row r="7" spans="2:14" ht="20.100000000000001" customHeight="1">
      <c r="B7" s="441" t="s">
        <v>746</v>
      </c>
      <c r="C7" s="442"/>
      <c r="D7" s="443" t="s">
        <v>46</v>
      </c>
      <c r="E7" s="138" t="s">
        <v>764</v>
      </c>
      <c r="F7" s="90"/>
      <c r="G7" s="90"/>
      <c r="H7" s="90"/>
      <c r="I7" s="443" t="s">
        <v>763</v>
      </c>
      <c r="J7" s="138" t="s">
        <v>762</v>
      </c>
      <c r="K7" s="90"/>
      <c r="L7" s="90"/>
    </row>
    <row r="8" spans="2:14" ht="20.100000000000001" customHeight="1">
      <c r="B8" s="464"/>
      <c r="C8" s="449"/>
      <c r="D8" s="447"/>
      <c r="E8" s="443" t="s">
        <v>54</v>
      </c>
      <c r="F8" s="443" t="s">
        <v>761</v>
      </c>
      <c r="G8" s="122" t="s">
        <v>760</v>
      </c>
      <c r="H8" s="443" t="s">
        <v>759</v>
      </c>
      <c r="I8" s="447"/>
      <c r="J8" s="443" t="s">
        <v>758</v>
      </c>
      <c r="K8" s="105" t="s">
        <v>757</v>
      </c>
      <c r="L8" s="105" t="s">
        <v>756</v>
      </c>
    </row>
    <row r="9" spans="2:14" ht="20.100000000000001" customHeight="1">
      <c r="B9" s="450"/>
      <c r="C9" s="448"/>
      <c r="D9" s="444"/>
      <c r="E9" s="444"/>
      <c r="F9" s="444"/>
      <c r="G9" s="123" t="s">
        <v>755</v>
      </c>
      <c r="H9" s="444"/>
      <c r="I9" s="444"/>
      <c r="J9" s="444"/>
      <c r="K9" s="107" t="s">
        <v>754</v>
      </c>
      <c r="L9" s="107" t="s">
        <v>753</v>
      </c>
    </row>
    <row r="10" spans="2:14" ht="20.100000000000001" customHeight="1">
      <c r="B10" s="442" t="s">
        <v>595</v>
      </c>
      <c r="C10" s="56"/>
      <c r="D10" s="95"/>
      <c r="E10" s="96"/>
      <c r="F10" s="96"/>
      <c r="G10" s="46"/>
      <c r="H10" s="96"/>
      <c r="I10" s="96"/>
      <c r="J10" s="96"/>
      <c r="K10" s="96"/>
      <c r="L10" s="96"/>
    </row>
    <row r="11" spans="2:14" ht="20.100000000000001" customHeight="1">
      <c r="B11" s="449"/>
      <c r="C11" s="395" t="s">
        <v>731</v>
      </c>
      <c r="D11" s="95">
        <v>6424</v>
      </c>
      <c r="E11" s="96">
        <v>6424</v>
      </c>
      <c r="F11" s="96">
        <v>6424</v>
      </c>
      <c r="G11" s="96">
        <v>0</v>
      </c>
      <c r="H11" s="96">
        <v>0</v>
      </c>
      <c r="I11" s="96">
        <v>0</v>
      </c>
      <c r="J11" s="96">
        <v>237</v>
      </c>
      <c r="K11" s="96">
        <v>5373</v>
      </c>
      <c r="L11" s="96">
        <v>814</v>
      </c>
      <c r="N11" s="47"/>
    </row>
    <row r="12" spans="2:14" ht="20.100000000000001" customHeight="1">
      <c r="B12" s="449"/>
      <c r="C12" s="57"/>
      <c r="D12" s="95"/>
      <c r="E12" s="96"/>
      <c r="F12" s="96"/>
      <c r="G12" s="46"/>
      <c r="H12" s="96"/>
      <c r="I12" s="96"/>
      <c r="J12" s="96"/>
      <c r="K12" s="96"/>
      <c r="L12" s="96"/>
    </row>
    <row r="13" spans="2:14" ht="20.100000000000001" customHeight="1">
      <c r="B13" s="449"/>
      <c r="C13" s="151" t="s">
        <v>124</v>
      </c>
      <c r="D13" s="95">
        <v>26879</v>
      </c>
      <c r="E13" s="96">
        <v>26316</v>
      </c>
      <c r="F13" s="96">
        <v>16448</v>
      </c>
      <c r="G13" s="96">
        <v>2178</v>
      </c>
      <c r="H13" s="96">
        <v>7690</v>
      </c>
      <c r="I13" s="96">
        <v>563</v>
      </c>
      <c r="J13" s="96">
        <v>113</v>
      </c>
      <c r="K13" s="96">
        <v>17047</v>
      </c>
      <c r="L13" s="96">
        <v>9156</v>
      </c>
      <c r="M13" s="47"/>
      <c r="N13" s="34"/>
    </row>
    <row r="14" spans="2:14" ht="20.100000000000001" customHeight="1">
      <c r="B14" s="448"/>
      <c r="C14" s="58"/>
      <c r="D14" s="95"/>
      <c r="E14" s="96"/>
      <c r="F14" s="96"/>
      <c r="G14" s="96"/>
      <c r="H14" s="96"/>
      <c r="I14" s="96"/>
      <c r="J14" s="96"/>
      <c r="K14" s="96"/>
      <c r="L14" s="96"/>
    </row>
    <row r="15" spans="2:14" ht="20.100000000000001" customHeight="1">
      <c r="B15" s="442" t="s">
        <v>594</v>
      </c>
      <c r="C15" s="57"/>
      <c r="D15" s="95"/>
      <c r="E15" s="96"/>
      <c r="F15" s="96"/>
      <c r="G15" s="96"/>
      <c r="H15" s="96"/>
      <c r="I15" s="96"/>
      <c r="J15" s="96"/>
      <c r="K15" s="96"/>
      <c r="L15" s="96"/>
    </row>
    <row r="16" spans="2:14" ht="20.100000000000001" customHeight="1">
      <c r="B16" s="449"/>
      <c r="C16" s="151" t="s">
        <v>735</v>
      </c>
      <c r="D16" s="95">
        <v>1260</v>
      </c>
      <c r="E16" s="96">
        <v>1260</v>
      </c>
      <c r="F16" s="96">
        <v>1260</v>
      </c>
      <c r="G16" s="96">
        <v>0</v>
      </c>
      <c r="H16" s="96">
        <v>0</v>
      </c>
      <c r="I16" s="96">
        <v>0</v>
      </c>
      <c r="J16" s="96">
        <v>12</v>
      </c>
      <c r="K16" s="96">
        <v>1248</v>
      </c>
      <c r="L16" s="96">
        <v>0</v>
      </c>
      <c r="N16" s="34"/>
    </row>
    <row r="17" spans="2:14" ht="20.100000000000001" customHeight="1">
      <c r="B17" s="449"/>
      <c r="C17" s="57"/>
      <c r="D17" s="95"/>
      <c r="E17" s="96"/>
      <c r="F17" s="96"/>
      <c r="G17" s="96"/>
      <c r="H17" s="96"/>
      <c r="I17" s="96"/>
      <c r="J17" s="96"/>
      <c r="K17" s="96"/>
      <c r="L17" s="96"/>
    </row>
    <row r="18" spans="2:14" ht="20.100000000000001" customHeight="1">
      <c r="B18" s="449"/>
      <c r="C18" s="151" t="s">
        <v>734</v>
      </c>
      <c r="D18" s="95">
        <v>20861</v>
      </c>
      <c r="E18" s="96">
        <v>20861</v>
      </c>
      <c r="F18" s="96">
        <v>18934</v>
      </c>
      <c r="G18" s="96">
        <v>1927</v>
      </c>
      <c r="H18" s="96">
        <v>0</v>
      </c>
      <c r="I18" s="96">
        <v>0</v>
      </c>
      <c r="J18" s="96">
        <v>354</v>
      </c>
      <c r="K18" s="96">
        <v>17528</v>
      </c>
      <c r="L18" s="96">
        <v>2979</v>
      </c>
      <c r="N18" s="34"/>
    </row>
    <row r="19" spans="2:14" ht="20.100000000000001" customHeight="1">
      <c r="B19" s="449"/>
      <c r="C19" s="57"/>
      <c r="D19" s="95"/>
      <c r="E19" s="96"/>
      <c r="F19" s="96"/>
      <c r="G19" s="96"/>
      <c r="H19" s="96"/>
      <c r="I19" s="96"/>
      <c r="J19" s="96"/>
      <c r="K19" s="96"/>
      <c r="L19" s="96"/>
    </row>
    <row r="20" spans="2:14" ht="20.100000000000001" customHeight="1">
      <c r="B20" s="449"/>
      <c r="C20" s="151" t="s">
        <v>733</v>
      </c>
      <c r="D20" s="95">
        <v>236504</v>
      </c>
      <c r="E20" s="96">
        <v>235143</v>
      </c>
      <c r="F20" s="96">
        <v>173752</v>
      </c>
      <c r="G20" s="96">
        <v>42572</v>
      </c>
      <c r="H20" s="96">
        <v>18819</v>
      </c>
      <c r="I20" s="96">
        <v>1361</v>
      </c>
      <c r="J20" s="96">
        <v>9192</v>
      </c>
      <c r="K20" s="96">
        <v>183875</v>
      </c>
      <c r="L20" s="96">
        <v>42076</v>
      </c>
      <c r="N20" s="34"/>
    </row>
    <row r="21" spans="2:14" ht="20.100000000000001" customHeight="1">
      <c r="B21" s="449"/>
      <c r="C21" s="57"/>
      <c r="D21" s="95"/>
      <c r="E21" s="96"/>
      <c r="F21" s="96"/>
      <c r="G21" s="96"/>
      <c r="H21" s="96"/>
      <c r="I21" s="96"/>
      <c r="J21" s="96"/>
      <c r="K21" s="96"/>
      <c r="L21" s="96"/>
    </row>
    <row r="22" spans="2:14" ht="20.100000000000001" customHeight="1">
      <c r="B22" s="449"/>
      <c r="C22" s="151" t="s">
        <v>732</v>
      </c>
      <c r="D22" s="95">
        <v>117339</v>
      </c>
      <c r="E22" s="96">
        <v>115204</v>
      </c>
      <c r="F22" s="96">
        <v>107755</v>
      </c>
      <c r="G22" s="96">
        <v>7410</v>
      </c>
      <c r="H22" s="96">
        <v>39</v>
      </c>
      <c r="I22" s="96">
        <v>2135</v>
      </c>
      <c r="J22" s="96">
        <v>11821</v>
      </c>
      <c r="K22" s="96">
        <v>65645</v>
      </c>
      <c r="L22" s="96">
        <v>37738</v>
      </c>
      <c r="N22" s="34"/>
    </row>
    <row r="23" spans="2:14" ht="20.100000000000001" customHeight="1">
      <c r="B23" s="449"/>
      <c r="C23" s="57"/>
      <c r="D23" s="95"/>
      <c r="E23" s="96"/>
      <c r="F23" s="96"/>
      <c r="G23" s="96" t="s">
        <v>752</v>
      </c>
      <c r="H23" s="96"/>
      <c r="I23" s="96"/>
      <c r="J23" s="96"/>
      <c r="K23" s="96"/>
      <c r="L23" s="96"/>
    </row>
    <row r="24" spans="2:14" ht="20.100000000000001" customHeight="1">
      <c r="B24" s="449"/>
      <c r="C24" s="395" t="s">
        <v>731</v>
      </c>
      <c r="D24" s="95">
        <v>6647</v>
      </c>
      <c r="E24" s="96">
        <v>6580</v>
      </c>
      <c r="F24" s="96">
        <v>5421</v>
      </c>
      <c r="G24" s="96">
        <v>1159</v>
      </c>
      <c r="H24" s="96">
        <v>0</v>
      </c>
      <c r="I24" s="96">
        <v>67</v>
      </c>
      <c r="J24" s="96">
        <v>33</v>
      </c>
      <c r="K24" s="96">
        <v>4051</v>
      </c>
      <c r="L24" s="96">
        <v>2496</v>
      </c>
      <c r="M24" s="47"/>
      <c r="N24" s="47"/>
    </row>
    <row r="25" spans="2:14" ht="20.100000000000001" customHeight="1">
      <c r="B25" s="449"/>
      <c r="C25" s="57"/>
      <c r="D25" s="95"/>
      <c r="E25" s="96"/>
      <c r="F25" s="96"/>
      <c r="G25" s="96"/>
      <c r="H25" s="96"/>
      <c r="I25" s="96"/>
      <c r="J25" s="96"/>
      <c r="K25" s="96"/>
      <c r="L25" s="96"/>
    </row>
    <row r="26" spans="2:14" ht="20.100000000000001" customHeight="1">
      <c r="B26" s="449"/>
      <c r="C26" s="151" t="s">
        <v>124</v>
      </c>
      <c r="D26" s="95">
        <v>107681</v>
      </c>
      <c r="E26" s="96">
        <v>99258</v>
      </c>
      <c r="F26" s="96">
        <v>82615</v>
      </c>
      <c r="G26" s="96">
        <v>5270</v>
      </c>
      <c r="H26" s="96">
        <v>11373</v>
      </c>
      <c r="I26" s="96">
        <v>8423</v>
      </c>
      <c r="J26" s="96">
        <v>1078</v>
      </c>
      <c r="K26" s="96">
        <v>70190</v>
      </c>
      <c r="L26" s="96">
        <v>27990</v>
      </c>
      <c r="M26" s="47"/>
      <c r="N26" s="34"/>
    </row>
    <row r="27" spans="2:14" ht="20.100000000000001" customHeight="1">
      <c r="B27" s="449"/>
      <c r="C27" s="57"/>
      <c r="D27" s="95"/>
      <c r="E27" s="96"/>
      <c r="F27" s="96"/>
      <c r="G27" s="96"/>
      <c r="H27" s="96"/>
      <c r="I27" s="96"/>
      <c r="J27" s="96"/>
      <c r="K27" s="96"/>
      <c r="L27" s="96"/>
    </row>
    <row r="28" spans="2:14" ht="20.100000000000001" customHeight="1">
      <c r="B28" s="449"/>
      <c r="C28" s="151" t="s">
        <v>730</v>
      </c>
      <c r="D28" s="95">
        <v>38512</v>
      </c>
      <c r="E28" s="96">
        <v>32793</v>
      </c>
      <c r="F28" s="128" t="s">
        <v>751</v>
      </c>
      <c r="G28" s="128" t="s">
        <v>751</v>
      </c>
      <c r="H28" s="128" t="s">
        <v>751</v>
      </c>
      <c r="I28" s="96">
        <v>5719</v>
      </c>
      <c r="J28" s="96">
        <v>3740</v>
      </c>
      <c r="K28" s="96">
        <v>12270</v>
      </c>
      <c r="L28" s="96">
        <v>16783</v>
      </c>
      <c r="N28" s="34"/>
    </row>
    <row r="29" spans="2:14" ht="20.100000000000001" customHeight="1">
      <c r="B29" s="448"/>
      <c r="C29" s="58"/>
      <c r="D29" s="92"/>
      <c r="E29" s="93"/>
      <c r="F29" s="93"/>
      <c r="G29" s="93"/>
      <c r="H29" s="93"/>
      <c r="I29" s="93"/>
      <c r="J29" s="93"/>
      <c r="K29" s="93"/>
      <c r="L29" s="93"/>
    </row>
    <row r="30" spans="2:14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2:14">
      <c r="B31" s="46" t="s">
        <v>750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2:14">
      <c r="B32" s="46" t="s">
        <v>749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2:14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2:14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2:14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2:14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2:14">
      <c r="B37" s="46"/>
      <c r="C37" s="46"/>
      <c r="D37" s="46"/>
      <c r="E37" s="46"/>
      <c r="F37" s="46"/>
      <c r="G37" s="46"/>
      <c r="H37" s="46"/>
      <c r="I37" s="46"/>
      <c r="J37" s="46" t="s">
        <v>748</v>
      </c>
      <c r="K37" s="46"/>
      <c r="L37" s="46"/>
    </row>
    <row r="38" spans="2:14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</row>
    <row r="39" spans="2:14" ht="17.25">
      <c r="B39" s="190" t="s">
        <v>786</v>
      </c>
      <c r="C39" s="162"/>
      <c r="D39" s="162"/>
      <c r="E39" s="162"/>
      <c r="F39" s="162"/>
      <c r="G39" s="162"/>
      <c r="H39" s="162"/>
      <c r="I39" s="162"/>
      <c r="J39" s="162"/>
      <c r="K39" s="162"/>
      <c r="L39" s="162"/>
    </row>
    <row r="40" spans="2:14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85" t="s">
        <v>747</v>
      </c>
    </row>
    <row r="41" spans="2:14" ht="20.100000000000001" customHeight="1">
      <c r="B41" s="441" t="s">
        <v>746</v>
      </c>
      <c r="C41" s="442"/>
      <c r="D41" s="443" t="s">
        <v>46</v>
      </c>
      <c r="E41" s="138" t="s">
        <v>745</v>
      </c>
      <c r="F41" s="124"/>
      <c r="G41" s="124"/>
      <c r="H41" s="124"/>
      <c r="I41" s="138" t="s">
        <v>744</v>
      </c>
      <c r="J41" s="124"/>
      <c r="K41" s="124"/>
      <c r="L41" s="124"/>
    </row>
    <row r="42" spans="2:14" ht="20.100000000000001" customHeight="1">
      <c r="B42" s="464"/>
      <c r="C42" s="449"/>
      <c r="D42" s="447"/>
      <c r="E42" s="443" t="s">
        <v>46</v>
      </c>
      <c r="F42" s="151" t="s">
        <v>743</v>
      </c>
      <c r="G42" s="151" t="s">
        <v>742</v>
      </c>
      <c r="H42" s="105" t="s">
        <v>739</v>
      </c>
      <c r="I42" s="443" t="s">
        <v>46</v>
      </c>
      <c r="J42" s="151" t="s">
        <v>741</v>
      </c>
      <c r="K42" s="151" t="s">
        <v>740</v>
      </c>
      <c r="L42" s="105" t="s">
        <v>739</v>
      </c>
    </row>
    <row r="43" spans="2:14" ht="20.100000000000001" customHeight="1">
      <c r="B43" s="450"/>
      <c r="C43" s="448"/>
      <c r="D43" s="444"/>
      <c r="E43" s="444"/>
      <c r="F43" s="107" t="s">
        <v>738</v>
      </c>
      <c r="G43" s="107" t="s">
        <v>737</v>
      </c>
      <c r="H43" s="107" t="s">
        <v>736</v>
      </c>
      <c r="I43" s="444"/>
      <c r="J43" s="107" t="s">
        <v>738</v>
      </c>
      <c r="K43" s="107" t="s">
        <v>737</v>
      </c>
      <c r="L43" s="107" t="s">
        <v>736</v>
      </c>
    </row>
    <row r="44" spans="2:14" ht="20.100000000000001" customHeight="1">
      <c r="B44" s="442" t="s">
        <v>595</v>
      </c>
      <c r="C44" s="56"/>
      <c r="D44" s="95"/>
      <c r="E44" s="96"/>
      <c r="F44" s="96"/>
      <c r="G44" s="96"/>
      <c r="H44" s="96"/>
      <c r="I44" s="96"/>
      <c r="J44" s="96"/>
      <c r="K44" s="96"/>
      <c r="L44" s="96"/>
    </row>
    <row r="45" spans="2:14" ht="20.100000000000001" customHeight="1">
      <c r="B45" s="449"/>
      <c r="C45" s="396" t="s">
        <v>731</v>
      </c>
      <c r="D45" s="95">
        <v>26869</v>
      </c>
      <c r="E45" s="96">
        <v>26869</v>
      </c>
      <c r="F45" s="96">
        <v>16234</v>
      </c>
      <c r="G45" s="96">
        <v>917</v>
      </c>
      <c r="H45" s="96">
        <v>9718</v>
      </c>
      <c r="I45" s="96">
        <v>0</v>
      </c>
      <c r="J45" s="96">
        <v>0</v>
      </c>
      <c r="K45" s="96">
        <v>0</v>
      </c>
      <c r="L45" s="96">
        <v>0</v>
      </c>
      <c r="N45" s="47"/>
    </row>
    <row r="46" spans="2:14" ht="20.100000000000001" customHeight="1">
      <c r="B46" s="449"/>
      <c r="C46" s="57"/>
      <c r="D46" s="95"/>
      <c r="E46" s="96"/>
      <c r="F46" s="96"/>
      <c r="G46" s="96"/>
      <c r="H46" s="96"/>
      <c r="I46" s="96"/>
      <c r="J46" s="96"/>
      <c r="K46" s="96"/>
      <c r="L46" s="96"/>
    </row>
    <row r="47" spans="2:14" ht="20.100000000000001" customHeight="1">
      <c r="B47" s="449"/>
      <c r="C47" s="151" t="s">
        <v>124</v>
      </c>
      <c r="D47" s="95">
        <f>SUM(E47,I47)</f>
        <v>499693</v>
      </c>
      <c r="E47" s="96">
        <f>SUM(F47:H47)</f>
        <v>483826</v>
      </c>
      <c r="F47" s="96">
        <v>7900</v>
      </c>
      <c r="G47" s="96">
        <v>432728</v>
      </c>
      <c r="H47" s="96">
        <v>43198</v>
      </c>
      <c r="I47" s="96">
        <f>J47+K47+L47</f>
        <v>15867</v>
      </c>
      <c r="J47" s="96">
        <v>1842</v>
      </c>
      <c r="K47" s="96">
        <v>6890</v>
      </c>
      <c r="L47" s="96">
        <v>7135</v>
      </c>
    </row>
    <row r="48" spans="2:14" ht="20.100000000000001" customHeight="1">
      <c r="B48" s="448"/>
      <c r="C48" s="58"/>
      <c r="D48" s="95"/>
      <c r="E48" s="96"/>
      <c r="F48" s="128"/>
      <c r="G48" s="128"/>
      <c r="H48" s="128"/>
      <c r="I48" s="96"/>
      <c r="J48" s="128"/>
      <c r="K48" s="128"/>
      <c r="L48" s="128"/>
    </row>
    <row r="49" spans="2:14" ht="20.100000000000001" customHeight="1">
      <c r="B49" s="442" t="s">
        <v>594</v>
      </c>
      <c r="C49" s="57"/>
      <c r="D49" s="95"/>
      <c r="E49" s="96"/>
      <c r="F49" s="96"/>
      <c r="G49" s="96"/>
      <c r="H49" s="96"/>
      <c r="I49" s="96"/>
      <c r="J49" s="96"/>
      <c r="K49" s="96"/>
      <c r="L49" s="96"/>
    </row>
    <row r="50" spans="2:14" ht="20.100000000000001" customHeight="1">
      <c r="B50" s="449"/>
      <c r="C50" s="151" t="s">
        <v>735</v>
      </c>
      <c r="D50" s="95">
        <f>SUM(E50,I50)</f>
        <v>2223</v>
      </c>
      <c r="E50" s="96">
        <f>SUM(F50:H50)</f>
        <v>2223</v>
      </c>
      <c r="F50" s="96">
        <v>1094</v>
      </c>
      <c r="G50" s="96">
        <v>0</v>
      </c>
      <c r="H50" s="96">
        <v>1129</v>
      </c>
      <c r="I50" s="96">
        <f>J50+K50+L50</f>
        <v>0</v>
      </c>
      <c r="J50" s="96">
        <v>0</v>
      </c>
      <c r="K50" s="96">
        <v>0</v>
      </c>
      <c r="L50" s="96">
        <v>0</v>
      </c>
    </row>
    <row r="51" spans="2:14" ht="20.100000000000001" customHeight="1">
      <c r="B51" s="449"/>
      <c r="C51" s="57"/>
      <c r="D51" s="95"/>
      <c r="E51" s="96"/>
      <c r="F51" s="96"/>
      <c r="G51" s="96"/>
      <c r="H51" s="96"/>
      <c r="I51" s="96"/>
      <c r="J51" s="96"/>
      <c r="K51" s="96"/>
      <c r="L51" s="96"/>
    </row>
    <row r="52" spans="2:14" ht="20.100000000000001" customHeight="1">
      <c r="B52" s="449"/>
      <c r="C52" s="151" t="s">
        <v>734</v>
      </c>
      <c r="D52" s="95">
        <f>SUM(E52,I52)</f>
        <v>27573</v>
      </c>
      <c r="E52" s="96">
        <f>SUM(F52:H52)</f>
        <v>26695</v>
      </c>
      <c r="F52" s="96">
        <v>7341</v>
      </c>
      <c r="G52" s="96">
        <v>0</v>
      </c>
      <c r="H52" s="96">
        <v>19354</v>
      </c>
      <c r="I52" s="96">
        <f>J52+K52+L52</f>
        <v>878</v>
      </c>
      <c r="J52" s="96">
        <v>0</v>
      </c>
      <c r="K52" s="96">
        <v>0</v>
      </c>
      <c r="L52" s="96">
        <v>878</v>
      </c>
    </row>
    <row r="53" spans="2:14" ht="20.100000000000001" customHeight="1">
      <c r="B53" s="449"/>
      <c r="C53" s="57"/>
      <c r="D53" s="95"/>
      <c r="E53" s="96"/>
      <c r="F53" s="96"/>
      <c r="G53" s="96"/>
      <c r="H53" s="96"/>
      <c r="I53" s="96"/>
      <c r="J53" s="96"/>
      <c r="K53" s="96"/>
      <c r="L53" s="96"/>
    </row>
    <row r="54" spans="2:14" ht="20.100000000000001" customHeight="1">
      <c r="B54" s="449"/>
      <c r="C54" s="151" t="s">
        <v>733</v>
      </c>
      <c r="D54" s="95">
        <f>SUM(E54,I54)</f>
        <v>850358</v>
      </c>
      <c r="E54" s="96">
        <f>SUM(F54:H54)</f>
        <v>791362</v>
      </c>
      <c r="F54" s="96">
        <v>349564</v>
      </c>
      <c r="G54" s="96">
        <v>28723</v>
      </c>
      <c r="H54" s="96">
        <v>413075</v>
      </c>
      <c r="I54" s="96">
        <f>J54+K54+L54</f>
        <v>58996</v>
      </c>
      <c r="J54" s="96">
        <v>48850</v>
      </c>
      <c r="K54" s="96">
        <v>0</v>
      </c>
      <c r="L54" s="96">
        <v>10146</v>
      </c>
    </row>
    <row r="55" spans="2:14" ht="20.100000000000001" customHeight="1">
      <c r="B55" s="449"/>
      <c r="C55" s="57"/>
      <c r="D55" s="95"/>
      <c r="E55" s="96"/>
      <c r="F55" s="96"/>
      <c r="G55" s="96"/>
      <c r="H55" s="96"/>
      <c r="I55" s="96"/>
      <c r="J55" s="96"/>
      <c r="K55" s="96"/>
      <c r="L55" s="96"/>
    </row>
    <row r="56" spans="2:14" ht="20.100000000000001" customHeight="1">
      <c r="B56" s="449"/>
      <c r="C56" s="151" t="s">
        <v>732</v>
      </c>
      <c r="D56" s="95">
        <f>SUM(E56,I56)</f>
        <v>370387</v>
      </c>
      <c r="E56" s="96">
        <f>SUM(F56:H56)</f>
        <v>277404</v>
      </c>
      <c r="F56" s="96">
        <v>140253</v>
      </c>
      <c r="G56" s="96">
        <v>4034</v>
      </c>
      <c r="H56" s="96">
        <v>133117</v>
      </c>
      <c r="I56" s="96">
        <f>J56+K56+L56</f>
        <v>92983</v>
      </c>
      <c r="J56" s="96">
        <v>46697</v>
      </c>
      <c r="K56" s="96">
        <v>1652</v>
      </c>
      <c r="L56" s="96">
        <v>44634</v>
      </c>
    </row>
    <row r="57" spans="2:14" ht="20.100000000000001" customHeight="1">
      <c r="B57" s="449"/>
      <c r="C57" s="57"/>
      <c r="D57" s="95"/>
      <c r="E57" s="96"/>
      <c r="F57" s="96"/>
      <c r="G57" s="96"/>
      <c r="H57" s="96"/>
      <c r="I57" s="96"/>
      <c r="J57" s="96"/>
      <c r="K57" s="96"/>
      <c r="L57" s="96"/>
    </row>
    <row r="58" spans="2:14" ht="20.100000000000001" customHeight="1">
      <c r="B58" s="449"/>
      <c r="C58" s="396" t="s">
        <v>731</v>
      </c>
      <c r="D58" s="95">
        <f>SUM(E58,I58)</f>
        <v>24191</v>
      </c>
      <c r="E58" s="96">
        <f>SUM(F58:H58)</f>
        <v>8289</v>
      </c>
      <c r="F58" s="96">
        <v>4950</v>
      </c>
      <c r="G58" s="96">
        <v>0</v>
      </c>
      <c r="H58" s="96">
        <v>3339</v>
      </c>
      <c r="I58" s="96">
        <f>J58+K58+L58</f>
        <v>15902</v>
      </c>
      <c r="J58" s="96">
        <v>11528</v>
      </c>
      <c r="K58" s="96">
        <v>0</v>
      </c>
      <c r="L58" s="96">
        <v>4374</v>
      </c>
      <c r="N58" s="47"/>
    </row>
    <row r="59" spans="2:14" ht="20.100000000000001" customHeight="1">
      <c r="B59" s="449"/>
      <c r="C59" s="57"/>
      <c r="D59" s="95"/>
      <c r="E59" s="96"/>
      <c r="F59" s="96"/>
      <c r="G59" s="96"/>
      <c r="H59" s="96"/>
      <c r="I59" s="96"/>
      <c r="J59" s="96"/>
      <c r="K59" s="96"/>
      <c r="L59" s="96"/>
    </row>
    <row r="60" spans="2:14" ht="20.100000000000001" customHeight="1">
      <c r="B60" s="449"/>
      <c r="C60" s="151" t="s">
        <v>124</v>
      </c>
      <c r="D60" s="95">
        <f>SUM(E60,I60)</f>
        <v>125082</v>
      </c>
      <c r="E60" s="96">
        <f>SUM(F60:H60)</f>
        <v>85431</v>
      </c>
      <c r="F60" s="96">
        <v>2451</v>
      </c>
      <c r="G60" s="96">
        <v>1905</v>
      </c>
      <c r="H60" s="96">
        <v>81075</v>
      </c>
      <c r="I60" s="96">
        <f>J60+K60+L60</f>
        <v>39651</v>
      </c>
      <c r="J60" s="96">
        <v>11972</v>
      </c>
      <c r="K60" s="96">
        <v>0</v>
      </c>
      <c r="L60" s="96">
        <v>27679</v>
      </c>
    </row>
    <row r="61" spans="2:14" ht="20.100000000000001" customHeight="1">
      <c r="B61" s="449"/>
      <c r="C61" s="57"/>
      <c r="D61" s="95"/>
      <c r="E61" s="96"/>
      <c r="F61" s="96"/>
      <c r="G61" s="96"/>
      <c r="H61" s="96"/>
      <c r="I61" s="96"/>
      <c r="J61" s="96"/>
      <c r="K61" s="96"/>
      <c r="L61" s="96"/>
    </row>
    <row r="62" spans="2:14" ht="20.100000000000001" customHeight="1">
      <c r="B62" s="449"/>
      <c r="C62" s="151" t="s">
        <v>730</v>
      </c>
      <c r="D62" s="95">
        <v>449716</v>
      </c>
      <c r="E62" s="96">
        <v>253734</v>
      </c>
      <c r="F62" s="128" t="s">
        <v>106</v>
      </c>
      <c r="G62" s="128" t="s">
        <v>106</v>
      </c>
      <c r="H62" s="128" t="s">
        <v>106</v>
      </c>
      <c r="I62" s="96">
        <v>195982</v>
      </c>
      <c r="J62" s="128" t="s">
        <v>106</v>
      </c>
      <c r="K62" s="128" t="s">
        <v>106</v>
      </c>
      <c r="L62" s="128" t="s">
        <v>106</v>
      </c>
    </row>
    <row r="63" spans="2:14" ht="20.100000000000001" customHeight="1">
      <c r="B63" s="448"/>
      <c r="C63" s="58"/>
      <c r="D63" s="92"/>
      <c r="E63" s="93"/>
      <c r="F63" s="93"/>
      <c r="G63" s="93"/>
      <c r="H63" s="93"/>
      <c r="I63" s="93"/>
      <c r="J63" s="93"/>
      <c r="K63" s="93"/>
      <c r="L63" s="93"/>
    </row>
    <row r="64" spans="2:14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</row>
    <row r="65" spans="2:12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</row>
    <row r="66" spans="2:12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</row>
    <row r="84" spans="17:17">
      <c r="Q84" s="1" t="s">
        <v>39</v>
      </c>
    </row>
  </sheetData>
  <mergeCells count="15">
    <mergeCell ref="B49:B63"/>
    <mergeCell ref="J8:J9"/>
    <mergeCell ref="B10:B14"/>
    <mergeCell ref="B15:B29"/>
    <mergeCell ref="B41:C43"/>
    <mergeCell ref="D41:D43"/>
    <mergeCell ref="E42:E43"/>
    <mergeCell ref="I42:I43"/>
    <mergeCell ref="B7:C9"/>
    <mergeCell ref="D7:D9"/>
    <mergeCell ref="E8:E9"/>
    <mergeCell ref="F8:F9"/>
    <mergeCell ref="H8:H9"/>
    <mergeCell ref="I7:I9"/>
    <mergeCell ref="B44:B48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92" orientation="portrait" useFirstPageNumber="1" r:id="rId1"/>
  <headerFooter alignWithMargins="0">
    <oddFooter>&amp;C&amp;14－&amp;P－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showGridLines="0" zoomScaleNormal="100" zoomScaleSheetLayoutView="100" workbookViewId="0">
      <pane ySplit="9" topLeftCell="A76" activePane="bottomLeft" state="frozen"/>
      <selection activeCell="D30" sqref="D30"/>
      <selection pane="bottomLeft" activeCell="S106" sqref="S106"/>
    </sheetView>
  </sheetViews>
  <sheetFormatPr defaultRowHeight="13.5"/>
  <cols>
    <col min="1" max="1" width="2.625" style="46" customWidth="1"/>
    <col min="2" max="2" width="11.625" style="46" customWidth="1"/>
    <col min="3" max="3" width="6.25" style="46" customWidth="1"/>
    <col min="4" max="4" width="6.625" style="46" customWidth="1"/>
    <col min="5" max="5" width="8.125" style="46" customWidth="1"/>
    <col min="6" max="8" width="6.625" style="46" customWidth="1"/>
    <col min="9" max="9" width="8.125" style="46" customWidth="1"/>
    <col min="10" max="11" width="6.625" style="46" customWidth="1"/>
    <col min="12" max="12" width="8.125" style="46" customWidth="1"/>
    <col min="13" max="13" width="7.875" style="46" customWidth="1"/>
    <col min="14" max="17" width="6.625" style="46" customWidth="1"/>
    <col min="18" max="19" width="9" style="46"/>
    <col min="20" max="20" width="6.25" style="46" bestFit="1" customWidth="1"/>
    <col min="21" max="21" width="11.625" style="46" customWidth="1"/>
    <col min="22" max="22" width="6.125" style="46" customWidth="1"/>
    <col min="23" max="23" width="6.625" style="46" customWidth="1"/>
    <col min="24" max="24" width="8.125" style="46" customWidth="1"/>
    <col min="25" max="26" width="6.125" style="46" customWidth="1"/>
    <col min="27" max="28" width="6.625" style="46" customWidth="1"/>
    <col min="29" max="30" width="6.125" style="46" customWidth="1"/>
    <col min="31" max="31" width="6.625" style="46" customWidth="1"/>
    <col min="32" max="32" width="8.125" style="46" customWidth="1"/>
    <col min="33" max="33" width="6.625" style="46" customWidth="1"/>
    <col min="34" max="34" width="6.125" style="46" customWidth="1"/>
    <col min="35" max="35" width="6.625" style="46" customWidth="1"/>
    <col min="36" max="36" width="8.125" style="46" customWidth="1"/>
    <col min="37" max="37" width="6.625" style="46" customWidth="1"/>
    <col min="38" max="38" width="6.125" style="46" customWidth="1"/>
    <col min="39" max="39" width="8.125" style="46" customWidth="1"/>
    <col min="40" max="40" width="6.625" style="46" customWidth="1"/>
    <col min="41" max="16384" width="9" style="46"/>
  </cols>
  <sheetData>
    <row r="1" spans="1:22">
      <c r="A1" s="53"/>
      <c r="B1" s="194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2" ht="17.25">
      <c r="Q2" s="193" t="s">
        <v>164</v>
      </c>
    </row>
    <row r="3" spans="1:22" ht="18.75">
      <c r="B3" s="192" t="s">
        <v>163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V3" s="191"/>
    </row>
    <row r="4" spans="1:22"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</row>
    <row r="5" spans="1:22" ht="17.25">
      <c r="B5" s="190" t="s">
        <v>162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</row>
    <row r="7" spans="1:22" ht="15" customHeight="1">
      <c r="B7" s="55"/>
      <c r="C7" s="89" t="s">
        <v>161</v>
      </c>
      <c r="D7" s="90"/>
      <c r="E7" s="90"/>
      <c r="F7" s="140"/>
      <c r="G7" s="437" t="s">
        <v>160</v>
      </c>
      <c r="H7" s="438"/>
      <c r="I7" s="438"/>
      <c r="J7" s="439"/>
      <c r="K7" s="437" t="s">
        <v>159</v>
      </c>
      <c r="L7" s="438"/>
      <c r="M7" s="438"/>
      <c r="N7" s="439"/>
      <c r="O7" s="138" t="s">
        <v>158</v>
      </c>
      <c r="P7" s="124"/>
      <c r="Q7" s="124"/>
      <c r="R7" s="124"/>
      <c r="S7" s="437" t="s">
        <v>157</v>
      </c>
      <c r="T7" s="438"/>
      <c r="U7" s="438"/>
    </row>
    <row r="8" spans="1:22" ht="15" customHeight="1">
      <c r="B8" s="115" t="s">
        <v>62</v>
      </c>
      <c r="C8" s="435" t="s">
        <v>156</v>
      </c>
      <c r="D8" s="435" t="s">
        <v>63</v>
      </c>
      <c r="E8" s="435" t="s">
        <v>155</v>
      </c>
      <c r="F8" s="169" t="s">
        <v>151</v>
      </c>
      <c r="G8" s="435" t="s">
        <v>156</v>
      </c>
      <c r="H8" s="435" t="s">
        <v>63</v>
      </c>
      <c r="I8" s="435" t="s">
        <v>155</v>
      </c>
      <c r="J8" s="169" t="s">
        <v>151</v>
      </c>
      <c r="K8" s="435" t="s">
        <v>153</v>
      </c>
      <c r="L8" s="435" t="s">
        <v>63</v>
      </c>
      <c r="M8" s="435" t="s">
        <v>154</v>
      </c>
      <c r="N8" s="169" t="s">
        <v>151</v>
      </c>
      <c r="O8" s="435" t="s">
        <v>153</v>
      </c>
      <c r="P8" s="435" t="s">
        <v>63</v>
      </c>
      <c r="Q8" s="435" t="s">
        <v>152</v>
      </c>
      <c r="R8" s="169" t="s">
        <v>151</v>
      </c>
      <c r="S8" s="435" t="s">
        <v>153</v>
      </c>
      <c r="T8" s="435" t="s">
        <v>152</v>
      </c>
      <c r="U8" s="189" t="s">
        <v>151</v>
      </c>
    </row>
    <row r="9" spans="1:22" ht="15" customHeight="1">
      <c r="B9" s="59"/>
      <c r="C9" s="436"/>
      <c r="D9" s="436"/>
      <c r="E9" s="436"/>
      <c r="F9" s="170" t="s">
        <v>150</v>
      </c>
      <c r="G9" s="436"/>
      <c r="H9" s="436"/>
      <c r="I9" s="436"/>
      <c r="J9" s="170" t="s">
        <v>150</v>
      </c>
      <c r="K9" s="436"/>
      <c r="L9" s="436"/>
      <c r="M9" s="436"/>
      <c r="N9" s="170" t="s">
        <v>150</v>
      </c>
      <c r="O9" s="436"/>
      <c r="P9" s="436"/>
      <c r="Q9" s="436"/>
      <c r="R9" s="170" t="s">
        <v>150</v>
      </c>
      <c r="S9" s="436"/>
      <c r="T9" s="436"/>
      <c r="U9" s="188" t="s">
        <v>150</v>
      </c>
    </row>
    <row r="10" spans="1:22" ht="13.5" customHeight="1">
      <c r="B10" s="186" t="s">
        <v>149</v>
      </c>
      <c r="C10" s="183">
        <v>25</v>
      </c>
      <c r="D10" s="178" t="s">
        <v>57</v>
      </c>
      <c r="E10" s="177">
        <v>3240</v>
      </c>
      <c r="F10" s="177">
        <v>101</v>
      </c>
      <c r="G10" s="178" t="s">
        <v>148</v>
      </c>
      <c r="H10" s="178" t="s">
        <v>148</v>
      </c>
      <c r="I10" s="178" t="s">
        <v>148</v>
      </c>
      <c r="J10" s="178" t="s">
        <v>148</v>
      </c>
      <c r="K10" s="182">
        <v>509</v>
      </c>
      <c r="L10" s="185">
        <v>4570</v>
      </c>
      <c r="M10" s="185">
        <v>194082</v>
      </c>
      <c r="N10" s="185">
        <v>5882</v>
      </c>
      <c r="O10" s="185">
        <v>323</v>
      </c>
      <c r="P10" s="185">
        <v>2224</v>
      </c>
      <c r="Q10" s="185">
        <v>90978</v>
      </c>
      <c r="R10" s="185">
        <v>3570</v>
      </c>
      <c r="S10" s="185">
        <v>100</v>
      </c>
      <c r="T10" s="185">
        <v>25096</v>
      </c>
      <c r="U10" s="185">
        <v>1786</v>
      </c>
    </row>
    <row r="11" spans="1:22" ht="13.5" customHeight="1">
      <c r="B11" s="186">
        <v>24</v>
      </c>
      <c r="C11" s="183">
        <v>23</v>
      </c>
      <c r="D11" s="178" t="s">
        <v>57</v>
      </c>
      <c r="E11" s="177">
        <v>2793</v>
      </c>
      <c r="F11" s="177">
        <v>91</v>
      </c>
      <c r="G11" s="178" t="s">
        <v>148</v>
      </c>
      <c r="H11" s="178" t="s">
        <v>148</v>
      </c>
      <c r="I11" s="178" t="s">
        <v>148</v>
      </c>
      <c r="J11" s="178" t="s">
        <v>148</v>
      </c>
      <c r="K11" s="182">
        <v>532</v>
      </c>
      <c r="L11" s="185">
        <v>4703</v>
      </c>
      <c r="M11" s="185">
        <v>200939</v>
      </c>
      <c r="N11" s="185">
        <v>5901</v>
      </c>
      <c r="O11" s="185">
        <v>275</v>
      </c>
      <c r="P11" s="185">
        <v>2240</v>
      </c>
      <c r="Q11" s="185">
        <v>93386</v>
      </c>
      <c r="R11" s="185">
        <v>3573</v>
      </c>
      <c r="S11" s="185">
        <v>112</v>
      </c>
      <c r="T11" s="185">
        <v>32395</v>
      </c>
      <c r="U11" s="185">
        <v>1759</v>
      </c>
    </row>
    <row r="12" spans="1:22" ht="13.5" customHeight="1">
      <c r="B12" s="186">
        <v>25</v>
      </c>
      <c r="C12" s="183">
        <v>25</v>
      </c>
      <c r="D12" s="178" t="s">
        <v>57</v>
      </c>
      <c r="E12" s="177">
        <v>2709</v>
      </c>
      <c r="F12" s="177">
        <v>100</v>
      </c>
      <c r="G12" s="178" t="s">
        <v>148</v>
      </c>
      <c r="H12" s="178" t="s">
        <v>148</v>
      </c>
      <c r="I12" s="178" t="s">
        <v>148</v>
      </c>
      <c r="J12" s="178" t="s">
        <v>148</v>
      </c>
      <c r="K12" s="182">
        <v>515</v>
      </c>
      <c r="L12" s="185">
        <v>4792</v>
      </c>
      <c r="M12" s="185">
        <v>202456</v>
      </c>
      <c r="N12" s="185">
        <v>5955</v>
      </c>
      <c r="O12" s="185">
        <v>277</v>
      </c>
      <c r="P12" s="185">
        <v>2295</v>
      </c>
      <c r="Q12" s="185">
        <v>94867</v>
      </c>
      <c r="R12" s="185">
        <v>3559</v>
      </c>
      <c r="S12" s="185">
        <v>102</v>
      </c>
      <c r="T12" s="185">
        <v>39340</v>
      </c>
      <c r="U12" s="185">
        <v>1960</v>
      </c>
    </row>
    <row r="13" spans="1:22" ht="13.5" customHeight="1">
      <c r="B13" s="186">
        <v>26</v>
      </c>
      <c r="C13" s="183">
        <v>28</v>
      </c>
      <c r="D13" s="177">
        <v>87</v>
      </c>
      <c r="E13" s="177">
        <v>3018</v>
      </c>
      <c r="F13" s="177">
        <v>101</v>
      </c>
      <c r="G13" s="178" t="s">
        <v>148</v>
      </c>
      <c r="H13" s="178" t="s">
        <v>148</v>
      </c>
      <c r="I13" s="178" t="s">
        <v>148</v>
      </c>
      <c r="J13" s="178" t="s">
        <v>148</v>
      </c>
      <c r="K13" s="182">
        <v>515</v>
      </c>
      <c r="L13" s="185">
        <v>4923</v>
      </c>
      <c r="M13" s="185">
        <v>207837</v>
      </c>
      <c r="N13" s="185">
        <v>5979</v>
      </c>
      <c r="O13" s="185">
        <v>272</v>
      </c>
      <c r="P13" s="185">
        <v>2243</v>
      </c>
      <c r="Q13" s="185">
        <v>91515</v>
      </c>
      <c r="R13" s="185">
        <v>3516</v>
      </c>
      <c r="S13" s="185">
        <v>103</v>
      </c>
      <c r="T13" s="185">
        <v>43889</v>
      </c>
      <c r="U13" s="185">
        <v>2053</v>
      </c>
    </row>
    <row r="14" spans="1:22" ht="13.5" customHeight="1">
      <c r="B14" s="186">
        <v>27</v>
      </c>
      <c r="C14" s="183">
        <v>32</v>
      </c>
      <c r="D14" s="177">
        <v>122</v>
      </c>
      <c r="E14" s="177">
        <v>4872</v>
      </c>
      <c r="F14" s="177">
        <v>146</v>
      </c>
      <c r="G14" s="178" t="s">
        <v>148</v>
      </c>
      <c r="H14" s="178" t="s">
        <v>148</v>
      </c>
      <c r="I14" s="178" t="s">
        <v>148</v>
      </c>
      <c r="J14" s="178" t="s">
        <v>148</v>
      </c>
      <c r="K14" s="182">
        <v>517</v>
      </c>
      <c r="L14" s="185">
        <v>4840</v>
      </c>
      <c r="M14" s="185">
        <v>202869</v>
      </c>
      <c r="N14" s="185">
        <v>6201</v>
      </c>
      <c r="O14" s="185">
        <v>271</v>
      </c>
      <c r="P14" s="185">
        <v>2237</v>
      </c>
      <c r="Q14" s="185">
        <v>90144</v>
      </c>
      <c r="R14" s="185">
        <v>3662</v>
      </c>
      <c r="S14" s="185">
        <v>106</v>
      </c>
      <c r="T14" s="185">
        <v>47444</v>
      </c>
      <c r="U14" s="185">
        <v>2298</v>
      </c>
    </row>
    <row r="15" spans="1:22" ht="13.5" customHeight="1">
      <c r="B15" s="186">
        <v>28</v>
      </c>
      <c r="C15" s="183">
        <v>59</v>
      </c>
      <c r="D15" s="177">
        <v>221</v>
      </c>
      <c r="E15" s="177">
        <v>8193</v>
      </c>
      <c r="F15" s="177">
        <v>301</v>
      </c>
      <c r="G15" s="178" t="s">
        <v>148</v>
      </c>
      <c r="H15" s="178" t="s">
        <v>148</v>
      </c>
      <c r="I15" s="178" t="s">
        <v>148</v>
      </c>
      <c r="J15" s="178" t="s">
        <v>148</v>
      </c>
      <c r="K15" s="182">
        <v>518</v>
      </c>
      <c r="L15" s="185">
        <v>4944</v>
      </c>
      <c r="M15" s="185">
        <v>206837</v>
      </c>
      <c r="N15" s="185">
        <v>6227</v>
      </c>
      <c r="O15" s="185">
        <v>269</v>
      </c>
      <c r="P15" s="185">
        <v>2267</v>
      </c>
      <c r="Q15" s="185">
        <v>93169</v>
      </c>
      <c r="R15" s="185">
        <v>3744</v>
      </c>
      <c r="S15" s="185">
        <v>105</v>
      </c>
      <c r="T15" s="185">
        <v>51025</v>
      </c>
      <c r="U15" s="185">
        <v>2424</v>
      </c>
    </row>
    <row r="16" spans="1:22" ht="13.5" customHeight="1">
      <c r="B16" s="186">
        <v>29</v>
      </c>
      <c r="C16" s="183">
        <v>98</v>
      </c>
      <c r="D16" s="177">
        <v>337</v>
      </c>
      <c r="E16" s="177">
        <v>11742</v>
      </c>
      <c r="F16" s="177">
        <v>463</v>
      </c>
      <c r="G16" s="178" t="s">
        <v>148</v>
      </c>
      <c r="H16" s="178" t="s">
        <v>148</v>
      </c>
      <c r="I16" s="178" t="s">
        <v>148</v>
      </c>
      <c r="J16" s="178" t="s">
        <v>148</v>
      </c>
      <c r="K16" s="182">
        <v>519</v>
      </c>
      <c r="L16" s="185">
        <v>5045</v>
      </c>
      <c r="M16" s="185">
        <v>214845</v>
      </c>
      <c r="N16" s="185">
        <v>6218</v>
      </c>
      <c r="O16" s="185">
        <v>270</v>
      </c>
      <c r="P16" s="185">
        <v>2296</v>
      </c>
      <c r="Q16" s="185">
        <v>101238</v>
      </c>
      <c r="R16" s="185">
        <v>3755</v>
      </c>
      <c r="S16" s="185">
        <v>108</v>
      </c>
      <c r="T16" s="185">
        <v>51107</v>
      </c>
      <c r="U16" s="185">
        <v>2482</v>
      </c>
    </row>
    <row r="17" spans="2:21" ht="13.5" customHeight="1">
      <c r="B17" s="186">
        <v>30</v>
      </c>
      <c r="C17" s="183">
        <v>122</v>
      </c>
      <c r="D17" s="177">
        <v>388</v>
      </c>
      <c r="E17" s="177">
        <v>13188</v>
      </c>
      <c r="F17" s="177">
        <v>534</v>
      </c>
      <c r="G17" s="178" t="s">
        <v>148</v>
      </c>
      <c r="H17" s="178" t="s">
        <v>148</v>
      </c>
      <c r="I17" s="178" t="s">
        <v>148</v>
      </c>
      <c r="J17" s="178" t="s">
        <v>148</v>
      </c>
      <c r="K17" s="182">
        <v>521</v>
      </c>
      <c r="L17" s="185">
        <v>5181</v>
      </c>
      <c r="M17" s="185">
        <v>224420</v>
      </c>
      <c r="N17" s="185">
        <v>6293</v>
      </c>
      <c r="O17" s="185">
        <v>268</v>
      </c>
      <c r="P17" s="185">
        <v>2328</v>
      </c>
      <c r="Q17" s="185">
        <v>106525</v>
      </c>
      <c r="R17" s="185">
        <v>3796</v>
      </c>
      <c r="S17" s="185">
        <v>108</v>
      </c>
      <c r="T17" s="185">
        <v>51784</v>
      </c>
      <c r="U17" s="185">
        <v>2471</v>
      </c>
    </row>
    <row r="18" spans="2:21" ht="9" customHeight="1">
      <c r="B18" s="186"/>
      <c r="C18" s="183"/>
      <c r="D18" s="177"/>
      <c r="E18" s="177"/>
      <c r="F18" s="177"/>
      <c r="G18" s="177"/>
      <c r="H18" s="177"/>
      <c r="I18" s="177"/>
      <c r="J18" s="177"/>
      <c r="K18" s="182"/>
      <c r="L18" s="185"/>
      <c r="M18" s="185"/>
      <c r="N18" s="185"/>
      <c r="O18" s="185"/>
      <c r="P18" s="185"/>
      <c r="Q18" s="185"/>
      <c r="R18" s="185"/>
      <c r="S18" s="185"/>
      <c r="T18" s="185"/>
      <c r="U18" s="185"/>
    </row>
    <row r="19" spans="2:21" ht="13.5" customHeight="1">
      <c r="B19" s="186">
        <v>31</v>
      </c>
      <c r="C19" s="183">
        <v>138</v>
      </c>
      <c r="D19" s="177">
        <v>428</v>
      </c>
      <c r="E19" s="177">
        <v>13430</v>
      </c>
      <c r="F19" s="177">
        <v>581</v>
      </c>
      <c r="G19" s="178" t="s">
        <v>57</v>
      </c>
      <c r="H19" s="178" t="s">
        <v>57</v>
      </c>
      <c r="I19" s="178" t="s">
        <v>57</v>
      </c>
      <c r="J19" s="178" t="s">
        <v>57</v>
      </c>
      <c r="K19" s="182">
        <v>521</v>
      </c>
      <c r="L19" s="185">
        <v>5285</v>
      </c>
      <c r="M19" s="185">
        <v>233803</v>
      </c>
      <c r="N19" s="185">
        <v>6405</v>
      </c>
      <c r="O19" s="185">
        <v>267</v>
      </c>
      <c r="P19" s="185">
        <v>2276</v>
      </c>
      <c r="Q19" s="185">
        <v>105489</v>
      </c>
      <c r="R19" s="185">
        <v>3720</v>
      </c>
      <c r="S19" s="185">
        <v>110</v>
      </c>
      <c r="T19" s="185">
        <v>54302</v>
      </c>
      <c r="U19" s="185">
        <v>2517</v>
      </c>
    </row>
    <row r="20" spans="2:21" ht="13.5" customHeight="1">
      <c r="B20" s="186">
        <v>32</v>
      </c>
      <c r="C20" s="183">
        <v>153</v>
      </c>
      <c r="D20" s="177">
        <v>457</v>
      </c>
      <c r="E20" s="177">
        <v>13401</v>
      </c>
      <c r="F20" s="177">
        <v>625</v>
      </c>
      <c r="G20" s="178" t="s">
        <v>57</v>
      </c>
      <c r="H20" s="178" t="s">
        <v>57</v>
      </c>
      <c r="I20" s="178" t="s">
        <v>57</v>
      </c>
      <c r="J20" s="178" t="s">
        <v>57</v>
      </c>
      <c r="K20" s="182">
        <v>517</v>
      </c>
      <c r="L20" s="185">
        <v>5389</v>
      </c>
      <c r="M20" s="185">
        <v>240102</v>
      </c>
      <c r="N20" s="185">
        <v>6483</v>
      </c>
      <c r="O20" s="185">
        <v>267</v>
      </c>
      <c r="P20" s="185">
        <v>2241</v>
      </c>
      <c r="Q20" s="185">
        <v>101945</v>
      </c>
      <c r="R20" s="185">
        <v>3604</v>
      </c>
      <c r="S20" s="185">
        <v>108</v>
      </c>
      <c r="T20" s="185">
        <v>57861</v>
      </c>
      <c r="U20" s="185">
        <v>2594</v>
      </c>
    </row>
    <row r="21" spans="2:21" ht="13.5" customHeight="1">
      <c r="B21" s="186">
        <v>33</v>
      </c>
      <c r="C21" s="183">
        <v>155</v>
      </c>
      <c r="D21" s="177">
        <v>452</v>
      </c>
      <c r="E21" s="177">
        <v>13212</v>
      </c>
      <c r="F21" s="177">
        <v>620</v>
      </c>
      <c r="G21" s="178" t="s">
        <v>57</v>
      </c>
      <c r="H21" s="178" t="s">
        <v>57</v>
      </c>
      <c r="I21" s="178" t="s">
        <v>57</v>
      </c>
      <c r="J21" s="178" t="s">
        <v>57</v>
      </c>
      <c r="K21" s="182">
        <v>518</v>
      </c>
      <c r="L21" s="185">
        <v>5572</v>
      </c>
      <c r="M21" s="185">
        <v>248676</v>
      </c>
      <c r="N21" s="185">
        <v>6675</v>
      </c>
      <c r="O21" s="185">
        <v>257</v>
      </c>
      <c r="P21" s="185">
        <v>2096</v>
      </c>
      <c r="Q21" s="185">
        <v>92462</v>
      </c>
      <c r="R21" s="185">
        <v>3458</v>
      </c>
      <c r="S21" s="185">
        <v>105</v>
      </c>
      <c r="T21" s="185">
        <v>61114</v>
      </c>
      <c r="U21" s="185">
        <v>2664</v>
      </c>
    </row>
    <row r="22" spans="2:21" ht="13.5" customHeight="1">
      <c r="B22" s="186">
        <v>34</v>
      </c>
      <c r="C22" s="183">
        <v>160</v>
      </c>
      <c r="D22" s="177">
        <v>465</v>
      </c>
      <c r="E22" s="177">
        <v>13705</v>
      </c>
      <c r="F22" s="177">
        <v>641</v>
      </c>
      <c r="G22" s="178" t="s">
        <v>57</v>
      </c>
      <c r="H22" s="178" t="s">
        <v>57</v>
      </c>
      <c r="I22" s="178" t="s">
        <v>57</v>
      </c>
      <c r="J22" s="178" t="s">
        <v>57</v>
      </c>
      <c r="K22" s="182">
        <v>516</v>
      </c>
      <c r="L22" s="185">
        <v>5538</v>
      </c>
      <c r="M22" s="185">
        <v>241938</v>
      </c>
      <c r="N22" s="185">
        <v>6630</v>
      </c>
      <c r="O22" s="185">
        <v>252</v>
      </c>
      <c r="P22" s="185">
        <v>2183</v>
      </c>
      <c r="Q22" s="185">
        <v>96063</v>
      </c>
      <c r="R22" s="185">
        <v>3520</v>
      </c>
      <c r="S22" s="185">
        <v>104</v>
      </c>
      <c r="T22" s="185">
        <v>63087</v>
      </c>
      <c r="U22" s="185">
        <v>2714</v>
      </c>
    </row>
    <row r="23" spans="2:21" ht="13.5" customHeight="1">
      <c r="B23" s="186">
        <v>35</v>
      </c>
      <c r="C23" s="183">
        <v>163</v>
      </c>
      <c r="D23" s="177">
        <v>466</v>
      </c>
      <c r="E23" s="177">
        <v>13954</v>
      </c>
      <c r="F23" s="177">
        <v>643</v>
      </c>
      <c r="G23" s="178" t="s">
        <v>57</v>
      </c>
      <c r="H23" s="178" t="s">
        <v>57</v>
      </c>
      <c r="I23" s="178" t="s">
        <v>57</v>
      </c>
      <c r="J23" s="178" t="s">
        <v>57</v>
      </c>
      <c r="K23" s="182">
        <v>514</v>
      </c>
      <c r="L23" s="185">
        <v>5407</v>
      </c>
      <c r="M23" s="185">
        <v>227013</v>
      </c>
      <c r="N23" s="185">
        <v>6469</v>
      </c>
      <c r="O23" s="185">
        <v>244</v>
      </c>
      <c r="P23" s="185">
        <v>2410</v>
      </c>
      <c r="Q23" s="185">
        <v>107172</v>
      </c>
      <c r="R23" s="185">
        <v>3793</v>
      </c>
      <c r="S23" s="185">
        <v>103</v>
      </c>
      <c r="T23" s="185">
        <v>62733</v>
      </c>
      <c r="U23" s="185">
        <v>2783</v>
      </c>
    </row>
    <row r="24" spans="2:21" ht="13.5" customHeight="1">
      <c r="B24" s="186">
        <v>36</v>
      </c>
      <c r="C24" s="183">
        <v>166</v>
      </c>
      <c r="D24" s="177">
        <v>479</v>
      </c>
      <c r="E24" s="177">
        <v>15192</v>
      </c>
      <c r="F24" s="177">
        <v>678</v>
      </c>
      <c r="G24" s="178" t="s">
        <v>57</v>
      </c>
      <c r="H24" s="178" t="s">
        <v>57</v>
      </c>
      <c r="I24" s="178" t="s">
        <v>57</v>
      </c>
      <c r="J24" s="178" t="s">
        <v>57</v>
      </c>
      <c r="K24" s="182">
        <v>503</v>
      </c>
      <c r="L24" s="185">
        <v>5165</v>
      </c>
      <c r="M24" s="185">
        <v>208389</v>
      </c>
      <c r="N24" s="185">
        <v>6231</v>
      </c>
      <c r="O24" s="185">
        <v>245</v>
      </c>
      <c r="P24" s="185">
        <v>2752</v>
      </c>
      <c r="Q24" s="185">
        <v>125207</v>
      </c>
      <c r="R24" s="185">
        <v>4266</v>
      </c>
      <c r="S24" s="185">
        <v>104</v>
      </c>
      <c r="T24" s="185">
        <v>59479</v>
      </c>
      <c r="U24" s="185">
        <v>2767</v>
      </c>
    </row>
    <row r="25" spans="2:21" ht="13.5" customHeight="1">
      <c r="B25" s="186">
        <v>37</v>
      </c>
      <c r="C25" s="183">
        <v>167</v>
      </c>
      <c r="D25" s="177">
        <v>489</v>
      </c>
      <c r="E25" s="177">
        <v>15788</v>
      </c>
      <c r="F25" s="177">
        <v>684</v>
      </c>
      <c r="G25" s="178" t="s">
        <v>57</v>
      </c>
      <c r="H25" s="178" t="s">
        <v>57</v>
      </c>
      <c r="I25" s="178" t="s">
        <v>57</v>
      </c>
      <c r="J25" s="178" t="s">
        <v>57</v>
      </c>
      <c r="K25" s="182">
        <v>500</v>
      </c>
      <c r="L25" s="185">
        <v>4948</v>
      </c>
      <c r="M25" s="185">
        <v>190845</v>
      </c>
      <c r="N25" s="185">
        <v>5944</v>
      </c>
      <c r="O25" s="185">
        <v>243</v>
      </c>
      <c r="P25" s="185">
        <v>2884</v>
      </c>
      <c r="Q25" s="185">
        <v>130958</v>
      </c>
      <c r="R25" s="185">
        <v>4467</v>
      </c>
      <c r="S25" s="185">
        <v>108</v>
      </c>
      <c r="T25" s="185">
        <v>63939</v>
      </c>
      <c r="U25" s="185">
        <v>2862</v>
      </c>
    </row>
    <row r="26" spans="2:21" ht="13.5" customHeight="1">
      <c r="B26" s="186">
        <v>38</v>
      </c>
      <c r="C26" s="183">
        <v>171</v>
      </c>
      <c r="D26" s="177">
        <v>522</v>
      </c>
      <c r="E26" s="177">
        <v>16464</v>
      </c>
      <c r="F26" s="177">
        <v>716</v>
      </c>
      <c r="G26" s="178" t="s">
        <v>57</v>
      </c>
      <c r="H26" s="178" t="s">
        <v>57</v>
      </c>
      <c r="I26" s="178" t="s">
        <v>57</v>
      </c>
      <c r="J26" s="178" t="s">
        <v>57</v>
      </c>
      <c r="K26" s="182">
        <v>492</v>
      </c>
      <c r="L26" s="185">
        <v>4830</v>
      </c>
      <c r="M26" s="185">
        <v>176894</v>
      </c>
      <c r="N26" s="185">
        <v>5824</v>
      </c>
      <c r="O26" s="185">
        <v>245</v>
      </c>
      <c r="P26" s="185">
        <v>2903</v>
      </c>
      <c r="Q26" s="185">
        <v>125314</v>
      </c>
      <c r="R26" s="185">
        <v>4525</v>
      </c>
      <c r="S26" s="185">
        <v>105</v>
      </c>
      <c r="T26" s="185">
        <v>73653</v>
      </c>
      <c r="U26" s="185">
        <v>3205</v>
      </c>
    </row>
    <row r="27" spans="2:21" ht="13.5" customHeight="1">
      <c r="B27" s="186">
        <v>39</v>
      </c>
      <c r="C27" s="183">
        <v>170</v>
      </c>
      <c r="D27" s="177">
        <v>562</v>
      </c>
      <c r="E27" s="177">
        <v>17805</v>
      </c>
      <c r="F27" s="177">
        <v>748</v>
      </c>
      <c r="G27" s="178" t="s">
        <v>57</v>
      </c>
      <c r="H27" s="178" t="s">
        <v>57</v>
      </c>
      <c r="I27" s="178" t="s">
        <v>57</v>
      </c>
      <c r="J27" s="178" t="s">
        <v>57</v>
      </c>
      <c r="K27" s="182">
        <v>484</v>
      </c>
      <c r="L27" s="185">
        <v>4730</v>
      </c>
      <c r="M27" s="185">
        <v>164839</v>
      </c>
      <c r="N27" s="185">
        <v>5771</v>
      </c>
      <c r="O27" s="185">
        <v>238</v>
      </c>
      <c r="P27" s="185">
        <v>2759</v>
      </c>
      <c r="Q27" s="185">
        <v>114900</v>
      </c>
      <c r="R27" s="185">
        <v>4428</v>
      </c>
      <c r="S27" s="185">
        <v>101</v>
      </c>
      <c r="T27" s="185">
        <v>86661</v>
      </c>
      <c r="U27" s="185">
        <v>3606</v>
      </c>
    </row>
    <row r="28" spans="2:21" ht="13.5" customHeight="1">
      <c r="B28" s="186">
        <v>40</v>
      </c>
      <c r="C28" s="183">
        <v>177</v>
      </c>
      <c r="D28" s="177">
        <v>605</v>
      </c>
      <c r="E28" s="177">
        <v>18581</v>
      </c>
      <c r="F28" s="177">
        <v>805</v>
      </c>
      <c r="G28" s="178" t="s">
        <v>57</v>
      </c>
      <c r="H28" s="178" t="s">
        <v>57</v>
      </c>
      <c r="I28" s="178" t="s">
        <v>57</v>
      </c>
      <c r="J28" s="178" t="s">
        <v>57</v>
      </c>
      <c r="K28" s="182">
        <v>476</v>
      </c>
      <c r="L28" s="185">
        <v>4627</v>
      </c>
      <c r="M28" s="185">
        <v>158247</v>
      </c>
      <c r="N28" s="185">
        <v>5791</v>
      </c>
      <c r="O28" s="185">
        <v>230</v>
      </c>
      <c r="P28" s="185">
        <v>2549</v>
      </c>
      <c r="Q28" s="185">
        <v>102148</v>
      </c>
      <c r="R28" s="185">
        <v>4321</v>
      </c>
      <c r="S28" s="185">
        <v>103</v>
      </c>
      <c r="T28" s="185">
        <v>93021</v>
      </c>
      <c r="U28" s="185">
        <v>3864</v>
      </c>
    </row>
    <row r="29" spans="2:21" ht="9" customHeight="1">
      <c r="B29" s="186"/>
      <c r="C29" s="183"/>
      <c r="D29" s="177"/>
      <c r="E29" s="177"/>
      <c r="F29" s="177"/>
      <c r="G29" s="178"/>
      <c r="H29" s="178"/>
      <c r="I29" s="178"/>
      <c r="J29" s="178"/>
      <c r="K29" s="182"/>
      <c r="L29" s="185"/>
      <c r="M29" s="185"/>
      <c r="N29" s="185"/>
      <c r="O29" s="185"/>
      <c r="P29" s="185"/>
      <c r="Q29" s="185"/>
      <c r="R29" s="185"/>
      <c r="S29" s="185"/>
      <c r="T29" s="185"/>
      <c r="U29" s="185"/>
    </row>
    <row r="30" spans="2:21" ht="13.5" customHeight="1">
      <c r="B30" s="186">
        <v>41</v>
      </c>
      <c r="C30" s="183">
        <v>182</v>
      </c>
      <c r="D30" s="177">
        <v>630</v>
      </c>
      <c r="E30" s="177">
        <v>19269</v>
      </c>
      <c r="F30" s="177">
        <v>842</v>
      </c>
      <c r="G30" s="178" t="s">
        <v>57</v>
      </c>
      <c r="H30" s="178" t="s">
        <v>57</v>
      </c>
      <c r="I30" s="178" t="s">
        <v>57</v>
      </c>
      <c r="J30" s="178" t="s">
        <v>57</v>
      </c>
      <c r="K30" s="182">
        <v>465</v>
      </c>
      <c r="L30" s="185">
        <v>4529</v>
      </c>
      <c r="M30" s="185">
        <v>151595</v>
      </c>
      <c r="N30" s="185">
        <v>5686</v>
      </c>
      <c r="O30" s="185">
        <v>227</v>
      </c>
      <c r="P30" s="185">
        <v>2399</v>
      </c>
      <c r="Q30" s="185">
        <v>93656</v>
      </c>
      <c r="R30" s="185">
        <v>4241</v>
      </c>
      <c r="S30" s="185">
        <v>103</v>
      </c>
      <c r="T30" s="185">
        <v>90769</v>
      </c>
      <c r="U30" s="185">
        <v>3920</v>
      </c>
    </row>
    <row r="31" spans="2:21" ht="13.5" customHeight="1">
      <c r="B31" s="186">
        <v>42</v>
      </c>
      <c r="C31" s="183">
        <v>187</v>
      </c>
      <c r="D31" s="177">
        <v>667</v>
      </c>
      <c r="E31" s="177">
        <v>20162</v>
      </c>
      <c r="F31" s="177">
        <v>878</v>
      </c>
      <c r="G31" s="178" t="s">
        <v>57</v>
      </c>
      <c r="H31" s="178" t="s">
        <v>57</v>
      </c>
      <c r="I31" s="178" t="s">
        <v>57</v>
      </c>
      <c r="J31" s="178" t="s">
        <v>57</v>
      </c>
      <c r="K31" s="182">
        <v>451</v>
      </c>
      <c r="L31" s="185">
        <v>4444</v>
      </c>
      <c r="M31" s="185">
        <v>147368</v>
      </c>
      <c r="N31" s="185">
        <v>5639</v>
      </c>
      <c r="O31" s="185">
        <v>226</v>
      </c>
      <c r="P31" s="185">
        <v>2275</v>
      </c>
      <c r="Q31" s="185">
        <v>85921</v>
      </c>
      <c r="R31" s="185">
        <v>4159</v>
      </c>
      <c r="S31" s="185">
        <v>101</v>
      </c>
      <c r="T31" s="185">
        <v>85314</v>
      </c>
      <c r="U31" s="185">
        <v>3853</v>
      </c>
    </row>
    <row r="32" spans="2:21" ht="13.5" customHeight="1">
      <c r="B32" s="186">
        <v>43</v>
      </c>
      <c r="C32" s="183">
        <v>192</v>
      </c>
      <c r="D32" s="177">
        <v>693</v>
      </c>
      <c r="E32" s="177">
        <v>21097</v>
      </c>
      <c r="F32" s="177">
        <v>919</v>
      </c>
      <c r="G32" s="178" t="s">
        <v>57</v>
      </c>
      <c r="H32" s="178" t="s">
        <v>57</v>
      </c>
      <c r="I32" s="178" t="s">
        <v>57</v>
      </c>
      <c r="J32" s="178" t="s">
        <v>57</v>
      </c>
      <c r="K32" s="182">
        <v>446</v>
      </c>
      <c r="L32" s="185">
        <v>4363</v>
      </c>
      <c r="M32" s="185">
        <v>142284</v>
      </c>
      <c r="N32" s="185">
        <v>5552</v>
      </c>
      <c r="O32" s="185">
        <v>222</v>
      </c>
      <c r="P32" s="185">
        <v>2199</v>
      </c>
      <c r="Q32" s="185">
        <v>80820</v>
      </c>
      <c r="R32" s="185">
        <v>4094</v>
      </c>
      <c r="S32" s="185">
        <v>100</v>
      </c>
      <c r="T32" s="185">
        <v>77583</v>
      </c>
      <c r="U32" s="185">
        <v>3813</v>
      </c>
    </row>
    <row r="33" spans="2:21" ht="13.5" customHeight="1">
      <c r="B33" s="186">
        <v>44</v>
      </c>
      <c r="C33" s="183">
        <v>196</v>
      </c>
      <c r="D33" s="177">
        <v>719</v>
      </c>
      <c r="E33" s="177">
        <v>21963</v>
      </c>
      <c r="F33" s="177">
        <v>938</v>
      </c>
      <c r="G33" s="178" t="s">
        <v>57</v>
      </c>
      <c r="H33" s="178" t="s">
        <v>57</v>
      </c>
      <c r="I33" s="178" t="s">
        <v>57</v>
      </c>
      <c r="J33" s="178" t="s">
        <v>57</v>
      </c>
      <c r="K33" s="182">
        <v>439</v>
      </c>
      <c r="L33" s="185">
        <v>4313</v>
      </c>
      <c r="M33" s="185">
        <v>139045</v>
      </c>
      <c r="N33" s="185">
        <v>5498</v>
      </c>
      <c r="O33" s="185">
        <v>218</v>
      </c>
      <c r="P33" s="185">
        <v>2101</v>
      </c>
      <c r="Q33" s="185">
        <v>76520</v>
      </c>
      <c r="R33" s="185">
        <v>3916</v>
      </c>
      <c r="S33" s="185">
        <v>97</v>
      </c>
      <c r="T33" s="185">
        <v>72617</v>
      </c>
      <c r="U33" s="185">
        <v>3774</v>
      </c>
    </row>
    <row r="34" spans="2:21" ht="13.5" customHeight="1">
      <c r="B34" s="186">
        <v>45</v>
      </c>
      <c r="C34" s="183">
        <v>197</v>
      </c>
      <c r="D34" s="177">
        <v>727</v>
      </c>
      <c r="E34" s="177">
        <v>22632</v>
      </c>
      <c r="F34" s="177">
        <v>955</v>
      </c>
      <c r="G34" s="178" t="s">
        <v>57</v>
      </c>
      <c r="H34" s="178" t="s">
        <v>57</v>
      </c>
      <c r="I34" s="178" t="s">
        <v>57</v>
      </c>
      <c r="J34" s="178" t="s">
        <v>57</v>
      </c>
      <c r="K34" s="182">
        <v>430</v>
      </c>
      <c r="L34" s="185">
        <v>4285</v>
      </c>
      <c r="M34" s="185">
        <v>137219</v>
      </c>
      <c r="N34" s="185">
        <v>5488</v>
      </c>
      <c r="O34" s="185">
        <v>217</v>
      </c>
      <c r="P34" s="185">
        <v>2046</v>
      </c>
      <c r="Q34" s="185">
        <v>73661</v>
      </c>
      <c r="R34" s="185">
        <v>3825</v>
      </c>
      <c r="S34" s="185">
        <v>97</v>
      </c>
      <c r="T34" s="185">
        <v>68062</v>
      </c>
      <c r="U34" s="185">
        <v>3700</v>
      </c>
    </row>
    <row r="35" spans="2:21" ht="13.5" customHeight="1">
      <c r="B35" s="186">
        <v>46</v>
      </c>
      <c r="C35" s="183">
        <v>200</v>
      </c>
      <c r="D35" s="177">
        <v>747</v>
      </c>
      <c r="E35" s="177">
        <v>22834</v>
      </c>
      <c r="F35" s="177">
        <v>982</v>
      </c>
      <c r="G35" s="178" t="s">
        <v>57</v>
      </c>
      <c r="H35" s="178" t="s">
        <v>57</v>
      </c>
      <c r="I35" s="178" t="s">
        <v>57</v>
      </c>
      <c r="J35" s="178" t="s">
        <v>57</v>
      </c>
      <c r="K35" s="182">
        <v>416</v>
      </c>
      <c r="L35" s="185">
        <v>4221</v>
      </c>
      <c r="M35" s="185">
        <v>134992</v>
      </c>
      <c r="N35" s="185">
        <v>5432</v>
      </c>
      <c r="O35" s="185">
        <v>215</v>
      </c>
      <c r="P35" s="185">
        <v>1993</v>
      </c>
      <c r="Q35" s="185">
        <v>71991</v>
      </c>
      <c r="R35" s="185">
        <v>3747</v>
      </c>
      <c r="S35" s="185">
        <v>93</v>
      </c>
      <c r="T35" s="185">
        <v>65588</v>
      </c>
      <c r="U35" s="185">
        <v>3670</v>
      </c>
    </row>
    <row r="36" spans="2:21" ht="13.5" customHeight="1">
      <c r="B36" s="186">
        <v>47</v>
      </c>
      <c r="C36" s="183">
        <v>202</v>
      </c>
      <c r="D36" s="177">
        <v>786</v>
      </c>
      <c r="E36" s="177">
        <v>24554</v>
      </c>
      <c r="F36" s="177">
        <v>1015</v>
      </c>
      <c r="G36" s="178" t="s">
        <v>57</v>
      </c>
      <c r="H36" s="178" t="s">
        <v>57</v>
      </c>
      <c r="I36" s="178" t="s">
        <v>57</v>
      </c>
      <c r="J36" s="178" t="s">
        <v>57</v>
      </c>
      <c r="K36" s="182">
        <v>407</v>
      </c>
      <c r="L36" s="185">
        <v>4185</v>
      </c>
      <c r="M36" s="185">
        <v>133366</v>
      </c>
      <c r="N36" s="185">
        <v>5385</v>
      </c>
      <c r="O36" s="185">
        <v>216</v>
      </c>
      <c r="P36" s="185">
        <v>1967</v>
      </c>
      <c r="Q36" s="185">
        <v>70504</v>
      </c>
      <c r="R36" s="185">
        <v>3708</v>
      </c>
      <c r="S36" s="185">
        <v>92</v>
      </c>
      <c r="T36" s="185">
        <v>64128</v>
      </c>
      <c r="U36" s="185">
        <v>3662</v>
      </c>
    </row>
    <row r="37" spans="2:21" ht="13.5" customHeight="1">
      <c r="B37" s="186">
        <v>48</v>
      </c>
      <c r="C37" s="183">
        <v>206</v>
      </c>
      <c r="D37" s="177">
        <v>844</v>
      </c>
      <c r="E37" s="177">
        <v>27809</v>
      </c>
      <c r="F37" s="177">
        <v>1084</v>
      </c>
      <c r="G37" s="178" t="s">
        <v>57</v>
      </c>
      <c r="H37" s="178" t="s">
        <v>57</v>
      </c>
      <c r="I37" s="178" t="s">
        <v>57</v>
      </c>
      <c r="J37" s="178" t="s">
        <v>57</v>
      </c>
      <c r="K37" s="182">
        <v>403</v>
      </c>
      <c r="L37" s="185">
        <v>4112</v>
      </c>
      <c r="M37" s="185">
        <v>130724</v>
      </c>
      <c r="N37" s="185">
        <v>5335</v>
      </c>
      <c r="O37" s="185">
        <v>216</v>
      </c>
      <c r="P37" s="185">
        <v>1954</v>
      </c>
      <c r="Q37" s="185">
        <v>69785</v>
      </c>
      <c r="R37" s="185">
        <v>3697</v>
      </c>
      <c r="S37" s="185">
        <v>90</v>
      </c>
      <c r="T37" s="185">
        <v>63117</v>
      </c>
      <c r="U37" s="185">
        <v>3636</v>
      </c>
    </row>
    <row r="38" spans="2:21" ht="13.5" customHeight="1">
      <c r="B38" s="186">
        <v>49</v>
      </c>
      <c r="C38" s="183">
        <v>212</v>
      </c>
      <c r="D38" s="177">
        <v>877</v>
      </c>
      <c r="E38" s="177">
        <v>28789</v>
      </c>
      <c r="F38" s="177">
        <v>1094</v>
      </c>
      <c r="G38" s="178" t="s">
        <v>57</v>
      </c>
      <c r="H38" s="178" t="s">
        <v>57</v>
      </c>
      <c r="I38" s="178" t="s">
        <v>57</v>
      </c>
      <c r="J38" s="178" t="s">
        <v>57</v>
      </c>
      <c r="K38" s="182">
        <v>399</v>
      </c>
      <c r="L38" s="185">
        <v>4163</v>
      </c>
      <c r="M38" s="185">
        <v>132619</v>
      </c>
      <c r="N38" s="185">
        <v>5429</v>
      </c>
      <c r="O38" s="185">
        <v>216</v>
      </c>
      <c r="P38" s="185">
        <v>1885</v>
      </c>
      <c r="Q38" s="185">
        <v>67381</v>
      </c>
      <c r="R38" s="185">
        <v>3637</v>
      </c>
      <c r="S38" s="185">
        <v>90</v>
      </c>
      <c r="T38" s="185">
        <v>63130</v>
      </c>
      <c r="U38" s="185">
        <v>3683</v>
      </c>
    </row>
    <row r="39" spans="2:21" ht="13.5" customHeight="1">
      <c r="B39" s="186">
        <v>50</v>
      </c>
      <c r="C39" s="183">
        <v>216</v>
      </c>
      <c r="D39" s="177">
        <v>917</v>
      </c>
      <c r="E39" s="177">
        <v>29766</v>
      </c>
      <c r="F39" s="177">
        <v>1159</v>
      </c>
      <c r="G39" s="178" t="s">
        <v>57</v>
      </c>
      <c r="H39" s="178" t="s">
        <v>57</v>
      </c>
      <c r="I39" s="178" t="s">
        <v>57</v>
      </c>
      <c r="J39" s="178" t="s">
        <v>57</v>
      </c>
      <c r="K39" s="182">
        <v>397</v>
      </c>
      <c r="L39" s="185">
        <v>4280</v>
      </c>
      <c r="M39" s="185">
        <v>135676</v>
      </c>
      <c r="N39" s="185">
        <v>5633</v>
      </c>
      <c r="O39" s="185">
        <v>212</v>
      </c>
      <c r="P39" s="185">
        <v>1866</v>
      </c>
      <c r="Q39" s="185">
        <v>66085</v>
      </c>
      <c r="R39" s="185">
        <v>3618</v>
      </c>
      <c r="S39" s="185">
        <v>88</v>
      </c>
      <c r="T39" s="185">
        <v>62982</v>
      </c>
      <c r="U39" s="185">
        <v>3561</v>
      </c>
    </row>
    <row r="40" spans="2:21" ht="9" customHeight="1">
      <c r="B40" s="186"/>
      <c r="C40" s="183"/>
      <c r="D40" s="177"/>
      <c r="E40" s="177"/>
      <c r="F40" s="177"/>
      <c r="G40" s="178" t="s">
        <v>57</v>
      </c>
      <c r="H40" s="178" t="s">
        <v>57</v>
      </c>
      <c r="I40" s="178" t="s">
        <v>57</v>
      </c>
      <c r="J40" s="178" t="s">
        <v>57</v>
      </c>
      <c r="K40" s="182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2:21" ht="13.5" customHeight="1">
      <c r="B41" s="186">
        <v>51</v>
      </c>
      <c r="C41" s="183">
        <v>220</v>
      </c>
      <c r="D41" s="177">
        <v>944</v>
      </c>
      <c r="E41" s="177">
        <v>31087</v>
      </c>
      <c r="F41" s="177">
        <v>1189</v>
      </c>
      <c r="G41" s="178" t="s">
        <v>57</v>
      </c>
      <c r="H41" s="178" t="s">
        <v>57</v>
      </c>
      <c r="I41" s="178" t="s">
        <v>57</v>
      </c>
      <c r="J41" s="178" t="s">
        <v>57</v>
      </c>
      <c r="K41" s="182">
        <v>395</v>
      </c>
      <c r="L41" s="185">
        <v>4351</v>
      </c>
      <c r="M41" s="185">
        <v>137819</v>
      </c>
      <c r="N41" s="185">
        <v>5757</v>
      </c>
      <c r="O41" s="185">
        <v>207</v>
      </c>
      <c r="P41" s="185">
        <v>1863</v>
      </c>
      <c r="Q41" s="185">
        <v>65886</v>
      </c>
      <c r="R41" s="185">
        <v>3591</v>
      </c>
      <c r="S41" s="185">
        <v>90</v>
      </c>
      <c r="T41" s="185">
        <v>63210</v>
      </c>
      <c r="U41" s="185">
        <v>3558</v>
      </c>
    </row>
    <row r="42" spans="2:21" ht="13.5" customHeight="1">
      <c r="B42" s="186">
        <v>52</v>
      </c>
      <c r="C42" s="183">
        <v>220</v>
      </c>
      <c r="D42" s="177">
        <v>974</v>
      </c>
      <c r="E42" s="177">
        <v>32332</v>
      </c>
      <c r="F42" s="177">
        <v>1249</v>
      </c>
      <c r="G42" s="178" t="s">
        <v>57</v>
      </c>
      <c r="H42" s="178" t="s">
        <v>57</v>
      </c>
      <c r="I42" s="178" t="s">
        <v>57</v>
      </c>
      <c r="J42" s="178" t="s">
        <v>57</v>
      </c>
      <c r="K42" s="182">
        <v>393</v>
      </c>
      <c r="L42" s="185">
        <v>4394</v>
      </c>
      <c r="M42" s="185">
        <v>140079</v>
      </c>
      <c r="N42" s="185">
        <v>5841</v>
      </c>
      <c r="O42" s="185">
        <v>206</v>
      </c>
      <c r="P42" s="185">
        <v>1876</v>
      </c>
      <c r="Q42" s="185">
        <v>66701</v>
      </c>
      <c r="R42" s="185">
        <v>3654</v>
      </c>
      <c r="S42" s="185">
        <v>90</v>
      </c>
      <c r="T42" s="185">
        <v>61831</v>
      </c>
      <c r="U42" s="185">
        <v>3560</v>
      </c>
    </row>
    <row r="43" spans="2:21" ht="13.5" customHeight="1">
      <c r="B43" s="186">
        <v>53</v>
      </c>
      <c r="C43" s="183">
        <v>220</v>
      </c>
      <c r="D43" s="177">
        <v>994</v>
      </c>
      <c r="E43" s="177">
        <v>32424</v>
      </c>
      <c r="F43" s="177">
        <v>1293</v>
      </c>
      <c r="G43" s="178" t="s">
        <v>57</v>
      </c>
      <c r="H43" s="178" t="s">
        <v>57</v>
      </c>
      <c r="I43" s="178" t="s">
        <v>57</v>
      </c>
      <c r="J43" s="178" t="s">
        <v>57</v>
      </c>
      <c r="K43" s="182">
        <v>393</v>
      </c>
      <c r="L43" s="185">
        <v>4499</v>
      </c>
      <c r="M43" s="185">
        <v>144549</v>
      </c>
      <c r="N43" s="185">
        <v>6033</v>
      </c>
      <c r="O43" s="185">
        <v>204</v>
      </c>
      <c r="P43" s="185">
        <v>1872</v>
      </c>
      <c r="Q43" s="185">
        <v>66476</v>
      </c>
      <c r="R43" s="185">
        <v>3668</v>
      </c>
      <c r="S43" s="185">
        <v>90</v>
      </c>
      <c r="T43" s="185">
        <v>61171</v>
      </c>
      <c r="U43" s="185">
        <v>3562</v>
      </c>
    </row>
    <row r="44" spans="2:21" ht="13.5" customHeight="1">
      <c r="B44" s="186">
        <v>54</v>
      </c>
      <c r="C44" s="183">
        <v>223</v>
      </c>
      <c r="D44" s="177">
        <v>1009</v>
      </c>
      <c r="E44" s="177">
        <v>31852</v>
      </c>
      <c r="F44" s="177">
        <v>1296</v>
      </c>
      <c r="G44" s="178" t="s">
        <v>57</v>
      </c>
      <c r="H44" s="178" t="s">
        <v>57</v>
      </c>
      <c r="I44" s="178" t="s">
        <v>57</v>
      </c>
      <c r="J44" s="178" t="s">
        <v>57</v>
      </c>
      <c r="K44" s="182">
        <v>393</v>
      </c>
      <c r="L44" s="185">
        <v>4628</v>
      </c>
      <c r="M44" s="185">
        <v>150735</v>
      </c>
      <c r="N44" s="185">
        <v>6232</v>
      </c>
      <c r="O44" s="185">
        <v>203</v>
      </c>
      <c r="P44" s="185">
        <v>1819</v>
      </c>
      <c r="Q44" s="185">
        <v>64508</v>
      </c>
      <c r="R44" s="185">
        <v>3601</v>
      </c>
      <c r="S44" s="185">
        <v>91</v>
      </c>
      <c r="T44" s="185">
        <v>60950</v>
      </c>
      <c r="U44" s="185">
        <v>3577</v>
      </c>
    </row>
    <row r="45" spans="2:21" ht="13.5" customHeight="1">
      <c r="B45" s="186">
        <v>55</v>
      </c>
      <c r="C45" s="183">
        <v>227</v>
      </c>
      <c r="D45" s="177">
        <v>1010</v>
      </c>
      <c r="E45" s="177">
        <v>30934</v>
      </c>
      <c r="F45" s="177">
        <v>1317</v>
      </c>
      <c r="G45" s="178" t="s">
        <v>57</v>
      </c>
      <c r="H45" s="178" t="s">
        <v>57</v>
      </c>
      <c r="I45" s="178" t="s">
        <v>57</v>
      </c>
      <c r="J45" s="178" t="s">
        <v>57</v>
      </c>
      <c r="K45" s="182">
        <v>391</v>
      </c>
      <c r="L45" s="185">
        <v>4684</v>
      </c>
      <c r="M45" s="185">
        <v>153080</v>
      </c>
      <c r="N45" s="185">
        <v>6339</v>
      </c>
      <c r="O45" s="185">
        <v>203</v>
      </c>
      <c r="P45" s="185">
        <v>1828</v>
      </c>
      <c r="Q45" s="185">
        <v>65704</v>
      </c>
      <c r="R45" s="185">
        <v>3630</v>
      </c>
      <c r="S45" s="185">
        <v>92</v>
      </c>
      <c r="T45" s="185">
        <v>61912</v>
      </c>
      <c r="U45" s="185">
        <v>3639</v>
      </c>
    </row>
    <row r="46" spans="2:21" ht="13.5" customHeight="1">
      <c r="B46" s="186">
        <v>56</v>
      </c>
      <c r="C46" s="183">
        <v>227</v>
      </c>
      <c r="D46" s="177">
        <v>997</v>
      </c>
      <c r="E46" s="177">
        <v>29749</v>
      </c>
      <c r="F46" s="177">
        <v>1299</v>
      </c>
      <c r="G46" s="178" t="s">
        <v>57</v>
      </c>
      <c r="H46" s="178" t="s">
        <v>57</v>
      </c>
      <c r="I46" s="178" t="s">
        <v>57</v>
      </c>
      <c r="J46" s="178" t="s">
        <v>57</v>
      </c>
      <c r="K46" s="182">
        <v>391</v>
      </c>
      <c r="L46" s="185">
        <v>4720</v>
      </c>
      <c r="M46" s="185">
        <v>154164</v>
      </c>
      <c r="N46" s="185">
        <v>6360</v>
      </c>
      <c r="O46" s="185">
        <v>204</v>
      </c>
      <c r="P46" s="185">
        <v>1915</v>
      </c>
      <c r="Q46" s="185">
        <v>68981</v>
      </c>
      <c r="R46" s="185">
        <v>3772</v>
      </c>
      <c r="S46" s="185">
        <v>92</v>
      </c>
      <c r="T46" s="185">
        <v>61617</v>
      </c>
      <c r="U46" s="185">
        <v>3617</v>
      </c>
    </row>
    <row r="47" spans="2:21" ht="13.5" customHeight="1">
      <c r="B47" s="186">
        <v>57</v>
      </c>
      <c r="C47" s="183">
        <v>230</v>
      </c>
      <c r="D47" s="177">
        <v>1000</v>
      </c>
      <c r="E47" s="177">
        <v>28724</v>
      </c>
      <c r="F47" s="177">
        <v>1267</v>
      </c>
      <c r="G47" s="178" t="s">
        <v>57</v>
      </c>
      <c r="H47" s="178" t="s">
        <v>57</v>
      </c>
      <c r="I47" s="178" t="s">
        <v>57</v>
      </c>
      <c r="J47" s="178" t="s">
        <v>57</v>
      </c>
      <c r="K47" s="182">
        <v>392</v>
      </c>
      <c r="L47" s="185">
        <v>4729</v>
      </c>
      <c r="M47" s="185">
        <v>154715</v>
      </c>
      <c r="N47" s="185">
        <v>6448</v>
      </c>
      <c r="O47" s="185">
        <v>202</v>
      </c>
      <c r="P47" s="185">
        <v>2002</v>
      </c>
      <c r="Q47" s="185">
        <v>73061</v>
      </c>
      <c r="R47" s="185">
        <v>3871</v>
      </c>
      <c r="S47" s="185">
        <v>92</v>
      </c>
      <c r="T47" s="185">
        <v>59478</v>
      </c>
      <c r="U47" s="185">
        <v>3587</v>
      </c>
    </row>
    <row r="48" spans="2:21" ht="13.5" customHeight="1">
      <c r="B48" s="186">
        <v>58</v>
      </c>
      <c r="C48" s="183">
        <v>228</v>
      </c>
      <c r="D48" s="177">
        <v>987</v>
      </c>
      <c r="E48" s="177">
        <v>28004</v>
      </c>
      <c r="F48" s="177">
        <v>1271</v>
      </c>
      <c r="G48" s="178" t="s">
        <v>57</v>
      </c>
      <c r="H48" s="178" t="s">
        <v>57</v>
      </c>
      <c r="I48" s="178" t="s">
        <v>57</v>
      </c>
      <c r="J48" s="178" t="s">
        <v>57</v>
      </c>
      <c r="K48" s="182">
        <v>392</v>
      </c>
      <c r="L48" s="185">
        <v>4678</v>
      </c>
      <c r="M48" s="185">
        <v>152695</v>
      </c>
      <c r="N48" s="185">
        <v>6423</v>
      </c>
      <c r="O48" s="185">
        <v>202</v>
      </c>
      <c r="P48" s="185">
        <v>2029</v>
      </c>
      <c r="Q48" s="185">
        <v>74313</v>
      </c>
      <c r="R48" s="185">
        <v>3936</v>
      </c>
      <c r="S48" s="185">
        <v>93</v>
      </c>
      <c r="T48" s="185">
        <v>60593</v>
      </c>
      <c r="U48" s="185">
        <v>3597</v>
      </c>
    </row>
    <row r="49" spans="2:21" ht="13.5" customHeight="1">
      <c r="B49" s="186">
        <v>59</v>
      </c>
      <c r="C49" s="183">
        <v>228</v>
      </c>
      <c r="D49" s="177">
        <v>964</v>
      </c>
      <c r="E49" s="177">
        <v>26968</v>
      </c>
      <c r="F49" s="177">
        <v>1265</v>
      </c>
      <c r="G49" s="178" t="s">
        <v>57</v>
      </c>
      <c r="H49" s="178" t="s">
        <v>57</v>
      </c>
      <c r="I49" s="178" t="s">
        <v>57</v>
      </c>
      <c r="J49" s="178" t="s">
        <v>57</v>
      </c>
      <c r="K49" s="182">
        <v>391</v>
      </c>
      <c r="L49" s="185">
        <v>4608</v>
      </c>
      <c r="M49" s="185">
        <v>148985</v>
      </c>
      <c r="N49" s="185">
        <v>6425</v>
      </c>
      <c r="O49" s="185">
        <v>203</v>
      </c>
      <c r="P49" s="185">
        <v>2064</v>
      </c>
      <c r="Q49" s="185">
        <v>75420</v>
      </c>
      <c r="R49" s="185">
        <v>3991</v>
      </c>
      <c r="S49" s="185">
        <v>91</v>
      </c>
      <c r="T49" s="185">
        <v>63461</v>
      </c>
      <c r="U49" s="185">
        <v>3687</v>
      </c>
    </row>
    <row r="50" spans="2:21" ht="13.5" customHeight="1">
      <c r="B50" s="186">
        <v>60</v>
      </c>
      <c r="C50" s="183">
        <v>227</v>
      </c>
      <c r="D50" s="177">
        <v>960</v>
      </c>
      <c r="E50" s="177">
        <v>26072</v>
      </c>
      <c r="F50" s="177">
        <v>1250</v>
      </c>
      <c r="G50" s="178" t="s">
        <v>57</v>
      </c>
      <c r="H50" s="178" t="s">
        <v>57</v>
      </c>
      <c r="I50" s="178" t="s">
        <v>57</v>
      </c>
      <c r="J50" s="178" t="s">
        <v>57</v>
      </c>
      <c r="K50" s="182">
        <v>390</v>
      </c>
      <c r="L50" s="185">
        <v>4485</v>
      </c>
      <c r="M50" s="185">
        <v>143790</v>
      </c>
      <c r="N50" s="185">
        <v>6269</v>
      </c>
      <c r="O50" s="185">
        <v>205</v>
      </c>
      <c r="P50" s="185">
        <v>2122</v>
      </c>
      <c r="Q50" s="185">
        <v>77919</v>
      </c>
      <c r="R50" s="185">
        <v>4083</v>
      </c>
      <c r="S50" s="185">
        <v>91</v>
      </c>
      <c r="T50" s="185">
        <v>67050</v>
      </c>
      <c r="U50" s="185">
        <v>3819</v>
      </c>
    </row>
    <row r="51" spans="2:21" ht="9" customHeight="1">
      <c r="B51" s="186"/>
      <c r="C51" s="183"/>
      <c r="D51" s="177"/>
      <c r="E51" s="177"/>
      <c r="F51" s="177"/>
      <c r="G51" s="178"/>
      <c r="H51" s="178"/>
      <c r="I51" s="178"/>
      <c r="J51" s="178"/>
      <c r="K51" s="182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2:21" ht="13.5" customHeight="1">
      <c r="B52" s="186">
        <v>61</v>
      </c>
      <c r="C52" s="183">
        <v>227</v>
      </c>
      <c r="D52" s="177">
        <v>958</v>
      </c>
      <c r="E52" s="177">
        <v>25282</v>
      </c>
      <c r="F52" s="177">
        <v>1238</v>
      </c>
      <c r="G52" s="178" t="s">
        <v>57</v>
      </c>
      <c r="H52" s="178" t="s">
        <v>57</v>
      </c>
      <c r="I52" s="178" t="s">
        <v>57</v>
      </c>
      <c r="J52" s="178" t="s">
        <v>57</v>
      </c>
      <c r="K52" s="182">
        <v>391</v>
      </c>
      <c r="L52" s="185">
        <v>4392</v>
      </c>
      <c r="M52" s="185">
        <v>137522</v>
      </c>
      <c r="N52" s="185">
        <v>6210</v>
      </c>
      <c r="O52" s="185">
        <v>204</v>
      </c>
      <c r="P52" s="185">
        <v>2150</v>
      </c>
      <c r="Q52" s="185">
        <v>79283</v>
      </c>
      <c r="R52" s="185">
        <v>4143</v>
      </c>
      <c r="S52" s="185">
        <v>92</v>
      </c>
      <c r="T52" s="185">
        <v>68275</v>
      </c>
      <c r="U52" s="185">
        <v>3854</v>
      </c>
    </row>
    <row r="53" spans="2:21" ht="13.5" customHeight="1">
      <c r="B53" s="186">
        <v>62</v>
      </c>
      <c r="C53" s="183">
        <v>227</v>
      </c>
      <c r="D53" s="177">
        <v>944</v>
      </c>
      <c r="E53" s="177">
        <v>24593</v>
      </c>
      <c r="F53" s="177">
        <v>1238</v>
      </c>
      <c r="G53" s="178" t="s">
        <v>57</v>
      </c>
      <c r="H53" s="178" t="s">
        <v>57</v>
      </c>
      <c r="I53" s="178" t="s">
        <v>57</v>
      </c>
      <c r="J53" s="178" t="s">
        <v>57</v>
      </c>
      <c r="K53" s="182">
        <v>391</v>
      </c>
      <c r="L53" s="185">
        <v>4304</v>
      </c>
      <c r="M53" s="185">
        <v>131114</v>
      </c>
      <c r="N53" s="185">
        <v>6152</v>
      </c>
      <c r="O53" s="185">
        <v>204</v>
      </c>
      <c r="P53" s="185">
        <v>2161</v>
      </c>
      <c r="Q53" s="185">
        <v>78818</v>
      </c>
      <c r="R53" s="185">
        <v>4172</v>
      </c>
      <c r="S53" s="185">
        <v>93</v>
      </c>
      <c r="T53" s="185">
        <v>69652</v>
      </c>
      <c r="U53" s="185">
        <v>3880</v>
      </c>
    </row>
    <row r="54" spans="2:21" ht="13.5" customHeight="1">
      <c r="B54" s="186">
        <v>63</v>
      </c>
      <c r="C54" s="183">
        <v>226</v>
      </c>
      <c r="D54" s="177">
        <v>935</v>
      </c>
      <c r="E54" s="177">
        <v>24488</v>
      </c>
      <c r="F54" s="177">
        <v>1228</v>
      </c>
      <c r="G54" s="178" t="s">
        <v>57</v>
      </c>
      <c r="H54" s="178" t="s">
        <v>57</v>
      </c>
      <c r="I54" s="178" t="s">
        <v>57</v>
      </c>
      <c r="J54" s="178" t="s">
        <v>57</v>
      </c>
      <c r="K54" s="182">
        <v>388</v>
      </c>
      <c r="L54" s="185">
        <v>4224</v>
      </c>
      <c r="M54" s="185">
        <v>125736</v>
      </c>
      <c r="N54" s="185">
        <v>6039</v>
      </c>
      <c r="O54" s="185">
        <v>204</v>
      </c>
      <c r="P54" s="185">
        <v>2098</v>
      </c>
      <c r="Q54" s="185">
        <v>76317</v>
      </c>
      <c r="R54" s="185">
        <v>4092</v>
      </c>
      <c r="S54" s="185">
        <v>92</v>
      </c>
      <c r="T54" s="185">
        <v>72099</v>
      </c>
      <c r="U54" s="185">
        <v>3998</v>
      </c>
    </row>
    <row r="55" spans="2:21" ht="13.5" customHeight="1">
      <c r="B55" s="186" t="s">
        <v>147</v>
      </c>
      <c r="C55" s="183">
        <v>224</v>
      </c>
      <c r="D55" s="177">
        <v>932</v>
      </c>
      <c r="E55" s="177">
        <v>24038</v>
      </c>
      <c r="F55" s="177">
        <v>1217</v>
      </c>
      <c r="G55" s="178" t="s">
        <v>57</v>
      </c>
      <c r="H55" s="178" t="s">
        <v>57</v>
      </c>
      <c r="I55" s="178" t="s">
        <v>57</v>
      </c>
      <c r="J55" s="178" t="s">
        <v>57</v>
      </c>
      <c r="K55" s="182">
        <v>388</v>
      </c>
      <c r="L55" s="185">
        <v>4193</v>
      </c>
      <c r="M55" s="185">
        <v>121602</v>
      </c>
      <c r="N55" s="185">
        <v>6049</v>
      </c>
      <c r="O55" s="185">
        <v>203</v>
      </c>
      <c r="P55" s="185">
        <v>2067</v>
      </c>
      <c r="Q55" s="185">
        <v>72602</v>
      </c>
      <c r="R55" s="185">
        <v>4057</v>
      </c>
      <c r="S55" s="185">
        <v>92</v>
      </c>
      <c r="T55" s="185">
        <v>73520</v>
      </c>
      <c r="U55" s="185">
        <v>4057</v>
      </c>
    </row>
    <row r="56" spans="2:21" ht="13.5" customHeight="1">
      <c r="B56" s="187">
        <v>2</v>
      </c>
      <c r="C56" s="183">
        <v>224</v>
      </c>
      <c r="D56" s="177">
        <v>900</v>
      </c>
      <c r="E56" s="177">
        <v>23616</v>
      </c>
      <c r="F56" s="177">
        <v>1226</v>
      </c>
      <c r="G56" s="178" t="s">
        <v>57</v>
      </c>
      <c r="H56" s="178" t="s">
        <v>57</v>
      </c>
      <c r="I56" s="178" t="s">
        <v>57</v>
      </c>
      <c r="J56" s="178" t="s">
        <v>57</v>
      </c>
      <c r="K56" s="182">
        <v>389</v>
      </c>
      <c r="L56" s="185">
        <v>4157</v>
      </c>
      <c r="M56" s="185">
        <v>117937</v>
      </c>
      <c r="N56" s="185">
        <v>6016</v>
      </c>
      <c r="O56" s="185">
        <v>206</v>
      </c>
      <c r="P56" s="185">
        <v>2047</v>
      </c>
      <c r="Q56" s="185">
        <v>69023</v>
      </c>
      <c r="R56" s="185">
        <v>4041</v>
      </c>
      <c r="S56" s="185">
        <v>92</v>
      </c>
      <c r="T56" s="185">
        <v>73072</v>
      </c>
      <c r="U56" s="185">
        <v>4099</v>
      </c>
    </row>
    <row r="57" spans="2:21" ht="13.5" customHeight="1">
      <c r="B57" s="187">
        <v>3</v>
      </c>
      <c r="C57" s="183">
        <v>223</v>
      </c>
      <c r="D57" s="177">
        <v>905</v>
      </c>
      <c r="E57" s="177">
        <v>22849</v>
      </c>
      <c r="F57" s="177">
        <v>1229</v>
      </c>
      <c r="G57" s="178" t="s">
        <v>57</v>
      </c>
      <c r="H57" s="178" t="s">
        <v>57</v>
      </c>
      <c r="I57" s="178" t="s">
        <v>57</v>
      </c>
      <c r="J57" s="178" t="s">
        <v>57</v>
      </c>
      <c r="K57" s="182">
        <v>387</v>
      </c>
      <c r="L57" s="185">
        <v>4144</v>
      </c>
      <c r="M57" s="185">
        <v>114646</v>
      </c>
      <c r="N57" s="185">
        <v>6017</v>
      </c>
      <c r="O57" s="185">
        <v>207</v>
      </c>
      <c r="P57" s="185">
        <v>2029</v>
      </c>
      <c r="Q57" s="185">
        <v>66123</v>
      </c>
      <c r="R57" s="185">
        <v>4132</v>
      </c>
      <c r="S57" s="185">
        <v>92</v>
      </c>
      <c r="T57" s="185">
        <v>70599</v>
      </c>
      <c r="U57" s="185">
        <v>4064</v>
      </c>
    </row>
    <row r="58" spans="2:21" ht="13.5" customHeight="1">
      <c r="B58" s="187">
        <v>4</v>
      </c>
      <c r="C58" s="183">
        <v>221</v>
      </c>
      <c r="D58" s="177">
        <v>891</v>
      </c>
      <c r="E58" s="177">
        <v>22161</v>
      </c>
      <c r="F58" s="177">
        <v>1202</v>
      </c>
      <c r="G58" s="178" t="s">
        <v>57</v>
      </c>
      <c r="H58" s="178" t="s">
        <v>57</v>
      </c>
      <c r="I58" s="178" t="s">
        <v>57</v>
      </c>
      <c r="J58" s="178" t="s">
        <v>57</v>
      </c>
      <c r="K58" s="182">
        <v>388</v>
      </c>
      <c r="L58" s="185">
        <v>4066</v>
      </c>
      <c r="M58" s="185">
        <v>111580</v>
      </c>
      <c r="N58" s="185">
        <v>5925</v>
      </c>
      <c r="O58" s="185">
        <v>206</v>
      </c>
      <c r="P58" s="185">
        <v>1965</v>
      </c>
      <c r="Q58" s="185">
        <v>63767</v>
      </c>
      <c r="R58" s="185">
        <v>4026</v>
      </c>
      <c r="S58" s="185">
        <v>92</v>
      </c>
      <c r="T58" s="185">
        <v>67013</v>
      </c>
      <c r="U58" s="185">
        <v>4012</v>
      </c>
    </row>
    <row r="59" spans="2:21" ht="13.5" customHeight="1">
      <c r="B59" s="187">
        <v>5</v>
      </c>
      <c r="C59" s="183">
        <v>219</v>
      </c>
      <c r="D59" s="177">
        <v>891</v>
      </c>
      <c r="E59" s="177">
        <v>21499</v>
      </c>
      <c r="F59" s="177">
        <v>1230</v>
      </c>
      <c r="G59" s="178" t="s">
        <v>57</v>
      </c>
      <c r="H59" s="178" t="s">
        <v>57</v>
      </c>
      <c r="I59" s="178" t="s">
        <v>57</v>
      </c>
      <c r="J59" s="178" t="s">
        <v>57</v>
      </c>
      <c r="K59" s="182">
        <v>388</v>
      </c>
      <c r="L59" s="185">
        <v>3986</v>
      </c>
      <c r="M59" s="185">
        <v>108729</v>
      </c>
      <c r="N59" s="185">
        <v>5834</v>
      </c>
      <c r="O59" s="185">
        <v>206</v>
      </c>
      <c r="P59" s="185">
        <v>1907</v>
      </c>
      <c r="Q59" s="185">
        <v>61357</v>
      </c>
      <c r="R59" s="185">
        <v>3935</v>
      </c>
      <c r="S59" s="185">
        <v>92</v>
      </c>
      <c r="T59" s="185">
        <v>63692</v>
      </c>
      <c r="U59" s="185">
        <v>3924</v>
      </c>
    </row>
    <row r="60" spans="2:21" ht="13.5" customHeight="1">
      <c r="B60" s="187">
        <v>6</v>
      </c>
      <c r="C60" s="183">
        <v>215</v>
      </c>
      <c r="D60" s="177">
        <v>869</v>
      </c>
      <c r="E60" s="177">
        <v>20676</v>
      </c>
      <c r="F60" s="177">
        <v>1211</v>
      </c>
      <c r="G60" s="178" t="s">
        <v>57</v>
      </c>
      <c r="H60" s="178" t="s">
        <v>57</v>
      </c>
      <c r="I60" s="178" t="s">
        <v>57</v>
      </c>
      <c r="J60" s="178" t="s">
        <v>57</v>
      </c>
      <c r="K60" s="182">
        <v>389</v>
      </c>
      <c r="L60" s="185">
        <v>3926</v>
      </c>
      <c r="M60" s="185">
        <v>105774</v>
      </c>
      <c r="N60" s="185">
        <v>5752</v>
      </c>
      <c r="O60" s="185">
        <v>204</v>
      </c>
      <c r="P60" s="185">
        <v>1864</v>
      </c>
      <c r="Q60" s="185">
        <v>59145</v>
      </c>
      <c r="R60" s="185">
        <v>3881</v>
      </c>
      <c r="S60" s="185">
        <v>92</v>
      </c>
      <c r="T60" s="185">
        <v>61169</v>
      </c>
      <c r="U60" s="185">
        <v>3968</v>
      </c>
    </row>
    <row r="61" spans="2:21" ht="13.5" customHeight="1">
      <c r="B61" s="187">
        <v>7</v>
      </c>
      <c r="C61" s="183">
        <v>214</v>
      </c>
      <c r="D61" s="177">
        <v>868</v>
      </c>
      <c r="E61" s="177">
        <v>20164</v>
      </c>
      <c r="F61" s="177">
        <v>1223</v>
      </c>
      <c r="G61" s="178" t="s">
        <v>57</v>
      </c>
      <c r="H61" s="178" t="s">
        <v>57</v>
      </c>
      <c r="I61" s="178" t="s">
        <v>57</v>
      </c>
      <c r="J61" s="178" t="s">
        <v>57</v>
      </c>
      <c r="K61" s="182">
        <v>388</v>
      </c>
      <c r="L61" s="185">
        <v>3864</v>
      </c>
      <c r="M61" s="185">
        <v>102271</v>
      </c>
      <c r="N61" s="185">
        <v>5710</v>
      </c>
      <c r="O61" s="185">
        <v>204</v>
      </c>
      <c r="P61" s="185">
        <v>1835</v>
      </c>
      <c r="Q61" s="185">
        <v>57637</v>
      </c>
      <c r="R61" s="185">
        <v>3881</v>
      </c>
      <c r="S61" s="185">
        <v>92</v>
      </c>
      <c r="T61" s="185">
        <v>59128</v>
      </c>
      <c r="U61" s="185">
        <v>3853</v>
      </c>
    </row>
    <row r="62" spans="2:21" ht="9" customHeight="1">
      <c r="B62" s="187"/>
      <c r="C62" s="183"/>
      <c r="D62" s="177"/>
      <c r="E62" s="177"/>
      <c r="F62" s="177"/>
      <c r="G62" s="178" t="s">
        <v>57</v>
      </c>
      <c r="H62" s="178" t="s">
        <v>57</v>
      </c>
      <c r="I62" s="178" t="s">
        <v>57</v>
      </c>
      <c r="J62" s="178" t="s">
        <v>57</v>
      </c>
      <c r="K62" s="182"/>
      <c r="L62" s="185"/>
      <c r="M62" s="185"/>
      <c r="N62" s="185"/>
      <c r="O62" s="185"/>
      <c r="P62" s="185"/>
      <c r="Q62" s="185"/>
      <c r="R62" s="185"/>
      <c r="S62" s="185"/>
      <c r="T62" s="185"/>
      <c r="U62" s="185"/>
    </row>
    <row r="63" spans="2:21" ht="13.5" customHeight="1">
      <c r="B63" s="187">
        <v>8</v>
      </c>
      <c r="C63" s="183">
        <v>213</v>
      </c>
      <c r="D63" s="177">
        <v>867</v>
      </c>
      <c r="E63" s="177">
        <v>19776</v>
      </c>
      <c r="F63" s="177">
        <v>1227</v>
      </c>
      <c r="G63" s="178" t="s">
        <v>57</v>
      </c>
      <c r="H63" s="178" t="s">
        <v>57</v>
      </c>
      <c r="I63" s="178" t="s">
        <v>57</v>
      </c>
      <c r="J63" s="178" t="s">
        <v>57</v>
      </c>
      <c r="K63" s="182">
        <v>386</v>
      </c>
      <c r="L63" s="185">
        <v>3763</v>
      </c>
      <c r="M63" s="185">
        <v>98141</v>
      </c>
      <c r="N63" s="185">
        <v>5646</v>
      </c>
      <c r="O63" s="185">
        <v>203</v>
      </c>
      <c r="P63" s="185">
        <v>1794</v>
      </c>
      <c r="Q63" s="185">
        <v>56506</v>
      </c>
      <c r="R63" s="185">
        <v>3851</v>
      </c>
      <c r="S63" s="185">
        <v>92</v>
      </c>
      <c r="T63" s="185">
        <v>56795</v>
      </c>
      <c r="U63" s="185">
        <v>3782</v>
      </c>
    </row>
    <row r="64" spans="2:21" ht="13.5" customHeight="1">
      <c r="B64" s="187">
        <v>9</v>
      </c>
      <c r="C64" s="183">
        <v>212</v>
      </c>
      <c r="D64" s="177">
        <v>852</v>
      </c>
      <c r="E64" s="177">
        <v>19546</v>
      </c>
      <c r="F64" s="177">
        <v>1216</v>
      </c>
      <c r="G64" s="178" t="s">
        <v>57</v>
      </c>
      <c r="H64" s="178" t="s">
        <v>57</v>
      </c>
      <c r="I64" s="178" t="s">
        <v>57</v>
      </c>
      <c r="J64" s="178" t="s">
        <v>57</v>
      </c>
      <c r="K64" s="182">
        <v>386</v>
      </c>
      <c r="L64" s="185">
        <v>3668</v>
      </c>
      <c r="M64" s="185">
        <v>93845</v>
      </c>
      <c r="N64" s="185">
        <v>5539</v>
      </c>
      <c r="O64" s="185">
        <v>202</v>
      </c>
      <c r="P64" s="185">
        <v>1786</v>
      </c>
      <c r="Q64" s="185">
        <v>55712</v>
      </c>
      <c r="R64" s="185">
        <v>3868</v>
      </c>
      <c r="S64" s="185">
        <v>92</v>
      </c>
      <c r="T64" s="185">
        <v>54486</v>
      </c>
      <c r="U64" s="185">
        <v>3719</v>
      </c>
    </row>
    <row r="65" spans="2:21" ht="13.5" customHeight="1">
      <c r="B65" s="186">
        <v>10</v>
      </c>
      <c r="C65" s="183">
        <v>211</v>
      </c>
      <c r="D65" s="177">
        <v>835</v>
      </c>
      <c r="E65" s="177">
        <v>19437</v>
      </c>
      <c r="F65" s="177">
        <v>1235</v>
      </c>
      <c r="G65" s="178" t="s">
        <v>57</v>
      </c>
      <c r="H65" s="178" t="s">
        <v>57</v>
      </c>
      <c r="I65" s="178" t="s">
        <v>57</v>
      </c>
      <c r="J65" s="178" t="s">
        <v>57</v>
      </c>
      <c r="K65" s="182">
        <v>385</v>
      </c>
      <c r="L65" s="185">
        <v>3581</v>
      </c>
      <c r="M65" s="185">
        <v>90790</v>
      </c>
      <c r="N65" s="185">
        <v>5453</v>
      </c>
      <c r="O65" s="185">
        <v>200</v>
      </c>
      <c r="P65" s="185">
        <v>1757</v>
      </c>
      <c r="Q65" s="185">
        <v>54191</v>
      </c>
      <c r="R65" s="185">
        <v>3795</v>
      </c>
      <c r="S65" s="185">
        <v>92</v>
      </c>
      <c r="T65" s="185">
        <v>52788</v>
      </c>
      <c r="U65" s="185">
        <v>3628</v>
      </c>
    </row>
    <row r="66" spans="2:21" ht="13.5" customHeight="1">
      <c r="B66" s="186">
        <v>11</v>
      </c>
      <c r="C66" s="183">
        <v>209</v>
      </c>
      <c r="D66" s="177">
        <v>831</v>
      </c>
      <c r="E66" s="177">
        <v>19259</v>
      </c>
      <c r="F66" s="177">
        <v>1215</v>
      </c>
      <c r="G66" s="178" t="s">
        <v>57</v>
      </c>
      <c r="H66" s="178" t="s">
        <v>57</v>
      </c>
      <c r="I66" s="178" t="s">
        <v>57</v>
      </c>
      <c r="J66" s="178" t="s">
        <v>57</v>
      </c>
      <c r="K66" s="182">
        <v>385</v>
      </c>
      <c r="L66" s="185">
        <v>3525</v>
      </c>
      <c r="M66" s="185">
        <v>88033</v>
      </c>
      <c r="N66" s="185">
        <v>5386</v>
      </c>
      <c r="O66" s="185">
        <v>200</v>
      </c>
      <c r="P66" s="185">
        <v>1710</v>
      </c>
      <c r="Q66" s="185">
        <v>52229</v>
      </c>
      <c r="R66" s="185">
        <v>3717</v>
      </c>
      <c r="S66" s="185">
        <v>92</v>
      </c>
      <c r="T66" s="185">
        <v>51470</v>
      </c>
      <c r="U66" s="185">
        <v>3598</v>
      </c>
    </row>
    <row r="67" spans="2:21" ht="13.5" customHeight="1">
      <c r="B67" s="184">
        <v>12</v>
      </c>
      <c r="C67" s="183">
        <v>209</v>
      </c>
      <c r="D67" s="177">
        <v>833</v>
      </c>
      <c r="E67" s="177">
        <v>19100</v>
      </c>
      <c r="F67" s="177">
        <v>1230</v>
      </c>
      <c r="G67" s="178" t="s">
        <v>57</v>
      </c>
      <c r="H67" s="178" t="s">
        <v>57</v>
      </c>
      <c r="I67" s="178" t="s">
        <v>57</v>
      </c>
      <c r="J67" s="178" t="s">
        <v>57</v>
      </c>
      <c r="K67" s="182">
        <v>383</v>
      </c>
      <c r="L67" s="182">
        <v>3475</v>
      </c>
      <c r="M67" s="182">
        <v>85850</v>
      </c>
      <c r="N67" s="182">
        <v>5324</v>
      </c>
      <c r="O67" s="182">
        <v>200</v>
      </c>
      <c r="P67" s="182">
        <v>1663</v>
      </c>
      <c r="Q67" s="182">
        <v>49972</v>
      </c>
      <c r="R67" s="182">
        <v>3615</v>
      </c>
      <c r="S67" s="182">
        <v>92</v>
      </c>
      <c r="T67" s="182">
        <v>50612</v>
      </c>
      <c r="U67" s="182">
        <v>3561</v>
      </c>
    </row>
    <row r="68" spans="2:21" s="53" customFormat="1" ht="13.5" customHeight="1">
      <c r="B68" s="184">
        <v>13</v>
      </c>
      <c r="C68" s="183">
        <v>209</v>
      </c>
      <c r="D68" s="177">
        <v>842</v>
      </c>
      <c r="E68" s="177">
        <v>18603</v>
      </c>
      <c r="F68" s="177">
        <v>1196</v>
      </c>
      <c r="G68" s="178" t="s">
        <v>57</v>
      </c>
      <c r="H68" s="178" t="s">
        <v>57</v>
      </c>
      <c r="I68" s="178" t="s">
        <v>57</v>
      </c>
      <c r="J68" s="178" t="s">
        <v>57</v>
      </c>
      <c r="K68" s="182">
        <v>375</v>
      </c>
      <c r="L68" s="182">
        <v>3425</v>
      </c>
      <c r="M68" s="182">
        <v>84555</v>
      </c>
      <c r="N68" s="182">
        <v>5260</v>
      </c>
      <c r="O68" s="182">
        <v>199</v>
      </c>
      <c r="P68" s="182">
        <v>1616</v>
      </c>
      <c r="Q68" s="182">
        <v>47769</v>
      </c>
      <c r="R68" s="182">
        <v>3531</v>
      </c>
      <c r="S68" s="182">
        <v>92</v>
      </c>
      <c r="T68" s="182">
        <v>48995</v>
      </c>
      <c r="U68" s="182">
        <v>3538</v>
      </c>
    </row>
    <row r="69" spans="2:21" s="53" customFormat="1" ht="13.5" customHeight="1">
      <c r="B69" s="184">
        <v>14</v>
      </c>
      <c r="C69" s="183">
        <v>209</v>
      </c>
      <c r="D69" s="177">
        <v>844</v>
      </c>
      <c r="E69" s="177">
        <v>18537</v>
      </c>
      <c r="F69" s="177">
        <v>1204</v>
      </c>
      <c r="G69" s="178" t="s">
        <v>57</v>
      </c>
      <c r="H69" s="178" t="s">
        <v>57</v>
      </c>
      <c r="I69" s="178" t="s">
        <v>57</v>
      </c>
      <c r="J69" s="178" t="s">
        <v>57</v>
      </c>
      <c r="K69" s="182">
        <v>373</v>
      </c>
      <c r="L69" s="182">
        <v>3413</v>
      </c>
      <c r="M69" s="182">
        <v>83207</v>
      </c>
      <c r="N69" s="182">
        <v>5220</v>
      </c>
      <c r="O69" s="182">
        <v>199</v>
      </c>
      <c r="P69" s="182">
        <v>1628</v>
      </c>
      <c r="Q69" s="182">
        <v>45618</v>
      </c>
      <c r="R69" s="182">
        <v>3550</v>
      </c>
      <c r="S69" s="182">
        <v>92</v>
      </c>
      <c r="T69" s="182">
        <v>46931</v>
      </c>
      <c r="U69" s="182">
        <v>3480</v>
      </c>
    </row>
    <row r="70" spans="2:21" s="53" customFormat="1" ht="13.5" customHeight="1">
      <c r="B70" s="184">
        <v>15</v>
      </c>
      <c r="C70" s="183">
        <v>209</v>
      </c>
      <c r="D70" s="177">
        <v>842</v>
      </c>
      <c r="E70" s="177">
        <v>18343</v>
      </c>
      <c r="F70" s="177">
        <v>1215</v>
      </c>
      <c r="G70" s="178" t="s">
        <v>57</v>
      </c>
      <c r="H70" s="178" t="s">
        <v>57</v>
      </c>
      <c r="I70" s="178" t="s">
        <v>57</v>
      </c>
      <c r="J70" s="178" t="s">
        <v>57</v>
      </c>
      <c r="K70" s="182">
        <v>371</v>
      </c>
      <c r="L70" s="182">
        <v>3430</v>
      </c>
      <c r="M70" s="182">
        <v>82756</v>
      </c>
      <c r="N70" s="182">
        <v>5282</v>
      </c>
      <c r="O70" s="182">
        <v>197</v>
      </c>
      <c r="P70" s="182">
        <v>1582</v>
      </c>
      <c r="Q70" s="182">
        <v>43636</v>
      </c>
      <c r="R70" s="182">
        <v>3474</v>
      </c>
      <c r="S70" s="182">
        <v>92</v>
      </c>
      <c r="T70" s="182">
        <v>44864</v>
      </c>
      <c r="U70" s="182">
        <v>3445</v>
      </c>
    </row>
    <row r="71" spans="2:21" ht="13.5" customHeight="1">
      <c r="B71" s="184">
        <v>16</v>
      </c>
      <c r="C71" s="183">
        <v>206</v>
      </c>
      <c r="D71" s="177">
        <v>829</v>
      </c>
      <c r="E71" s="177">
        <v>18218</v>
      </c>
      <c r="F71" s="177">
        <v>1208</v>
      </c>
      <c r="G71" s="178" t="s">
        <v>57</v>
      </c>
      <c r="H71" s="178" t="s">
        <v>57</v>
      </c>
      <c r="I71" s="178" t="s">
        <v>57</v>
      </c>
      <c r="J71" s="178" t="s">
        <v>57</v>
      </c>
      <c r="K71" s="182">
        <v>366</v>
      </c>
      <c r="L71" s="182">
        <v>3418</v>
      </c>
      <c r="M71" s="182">
        <v>82025</v>
      </c>
      <c r="N71" s="182">
        <v>5304</v>
      </c>
      <c r="O71" s="182">
        <v>194</v>
      </c>
      <c r="P71" s="182">
        <v>1639</v>
      </c>
      <c r="Q71" s="182">
        <v>42388</v>
      </c>
      <c r="R71" s="182">
        <v>3415</v>
      </c>
      <c r="S71" s="182">
        <v>92</v>
      </c>
      <c r="T71" s="182">
        <v>42962</v>
      </c>
      <c r="U71" s="182">
        <v>3389</v>
      </c>
    </row>
    <row r="72" spans="2:21">
      <c r="B72" s="180">
        <v>17</v>
      </c>
      <c r="C72" s="181">
        <v>205</v>
      </c>
      <c r="D72" s="167">
        <v>840</v>
      </c>
      <c r="E72" s="177">
        <v>18024</v>
      </c>
      <c r="F72" s="177">
        <v>1220</v>
      </c>
      <c r="G72" s="178" t="s">
        <v>57</v>
      </c>
      <c r="H72" s="178" t="s">
        <v>57</v>
      </c>
      <c r="I72" s="178" t="s">
        <v>57</v>
      </c>
      <c r="J72" s="178" t="s">
        <v>57</v>
      </c>
      <c r="K72" s="167">
        <v>362</v>
      </c>
      <c r="L72" s="177">
        <v>3452</v>
      </c>
      <c r="M72" s="177">
        <v>81413</v>
      </c>
      <c r="N72" s="177">
        <v>5324</v>
      </c>
      <c r="O72" s="167">
        <v>190</v>
      </c>
      <c r="P72" s="177">
        <v>1616</v>
      </c>
      <c r="Q72" s="177">
        <v>41508</v>
      </c>
      <c r="R72" s="177">
        <v>3375</v>
      </c>
      <c r="S72" s="167">
        <v>92</v>
      </c>
      <c r="T72" s="177">
        <v>41106</v>
      </c>
      <c r="U72" s="177">
        <v>3314</v>
      </c>
    </row>
    <row r="73" spans="2:21" ht="9" customHeight="1">
      <c r="B73" s="180"/>
      <c r="C73" s="181"/>
      <c r="D73" s="167"/>
      <c r="E73" s="177"/>
      <c r="F73" s="177"/>
      <c r="G73" s="178"/>
      <c r="H73" s="178"/>
      <c r="I73" s="178"/>
      <c r="J73" s="178"/>
      <c r="K73" s="167"/>
      <c r="L73" s="177"/>
      <c r="M73" s="177"/>
      <c r="N73" s="177"/>
      <c r="O73" s="167"/>
      <c r="P73" s="177"/>
      <c r="Q73" s="177"/>
      <c r="R73" s="177"/>
      <c r="S73" s="167"/>
      <c r="T73" s="177"/>
      <c r="U73" s="177"/>
    </row>
    <row r="74" spans="2:21">
      <c r="B74" s="180">
        <v>18</v>
      </c>
      <c r="C74" s="181">
        <v>205</v>
      </c>
      <c r="D74" s="167">
        <v>835</v>
      </c>
      <c r="E74" s="177">
        <v>18027</v>
      </c>
      <c r="F74" s="177">
        <v>1227</v>
      </c>
      <c r="G74" s="178" t="s">
        <v>57</v>
      </c>
      <c r="H74" s="178" t="s">
        <v>57</v>
      </c>
      <c r="I74" s="178" t="s">
        <v>57</v>
      </c>
      <c r="J74" s="178" t="s">
        <v>57</v>
      </c>
      <c r="K74" s="167">
        <v>355</v>
      </c>
      <c r="L74" s="177">
        <v>3473</v>
      </c>
      <c r="M74" s="177">
        <v>80851</v>
      </c>
      <c r="N74" s="177">
        <v>5335</v>
      </c>
      <c r="O74" s="167">
        <v>183</v>
      </c>
      <c r="P74" s="177">
        <v>1604</v>
      </c>
      <c r="Q74" s="177">
        <v>41199</v>
      </c>
      <c r="R74" s="177">
        <v>3329</v>
      </c>
      <c r="S74" s="167">
        <v>94</v>
      </c>
      <c r="T74" s="177">
        <v>39157</v>
      </c>
      <c r="U74" s="177">
        <v>3222</v>
      </c>
    </row>
    <row r="75" spans="2:21">
      <c r="B75" s="180">
        <v>19</v>
      </c>
      <c r="C75" s="181">
        <v>204</v>
      </c>
      <c r="D75" s="167">
        <v>841</v>
      </c>
      <c r="E75" s="177">
        <v>17825</v>
      </c>
      <c r="F75" s="177">
        <v>1219</v>
      </c>
      <c r="G75" s="178" t="s">
        <v>57</v>
      </c>
      <c r="H75" s="178" t="s">
        <v>57</v>
      </c>
      <c r="I75" s="178" t="s">
        <v>57</v>
      </c>
      <c r="J75" s="178" t="s">
        <v>57</v>
      </c>
      <c r="K75" s="167">
        <v>355</v>
      </c>
      <c r="L75" s="177">
        <v>3510</v>
      </c>
      <c r="M75" s="177">
        <v>79778</v>
      </c>
      <c r="N75" s="177">
        <v>5306</v>
      </c>
      <c r="O75" s="167">
        <v>184</v>
      </c>
      <c r="P75" s="177">
        <v>1619</v>
      </c>
      <c r="Q75" s="177">
        <v>40925</v>
      </c>
      <c r="R75" s="177">
        <v>3361</v>
      </c>
      <c r="S75" s="167">
        <v>96</v>
      </c>
      <c r="T75" s="177">
        <v>37997</v>
      </c>
      <c r="U75" s="177">
        <v>3173</v>
      </c>
    </row>
    <row r="76" spans="2:21">
      <c r="B76" s="180">
        <v>20</v>
      </c>
      <c r="C76" s="181">
        <v>203</v>
      </c>
      <c r="D76" s="167">
        <v>836</v>
      </c>
      <c r="E76" s="177">
        <v>17502</v>
      </c>
      <c r="F76" s="177">
        <v>1224</v>
      </c>
      <c r="G76" s="178" t="s">
        <v>57</v>
      </c>
      <c r="H76" s="178" t="s">
        <v>57</v>
      </c>
      <c r="I76" s="178" t="s">
        <v>57</v>
      </c>
      <c r="J76" s="178" t="s">
        <v>57</v>
      </c>
      <c r="K76" s="167">
        <v>354</v>
      </c>
      <c r="L76" s="177">
        <v>3498</v>
      </c>
      <c r="M76" s="177">
        <v>79312</v>
      </c>
      <c r="N76" s="177">
        <v>5291</v>
      </c>
      <c r="O76" s="167">
        <v>184</v>
      </c>
      <c r="P76" s="177">
        <v>1620</v>
      </c>
      <c r="Q76" s="177">
        <v>40353</v>
      </c>
      <c r="R76" s="177">
        <v>3351</v>
      </c>
      <c r="S76" s="167">
        <v>94</v>
      </c>
      <c r="T76" s="177">
        <v>37106</v>
      </c>
      <c r="U76" s="177">
        <v>3132</v>
      </c>
    </row>
    <row r="77" spans="2:21">
      <c r="B77" s="179">
        <v>21</v>
      </c>
      <c r="C77" s="167">
        <v>203</v>
      </c>
      <c r="D77" s="167">
        <v>835</v>
      </c>
      <c r="E77" s="177">
        <v>16945</v>
      </c>
      <c r="F77" s="177">
        <v>1249</v>
      </c>
      <c r="G77" s="178" t="s">
        <v>57</v>
      </c>
      <c r="H77" s="178" t="s">
        <v>57</v>
      </c>
      <c r="I77" s="178" t="s">
        <v>57</v>
      </c>
      <c r="J77" s="178" t="s">
        <v>57</v>
      </c>
      <c r="K77" s="167">
        <v>350</v>
      </c>
      <c r="L77" s="177">
        <v>3518</v>
      </c>
      <c r="M77" s="177">
        <v>78320</v>
      </c>
      <c r="N77" s="177">
        <v>5262</v>
      </c>
      <c r="O77" s="167">
        <v>180</v>
      </c>
      <c r="P77" s="177">
        <v>1612</v>
      </c>
      <c r="Q77" s="177">
        <v>40055</v>
      </c>
      <c r="R77" s="177">
        <v>3291</v>
      </c>
      <c r="S77" s="167">
        <v>90</v>
      </c>
      <c r="T77" s="177">
        <v>36933</v>
      </c>
      <c r="U77" s="177">
        <v>3102</v>
      </c>
    </row>
    <row r="78" spans="2:21">
      <c r="B78" s="179">
        <v>22</v>
      </c>
      <c r="C78" s="167">
        <v>203</v>
      </c>
      <c r="D78" s="167">
        <v>816</v>
      </c>
      <c r="E78" s="177">
        <v>16558</v>
      </c>
      <c r="F78" s="177">
        <v>1240</v>
      </c>
      <c r="G78" s="178" t="s">
        <v>57</v>
      </c>
      <c r="H78" s="178" t="s">
        <v>57</v>
      </c>
      <c r="I78" s="178" t="s">
        <v>57</v>
      </c>
      <c r="J78" s="178" t="s">
        <v>57</v>
      </c>
      <c r="K78" s="167">
        <v>347</v>
      </c>
      <c r="L78" s="177">
        <v>3524</v>
      </c>
      <c r="M78" s="177">
        <v>77062</v>
      </c>
      <c r="N78" s="177">
        <v>5263</v>
      </c>
      <c r="O78" s="167">
        <v>179</v>
      </c>
      <c r="P78" s="177">
        <v>1597</v>
      </c>
      <c r="Q78" s="177">
        <v>39405</v>
      </c>
      <c r="R78" s="177">
        <v>3273</v>
      </c>
      <c r="S78" s="167">
        <v>83</v>
      </c>
      <c r="T78" s="177">
        <v>36796</v>
      </c>
      <c r="U78" s="177">
        <v>3083</v>
      </c>
    </row>
    <row r="79" spans="2:21">
      <c r="B79" s="179">
        <v>23</v>
      </c>
      <c r="C79" s="167">
        <v>203</v>
      </c>
      <c r="D79" s="167">
        <v>817</v>
      </c>
      <c r="E79" s="177">
        <v>16363</v>
      </c>
      <c r="F79" s="177">
        <v>1230</v>
      </c>
      <c r="G79" s="178" t="s">
        <v>57</v>
      </c>
      <c r="H79" s="178" t="s">
        <v>57</v>
      </c>
      <c r="I79" s="178" t="s">
        <v>57</v>
      </c>
      <c r="J79" s="178" t="s">
        <v>57</v>
      </c>
      <c r="K79" s="167">
        <v>344</v>
      </c>
      <c r="L79" s="177">
        <v>3504</v>
      </c>
      <c r="M79" s="177">
        <v>75680</v>
      </c>
      <c r="N79" s="177">
        <v>5257</v>
      </c>
      <c r="O79" s="167">
        <v>177</v>
      </c>
      <c r="P79" s="177">
        <v>1591</v>
      </c>
      <c r="Q79" s="177">
        <v>39233</v>
      </c>
      <c r="R79" s="177">
        <v>3256</v>
      </c>
      <c r="S79" s="167">
        <v>84</v>
      </c>
      <c r="T79" s="177">
        <v>36282</v>
      </c>
      <c r="U79" s="177">
        <v>3066</v>
      </c>
    </row>
    <row r="80" spans="2:21">
      <c r="B80" s="179">
        <v>24</v>
      </c>
      <c r="C80" s="167">
        <v>203</v>
      </c>
      <c r="D80" s="167">
        <v>816</v>
      </c>
      <c r="E80" s="177">
        <v>16507</v>
      </c>
      <c r="F80" s="177">
        <v>1224</v>
      </c>
      <c r="G80" s="178" t="s">
        <v>57</v>
      </c>
      <c r="H80" s="178" t="s">
        <v>57</v>
      </c>
      <c r="I80" s="178" t="s">
        <v>57</v>
      </c>
      <c r="J80" s="178" t="s">
        <v>57</v>
      </c>
      <c r="K80" s="167">
        <v>343</v>
      </c>
      <c r="L80" s="177">
        <v>3432</v>
      </c>
      <c r="M80" s="177">
        <v>73830</v>
      </c>
      <c r="N80" s="177">
        <v>5203</v>
      </c>
      <c r="O80" s="167">
        <v>176</v>
      </c>
      <c r="P80" s="177">
        <v>1588</v>
      </c>
      <c r="Q80" s="177">
        <v>38868</v>
      </c>
      <c r="R80" s="177">
        <v>3251</v>
      </c>
      <c r="S80" s="167">
        <v>85</v>
      </c>
      <c r="T80" s="177">
        <v>36042</v>
      </c>
      <c r="U80" s="177">
        <v>3006</v>
      </c>
    </row>
    <row r="81" spans="2:21">
      <c r="B81" s="179">
        <v>25</v>
      </c>
      <c r="C81" s="167">
        <v>202</v>
      </c>
      <c r="D81" s="167">
        <v>809</v>
      </c>
      <c r="E81" s="177">
        <v>16395</v>
      </c>
      <c r="F81" s="177">
        <v>1220</v>
      </c>
      <c r="G81" s="178" t="s">
        <v>57</v>
      </c>
      <c r="H81" s="178" t="s">
        <v>57</v>
      </c>
      <c r="I81" s="178" t="s">
        <v>57</v>
      </c>
      <c r="J81" s="178" t="s">
        <v>57</v>
      </c>
      <c r="K81" s="167">
        <v>339</v>
      </c>
      <c r="L81" s="177">
        <v>3413</v>
      </c>
      <c r="M81" s="177">
        <v>72541</v>
      </c>
      <c r="N81" s="177">
        <v>5189</v>
      </c>
      <c r="O81" s="167">
        <v>174</v>
      </c>
      <c r="P81" s="177">
        <v>1564</v>
      </c>
      <c r="Q81" s="177">
        <v>38377</v>
      </c>
      <c r="R81" s="177">
        <v>3213</v>
      </c>
      <c r="S81" s="167">
        <v>83</v>
      </c>
      <c r="T81" s="177">
        <v>35475</v>
      </c>
      <c r="U81" s="177">
        <v>2985</v>
      </c>
    </row>
    <row r="82" spans="2:21">
      <c r="B82" s="179">
        <v>26</v>
      </c>
      <c r="C82" s="167">
        <v>198</v>
      </c>
      <c r="D82" s="167">
        <v>804</v>
      </c>
      <c r="E82" s="177">
        <v>16347</v>
      </c>
      <c r="F82" s="177">
        <v>1221</v>
      </c>
      <c r="G82" s="178" t="s">
        <v>57</v>
      </c>
      <c r="H82" s="178" t="s">
        <v>57</v>
      </c>
      <c r="I82" s="178" t="s">
        <v>57</v>
      </c>
      <c r="J82" s="178" t="s">
        <v>57</v>
      </c>
      <c r="K82" s="167">
        <v>325</v>
      </c>
      <c r="L82" s="177">
        <v>3371</v>
      </c>
      <c r="M82" s="177">
        <v>71144</v>
      </c>
      <c r="N82" s="177">
        <v>5131</v>
      </c>
      <c r="O82" s="167">
        <v>172</v>
      </c>
      <c r="P82" s="177">
        <v>1561</v>
      </c>
      <c r="Q82" s="177">
        <v>38113</v>
      </c>
      <c r="R82" s="177">
        <v>3210</v>
      </c>
      <c r="S82" s="167">
        <v>81</v>
      </c>
      <c r="T82" s="177">
        <v>35340</v>
      </c>
      <c r="U82" s="177">
        <v>2965</v>
      </c>
    </row>
    <row r="83" spans="2:21">
      <c r="B83" s="172">
        <v>27</v>
      </c>
      <c r="C83" s="168">
        <v>185</v>
      </c>
      <c r="D83" s="168">
        <v>773</v>
      </c>
      <c r="E83" s="279">
        <v>15907</v>
      </c>
      <c r="F83" s="279">
        <v>1216</v>
      </c>
      <c r="G83" s="168">
        <v>14</v>
      </c>
      <c r="H83" s="168">
        <v>50</v>
      </c>
      <c r="I83" s="279">
        <v>1433</v>
      </c>
      <c r="J83" s="279">
        <v>187</v>
      </c>
      <c r="K83" s="168">
        <v>320</v>
      </c>
      <c r="L83" s="279">
        <v>3344</v>
      </c>
      <c r="M83" s="279">
        <v>70045</v>
      </c>
      <c r="N83" s="279">
        <v>5148</v>
      </c>
      <c r="O83" s="168">
        <v>172</v>
      </c>
      <c r="P83" s="279">
        <v>1559</v>
      </c>
      <c r="Q83" s="279">
        <v>37358</v>
      </c>
      <c r="R83" s="279">
        <v>3191</v>
      </c>
      <c r="S83" s="168">
        <v>78</v>
      </c>
      <c r="T83" s="279">
        <v>35131</v>
      </c>
      <c r="U83" s="279">
        <v>2953</v>
      </c>
    </row>
    <row r="84" spans="2:21">
      <c r="B84" s="46" t="s">
        <v>146</v>
      </c>
      <c r="U84" s="46" t="s">
        <v>145</v>
      </c>
    </row>
    <row r="85" spans="2:21">
      <c r="B85" s="46" t="s">
        <v>144</v>
      </c>
    </row>
    <row r="86" spans="2:21">
      <c r="B86" s="46" t="s">
        <v>143</v>
      </c>
    </row>
    <row r="87" spans="2:21">
      <c r="B87" s="46" t="s">
        <v>142</v>
      </c>
    </row>
    <row r="88" spans="2:21">
      <c r="B88" s="46" t="s">
        <v>141</v>
      </c>
    </row>
  </sheetData>
  <mergeCells count="17">
    <mergeCell ref="O8:O9"/>
    <mergeCell ref="P8:P9"/>
    <mergeCell ref="Q8:Q9"/>
    <mergeCell ref="S8:S9"/>
    <mergeCell ref="C8:C9"/>
    <mergeCell ref="K7:N7"/>
    <mergeCell ref="K8:K9"/>
    <mergeCell ref="S7:U7"/>
    <mergeCell ref="D8:D9"/>
    <mergeCell ref="E8:E9"/>
    <mergeCell ref="G8:G9"/>
    <mergeCell ref="H8:H9"/>
    <mergeCell ref="I8:I9"/>
    <mergeCell ref="G7:J7"/>
    <mergeCell ref="T8:T9"/>
    <mergeCell ref="L8:L9"/>
    <mergeCell ref="M8:M9"/>
  </mergeCells>
  <phoneticPr fontId="4"/>
  <pageMargins left="0.98425196850393704" right="0.98425196850393704" top="0.59055118110236227" bottom="0.59055118110236227" header="0.51181102362204722" footer="0.31496062992125984"/>
  <pageSetup paperSize="9" scale="69" firstPageNumber="51" orientation="portrait" useFirstPageNumber="1" r:id="rId1"/>
  <headerFooter alignWithMargins="0">
    <oddFooter>&amp;C&amp;14－&amp;P－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87"/>
  <sheetViews>
    <sheetView showGridLines="0" zoomScaleNormal="100" zoomScaleSheetLayoutView="100" workbookViewId="0">
      <pane ySplit="9" topLeftCell="A10" activePane="bottomLeft" state="frozen"/>
      <selection activeCell="D30" sqref="D30"/>
      <selection pane="bottomLeft" activeCell="AL68" sqref="AL68"/>
    </sheetView>
  </sheetViews>
  <sheetFormatPr defaultRowHeight="13.5"/>
  <cols>
    <col min="1" max="1" width="2.625" style="46" customWidth="1"/>
    <col min="2" max="2" width="10.375" style="46" customWidth="1"/>
    <col min="3" max="3" width="5.375" style="46" customWidth="1"/>
    <col min="4" max="5" width="5.25" style="46" customWidth="1"/>
    <col min="6" max="6" width="5.625" style="46" customWidth="1"/>
    <col min="7" max="9" width="5.25" style="46" customWidth="1"/>
    <col min="10" max="10" width="5.625" style="46" customWidth="1"/>
    <col min="11" max="13" width="5.25" style="46" customWidth="1"/>
    <col min="14" max="14" width="5.625" style="46" customWidth="1"/>
    <col min="15" max="16" width="5.25" style="46" customWidth="1"/>
    <col min="17" max="18" width="5.625" style="46" customWidth="1"/>
    <col min="19" max="20" width="5.25" style="46" customWidth="1"/>
    <col min="21" max="21" width="5.5" style="46" customWidth="1"/>
    <col min="22" max="22" width="5.75" style="46" customWidth="1"/>
    <col min="23" max="26" width="6.25" style="46" customWidth="1"/>
    <col min="27" max="27" width="6.875" style="46" customWidth="1"/>
    <col min="28" max="29" width="6.25" style="46" customWidth="1"/>
    <col min="30" max="30" width="6.875" style="46" customWidth="1"/>
    <col min="31" max="35" width="6.25" style="46" customWidth="1"/>
    <col min="36" max="36" width="7.125" style="46" customWidth="1"/>
    <col min="37" max="37" width="6.25" style="46" customWidth="1"/>
    <col min="38" max="38" width="11.625" style="46" customWidth="1"/>
    <col min="39" max="16384" width="9" style="46"/>
  </cols>
  <sheetData>
    <row r="1" spans="2:39">
      <c r="B1" s="209"/>
      <c r="W1" s="209"/>
    </row>
    <row r="2" spans="2:39" ht="17.25">
      <c r="B2" s="119" t="s">
        <v>164</v>
      </c>
      <c r="C2" s="119"/>
      <c r="D2" s="119"/>
      <c r="E2" s="119"/>
      <c r="F2" s="119"/>
      <c r="AK2" s="46" t="s">
        <v>191</v>
      </c>
      <c r="AL2" s="193" t="s">
        <v>164</v>
      </c>
    </row>
    <row r="3" spans="2:39">
      <c r="AI3" s="46" t="s">
        <v>0</v>
      </c>
    </row>
    <row r="5" spans="2:39" ht="17.25">
      <c r="V5" s="193" t="s">
        <v>190</v>
      </c>
      <c r="W5" s="119" t="s">
        <v>189</v>
      </c>
    </row>
    <row r="7" spans="2:39" ht="15" customHeight="1">
      <c r="B7" s="55"/>
      <c r="C7" s="138" t="s">
        <v>188</v>
      </c>
      <c r="D7" s="124"/>
      <c r="E7" s="124"/>
      <c r="F7" s="127"/>
      <c r="G7" s="90" t="s">
        <v>187</v>
      </c>
      <c r="H7" s="90"/>
      <c r="I7" s="90"/>
      <c r="J7" s="90"/>
      <c r="K7" s="89" t="s">
        <v>186</v>
      </c>
      <c r="L7" s="90"/>
      <c r="M7" s="90"/>
      <c r="N7" s="90"/>
      <c r="O7" s="440" t="s">
        <v>185</v>
      </c>
      <c r="P7" s="441"/>
      <c r="Q7" s="441"/>
      <c r="R7" s="442"/>
      <c r="S7" s="437" t="s">
        <v>184</v>
      </c>
      <c r="T7" s="438"/>
      <c r="U7" s="438"/>
      <c r="V7" s="438"/>
      <c r="W7" s="138" t="s">
        <v>183</v>
      </c>
      <c r="X7" s="124"/>
      <c r="Y7" s="127"/>
      <c r="Z7" s="124" t="s">
        <v>182</v>
      </c>
      <c r="AA7" s="124"/>
      <c r="AB7" s="124"/>
      <c r="AC7" s="138" t="s">
        <v>181</v>
      </c>
      <c r="AD7" s="124"/>
      <c r="AE7" s="124"/>
      <c r="AF7" s="138" t="s">
        <v>180</v>
      </c>
      <c r="AG7" s="124"/>
      <c r="AH7" s="124"/>
      <c r="AI7" s="138" t="s">
        <v>179</v>
      </c>
      <c r="AJ7" s="124"/>
      <c r="AK7" s="124"/>
      <c r="AL7" s="56"/>
    </row>
    <row r="8" spans="2:39" ht="15" customHeight="1">
      <c r="B8" s="115" t="s">
        <v>62</v>
      </c>
      <c r="C8" s="435" t="s">
        <v>153</v>
      </c>
      <c r="D8" s="435" t="s">
        <v>63</v>
      </c>
      <c r="E8" s="435" t="s">
        <v>152</v>
      </c>
      <c r="F8" s="169" t="s">
        <v>151</v>
      </c>
      <c r="G8" s="435" t="s">
        <v>153</v>
      </c>
      <c r="H8" s="435" t="s">
        <v>63</v>
      </c>
      <c r="I8" s="169" t="s">
        <v>178</v>
      </c>
      <c r="J8" s="169" t="s">
        <v>151</v>
      </c>
      <c r="K8" s="435" t="s">
        <v>153</v>
      </c>
      <c r="L8" s="435" t="s">
        <v>63</v>
      </c>
      <c r="M8" s="169" t="s">
        <v>178</v>
      </c>
      <c r="N8" s="169" t="s">
        <v>151</v>
      </c>
      <c r="O8" s="435" t="s">
        <v>153</v>
      </c>
      <c r="P8" s="435" t="s">
        <v>63</v>
      </c>
      <c r="Q8" s="169" t="s">
        <v>178</v>
      </c>
      <c r="R8" s="169" t="s">
        <v>151</v>
      </c>
      <c r="S8" s="435" t="s">
        <v>153</v>
      </c>
      <c r="T8" s="435" t="s">
        <v>63</v>
      </c>
      <c r="U8" s="169" t="s">
        <v>178</v>
      </c>
      <c r="V8" s="189" t="s">
        <v>151</v>
      </c>
      <c r="W8" s="435" t="s">
        <v>153</v>
      </c>
      <c r="X8" s="435" t="s">
        <v>152</v>
      </c>
      <c r="Y8" s="169" t="s">
        <v>151</v>
      </c>
      <c r="Z8" s="435" t="s">
        <v>153</v>
      </c>
      <c r="AA8" s="435" t="s">
        <v>152</v>
      </c>
      <c r="AB8" s="169" t="s">
        <v>151</v>
      </c>
      <c r="AC8" s="435" t="s">
        <v>153</v>
      </c>
      <c r="AD8" s="435" t="s">
        <v>177</v>
      </c>
      <c r="AE8" s="169" t="s">
        <v>151</v>
      </c>
      <c r="AF8" s="435" t="s">
        <v>153</v>
      </c>
      <c r="AG8" s="435" t="s">
        <v>177</v>
      </c>
      <c r="AH8" s="169" t="s">
        <v>151</v>
      </c>
      <c r="AI8" s="435" t="s">
        <v>153</v>
      </c>
      <c r="AJ8" s="435" t="s">
        <v>177</v>
      </c>
      <c r="AK8" s="169" t="s">
        <v>151</v>
      </c>
      <c r="AL8" s="151" t="s">
        <v>62</v>
      </c>
    </row>
    <row r="9" spans="2:39" ht="15" customHeight="1">
      <c r="B9" s="59"/>
      <c r="C9" s="436"/>
      <c r="D9" s="436"/>
      <c r="E9" s="436"/>
      <c r="F9" s="170" t="s">
        <v>150</v>
      </c>
      <c r="G9" s="436"/>
      <c r="H9" s="436"/>
      <c r="I9" s="170" t="s">
        <v>176</v>
      </c>
      <c r="J9" s="170" t="s">
        <v>150</v>
      </c>
      <c r="K9" s="436"/>
      <c r="L9" s="436"/>
      <c r="M9" s="170" t="s">
        <v>176</v>
      </c>
      <c r="N9" s="170" t="s">
        <v>150</v>
      </c>
      <c r="O9" s="436"/>
      <c r="P9" s="436"/>
      <c r="Q9" s="170" t="s">
        <v>176</v>
      </c>
      <c r="R9" s="170" t="s">
        <v>150</v>
      </c>
      <c r="S9" s="436"/>
      <c r="T9" s="436"/>
      <c r="U9" s="170" t="s">
        <v>176</v>
      </c>
      <c r="V9" s="188" t="s">
        <v>150</v>
      </c>
      <c r="W9" s="436"/>
      <c r="X9" s="436"/>
      <c r="Y9" s="170" t="s">
        <v>150</v>
      </c>
      <c r="Z9" s="436"/>
      <c r="AA9" s="436"/>
      <c r="AB9" s="170" t="s">
        <v>150</v>
      </c>
      <c r="AC9" s="436"/>
      <c r="AD9" s="436"/>
      <c r="AE9" s="170" t="s">
        <v>150</v>
      </c>
      <c r="AF9" s="436"/>
      <c r="AG9" s="436"/>
      <c r="AH9" s="170" t="s">
        <v>150</v>
      </c>
      <c r="AI9" s="436"/>
      <c r="AJ9" s="436"/>
      <c r="AK9" s="170" t="s">
        <v>150</v>
      </c>
      <c r="AL9" s="58"/>
    </row>
    <row r="10" spans="2:39" ht="13.5" customHeight="1">
      <c r="B10" s="186" t="s">
        <v>149</v>
      </c>
      <c r="C10" s="199" t="s">
        <v>106</v>
      </c>
      <c r="D10" s="197" t="s">
        <v>57</v>
      </c>
      <c r="E10" s="197" t="s">
        <v>57</v>
      </c>
      <c r="F10" s="197" t="s">
        <v>57</v>
      </c>
      <c r="G10" s="208">
        <v>1</v>
      </c>
      <c r="H10" s="205" t="s">
        <v>57</v>
      </c>
      <c r="I10" s="185">
        <v>66</v>
      </c>
      <c r="J10" s="185">
        <v>8</v>
      </c>
      <c r="K10" s="207">
        <v>1</v>
      </c>
      <c r="L10" s="200" t="s">
        <v>57</v>
      </c>
      <c r="M10" s="174">
        <v>140</v>
      </c>
      <c r="N10" s="174">
        <v>12</v>
      </c>
      <c r="O10" s="200" t="s">
        <v>140</v>
      </c>
      <c r="P10" s="200" t="s">
        <v>140</v>
      </c>
      <c r="Q10" s="200" t="s">
        <v>140</v>
      </c>
      <c r="R10" s="200" t="s">
        <v>140</v>
      </c>
      <c r="S10" s="200" t="s">
        <v>106</v>
      </c>
      <c r="T10" s="200" t="s">
        <v>57</v>
      </c>
      <c r="U10" s="200" t="s">
        <v>57</v>
      </c>
      <c r="V10" s="200" t="s">
        <v>57</v>
      </c>
      <c r="W10" s="200" t="s">
        <v>57</v>
      </c>
      <c r="X10" s="200" t="s">
        <v>57</v>
      </c>
      <c r="Y10" s="200" t="s">
        <v>57</v>
      </c>
      <c r="Z10" s="200" t="s">
        <v>57</v>
      </c>
      <c r="AA10" s="174">
        <v>1764</v>
      </c>
      <c r="AB10" s="200" t="s">
        <v>57</v>
      </c>
      <c r="AC10" s="200" t="s">
        <v>57</v>
      </c>
      <c r="AD10" s="200" t="s">
        <v>57</v>
      </c>
      <c r="AE10" s="200" t="s">
        <v>57</v>
      </c>
      <c r="AF10" s="200" t="s">
        <v>57</v>
      </c>
      <c r="AG10" s="200" t="s">
        <v>57</v>
      </c>
      <c r="AH10" s="200" t="s">
        <v>57</v>
      </c>
      <c r="AI10" s="200" t="s">
        <v>57</v>
      </c>
      <c r="AJ10" s="200" t="s">
        <v>57</v>
      </c>
      <c r="AK10" s="200" t="s">
        <v>57</v>
      </c>
      <c r="AL10" s="201" t="s">
        <v>149</v>
      </c>
      <c r="AM10" s="206"/>
    </row>
    <row r="11" spans="2:39" ht="13.5" customHeight="1">
      <c r="B11" s="186">
        <v>24</v>
      </c>
      <c r="C11" s="199" t="s">
        <v>106</v>
      </c>
      <c r="D11" s="197" t="s">
        <v>57</v>
      </c>
      <c r="E11" s="197" t="s">
        <v>57</v>
      </c>
      <c r="F11" s="197" t="s">
        <v>57</v>
      </c>
      <c r="G11" s="182">
        <v>1</v>
      </c>
      <c r="H11" s="205" t="s">
        <v>57</v>
      </c>
      <c r="I11" s="185">
        <v>87</v>
      </c>
      <c r="J11" s="185">
        <v>13</v>
      </c>
      <c r="K11" s="177">
        <v>2</v>
      </c>
      <c r="L11" s="200" t="s">
        <v>57</v>
      </c>
      <c r="M11" s="174">
        <v>188</v>
      </c>
      <c r="N11" s="174">
        <v>27</v>
      </c>
      <c r="O11" s="200" t="s">
        <v>140</v>
      </c>
      <c r="P11" s="200" t="s">
        <v>140</v>
      </c>
      <c r="Q11" s="200" t="s">
        <v>140</v>
      </c>
      <c r="R11" s="200" t="s">
        <v>140</v>
      </c>
      <c r="S11" s="200" t="s">
        <v>106</v>
      </c>
      <c r="T11" s="200" t="s">
        <v>57</v>
      </c>
      <c r="U11" s="200" t="s">
        <v>57</v>
      </c>
      <c r="V11" s="200" t="s">
        <v>57</v>
      </c>
      <c r="W11" s="200" t="s">
        <v>57</v>
      </c>
      <c r="X11" s="200" t="s">
        <v>57</v>
      </c>
      <c r="Y11" s="200" t="s">
        <v>57</v>
      </c>
      <c r="Z11" s="200" t="s">
        <v>57</v>
      </c>
      <c r="AA11" s="174">
        <v>6750</v>
      </c>
      <c r="AB11" s="200" t="s">
        <v>57</v>
      </c>
      <c r="AC11" s="174">
        <v>1</v>
      </c>
      <c r="AD11" s="200" t="s">
        <v>57</v>
      </c>
      <c r="AE11" s="200" t="s">
        <v>57</v>
      </c>
      <c r="AF11" s="200" t="s">
        <v>57</v>
      </c>
      <c r="AG11" s="200" t="s">
        <v>57</v>
      </c>
      <c r="AH11" s="200" t="s">
        <v>57</v>
      </c>
      <c r="AI11" s="200" t="s">
        <v>57</v>
      </c>
      <c r="AJ11" s="200" t="s">
        <v>57</v>
      </c>
      <c r="AK11" s="200" t="s">
        <v>57</v>
      </c>
      <c r="AL11" s="201">
        <v>24</v>
      </c>
    </row>
    <row r="12" spans="2:39" ht="13.5" customHeight="1">
      <c r="B12" s="186">
        <v>25</v>
      </c>
      <c r="C12" s="199" t="s">
        <v>106</v>
      </c>
      <c r="D12" s="197" t="s">
        <v>57</v>
      </c>
      <c r="E12" s="197" t="s">
        <v>57</v>
      </c>
      <c r="F12" s="197" t="s">
        <v>57</v>
      </c>
      <c r="G12" s="182">
        <v>1</v>
      </c>
      <c r="H12" s="205" t="s">
        <v>57</v>
      </c>
      <c r="I12" s="185">
        <v>198</v>
      </c>
      <c r="J12" s="185">
        <v>24</v>
      </c>
      <c r="K12" s="177">
        <v>1</v>
      </c>
      <c r="L12" s="200" t="s">
        <v>57</v>
      </c>
      <c r="M12" s="174">
        <v>301</v>
      </c>
      <c r="N12" s="174">
        <v>27</v>
      </c>
      <c r="O12" s="200" t="s">
        <v>140</v>
      </c>
      <c r="P12" s="200" t="s">
        <v>140</v>
      </c>
      <c r="Q12" s="200" t="s">
        <v>140</v>
      </c>
      <c r="R12" s="200" t="s">
        <v>140</v>
      </c>
      <c r="S12" s="200" t="s">
        <v>106</v>
      </c>
      <c r="T12" s="200" t="s">
        <v>57</v>
      </c>
      <c r="U12" s="200" t="s">
        <v>57</v>
      </c>
      <c r="V12" s="200" t="s">
        <v>57</v>
      </c>
      <c r="W12" s="200" t="s">
        <v>57</v>
      </c>
      <c r="X12" s="200" t="s">
        <v>57</v>
      </c>
      <c r="Y12" s="200" t="s">
        <v>57</v>
      </c>
      <c r="Z12" s="200" t="s">
        <v>57</v>
      </c>
      <c r="AA12" s="174">
        <v>7291</v>
      </c>
      <c r="AB12" s="200" t="s">
        <v>57</v>
      </c>
      <c r="AC12" s="174">
        <v>1</v>
      </c>
      <c r="AD12" s="200" t="s">
        <v>57</v>
      </c>
      <c r="AE12" s="200" t="s">
        <v>57</v>
      </c>
      <c r="AF12" s="174">
        <v>1</v>
      </c>
      <c r="AG12" s="200" t="s">
        <v>57</v>
      </c>
      <c r="AH12" s="200" t="s">
        <v>57</v>
      </c>
      <c r="AI12" s="200" t="s">
        <v>57</v>
      </c>
      <c r="AJ12" s="200" t="s">
        <v>57</v>
      </c>
      <c r="AK12" s="200" t="s">
        <v>57</v>
      </c>
      <c r="AL12" s="201">
        <v>25</v>
      </c>
    </row>
    <row r="13" spans="2:39" ht="13.5" customHeight="1">
      <c r="B13" s="186">
        <v>26</v>
      </c>
      <c r="C13" s="199" t="s">
        <v>106</v>
      </c>
      <c r="D13" s="197" t="s">
        <v>57</v>
      </c>
      <c r="E13" s="197" t="s">
        <v>57</v>
      </c>
      <c r="F13" s="197" t="s">
        <v>57</v>
      </c>
      <c r="G13" s="182">
        <v>1</v>
      </c>
      <c r="H13" s="185">
        <v>23</v>
      </c>
      <c r="I13" s="185">
        <v>220</v>
      </c>
      <c r="J13" s="185">
        <v>25</v>
      </c>
      <c r="K13" s="177">
        <v>1</v>
      </c>
      <c r="L13" s="174">
        <v>31</v>
      </c>
      <c r="M13" s="174">
        <v>314</v>
      </c>
      <c r="N13" s="174">
        <v>33</v>
      </c>
      <c r="O13" s="200" t="s">
        <v>140</v>
      </c>
      <c r="P13" s="200" t="s">
        <v>140</v>
      </c>
      <c r="Q13" s="200" t="s">
        <v>140</v>
      </c>
      <c r="R13" s="200" t="s">
        <v>140</v>
      </c>
      <c r="S13" s="200" t="s">
        <v>106</v>
      </c>
      <c r="T13" s="200" t="s">
        <v>57</v>
      </c>
      <c r="U13" s="200" t="s">
        <v>57</v>
      </c>
      <c r="V13" s="200" t="s">
        <v>57</v>
      </c>
      <c r="W13" s="200" t="s">
        <v>57</v>
      </c>
      <c r="X13" s="200" t="s">
        <v>57</v>
      </c>
      <c r="Y13" s="200" t="s">
        <v>57</v>
      </c>
      <c r="Z13" s="174">
        <v>121</v>
      </c>
      <c r="AA13" s="174">
        <v>8593</v>
      </c>
      <c r="AB13" s="174">
        <v>601</v>
      </c>
      <c r="AC13" s="174">
        <v>1</v>
      </c>
      <c r="AD13" s="200" t="s">
        <v>57</v>
      </c>
      <c r="AE13" s="200" t="s">
        <v>57</v>
      </c>
      <c r="AF13" s="174">
        <v>1</v>
      </c>
      <c r="AG13" s="200" t="s">
        <v>57</v>
      </c>
      <c r="AH13" s="200" t="s">
        <v>57</v>
      </c>
      <c r="AI13" s="200" t="s">
        <v>57</v>
      </c>
      <c r="AJ13" s="200" t="s">
        <v>57</v>
      </c>
      <c r="AK13" s="200" t="s">
        <v>57</v>
      </c>
      <c r="AL13" s="201">
        <v>26</v>
      </c>
    </row>
    <row r="14" spans="2:39" ht="13.5" customHeight="1">
      <c r="B14" s="186">
        <v>27</v>
      </c>
      <c r="C14" s="199" t="s">
        <v>106</v>
      </c>
      <c r="D14" s="197" t="s">
        <v>57</v>
      </c>
      <c r="E14" s="197" t="s">
        <v>57</v>
      </c>
      <c r="F14" s="197" t="s">
        <v>57</v>
      </c>
      <c r="G14" s="182">
        <v>1</v>
      </c>
      <c r="H14" s="185">
        <v>23</v>
      </c>
      <c r="I14" s="185">
        <v>202</v>
      </c>
      <c r="J14" s="185">
        <v>29</v>
      </c>
      <c r="K14" s="177">
        <v>2</v>
      </c>
      <c r="L14" s="174">
        <v>34</v>
      </c>
      <c r="M14" s="174">
        <v>317</v>
      </c>
      <c r="N14" s="174">
        <v>34</v>
      </c>
      <c r="O14" s="200" t="s">
        <v>140</v>
      </c>
      <c r="P14" s="200" t="s">
        <v>140</v>
      </c>
      <c r="Q14" s="200" t="s">
        <v>140</v>
      </c>
      <c r="R14" s="200" t="s">
        <v>140</v>
      </c>
      <c r="S14" s="200" t="s">
        <v>106</v>
      </c>
      <c r="T14" s="200" t="s">
        <v>57</v>
      </c>
      <c r="U14" s="200" t="s">
        <v>57</v>
      </c>
      <c r="V14" s="200" t="s">
        <v>57</v>
      </c>
      <c r="W14" s="200" t="s">
        <v>57</v>
      </c>
      <c r="X14" s="200" t="s">
        <v>57</v>
      </c>
      <c r="Y14" s="200" t="s">
        <v>57</v>
      </c>
      <c r="Z14" s="174">
        <v>120</v>
      </c>
      <c r="AA14" s="174">
        <v>9502</v>
      </c>
      <c r="AB14" s="200" t="s">
        <v>57</v>
      </c>
      <c r="AC14" s="174">
        <v>2</v>
      </c>
      <c r="AD14" s="174">
        <v>2880</v>
      </c>
      <c r="AE14" s="200" t="s">
        <v>57</v>
      </c>
      <c r="AF14" s="174">
        <v>1</v>
      </c>
      <c r="AG14" s="174">
        <v>348</v>
      </c>
      <c r="AH14" s="200" t="s">
        <v>57</v>
      </c>
      <c r="AI14" s="200" t="s">
        <v>57</v>
      </c>
      <c r="AJ14" s="200" t="s">
        <v>57</v>
      </c>
      <c r="AK14" s="200" t="s">
        <v>57</v>
      </c>
      <c r="AL14" s="201">
        <v>27</v>
      </c>
    </row>
    <row r="15" spans="2:39" ht="13.5" customHeight="1">
      <c r="B15" s="186">
        <v>28</v>
      </c>
      <c r="C15" s="199" t="s">
        <v>106</v>
      </c>
      <c r="D15" s="197" t="s">
        <v>57</v>
      </c>
      <c r="E15" s="197" t="s">
        <v>57</v>
      </c>
      <c r="F15" s="197" t="s">
        <v>57</v>
      </c>
      <c r="G15" s="182">
        <v>1</v>
      </c>
      <c r="H15" s="185">
        <v>22</v>
      </c>
      <c r="I15" s="185">
        <v>228</v>
      </c>
      <c r="J15" s="185">
        <v>34</v>
      </c>
      <c r="K15" s="177">
        <v>2</v>
      </c>
      <c r="L15" s="174">
        <v>41</v>
      </c>
      <c r="M15" s="174">
        <v>330</v>
      </c>
      <c r="N15" s="174">
        <v>44</v>
      </c>
      <c r="O15" s="200" t="s">
        <v>140</v>
      </c>
      <c r="P15" s="200" t="s">
        <v>140</v>
      </c>
      <c r="Q15" s="200" t="s">
        <v>140</v>
      </c>
      <c r="R15" s="200" t="s">
        <v>140</v>
      </c>
      <c r="S15" s="200" t="s">
        <v>106</v>
      </c>
      <c r="T15" s="200" t="s">
        <v>57</v>
      </c>
      <c r="U15" s="200" t="s">
        <v>57</v>
      </c>
      <c r="V15" s="200" t="s">
        <v>57</v>
      </c>
      <c r="W15" s="200" t="s">
        <v>57</v>
      </c>
      <c r="X15" s="200" t="s">
        <v>57</v>
      </c>
      <c r="Y15" s="200" t="s">
        <v>57</v>
      </c>
      <c r="Z15" s="174">
        <v>121</v>
      </c>
      <c r="AA15" s="174">
        <v>9586</v>
      </c>
      <c r="AB15" s="200" t="s">
        <v>57</v>
      </c>
      <c r="AC15" s="174">
        <v>2</v>
      </c>
      <c r="AD15" s="174">
        <v>3127</v>
      </c>
      <c r="AE15" s="200" t="s">
        <v>57</v>
      </c>
      <c r="AF15" s="174">
        <v>1</v>
      </c>
      <c r="AG15" s="174">
        <v>329</v>
      </c>
      <c r="AH15" s="200" t="s">
        <v>57</v>
      </c>
      <c r="AI15" s="200" t="s">
        <v>57</v>
      </c>
      <c r="AJ15" s="200" t="s">
        <v>57</v>
      </c>
      <c r="AK15" s="200" t="s">
        <v>57</v>
      </c>
      <c r="AL15" s="201">
        <v>28</v>
      </c>
    </row>
    <row r="16" spans="2:39" ht="13.5" customHeight="1">
      <c r="B16" s="186">
        <v>29</v>
      </c>
      <c r="C16" s="199" t="s">
        <v>106</v>
      </c>
      <c r="D16" s="197" t="s">
        <v>57</v>
      </c>
      <c r="E16" s="197" t="s">
        <v>57</v>
      </c>
      <c r="F16" s="197" t="s">
        <v>57</v>
      </c>
      <c r="G16" s="182">
        <v>1</v>
      </c>
      <c r="H16" s="185">
        <v>25</v>
      </c>
      <c r="I16" s="185">
        <v>266</v>
      </c>
      <c r="J16" s="185">
        <v>39</v>
      </c>
      <c r="K16" s="177">
        <v>2</v>
      </c>
      <c r="L16" s="174">
        <v>37</v>
      </c>
      <c r="M16" s="174">
        <v>371</v>
      </c>
      <c r="N16" s="174">
        <v>45</v>
      </c>
      <c r="O16" s="200" t="s">
        <v>140</v>
      </c>
      <c r="P16" s="200" t="s">
        <v>140</v>
      </c>
      <c r="Q16" s="200" t="s">
        <v>140</v>
      </c>
      <c r="R16" s="200" t="s">
        <v>140</v>
      </c>
      <c r="S16" s="200" t="s">
        <v>106</v>
      </c>
      <c r="T16" s="200" t="s">
        <v>57</v>
      </c>
      <c r="U16" s="200" t="s">
        <v>57</v>
      </c>
      <c r="V16" s="200" t="s">
        <v>57</v>
      </c>
      <c r="W16" s="200" t="s">
        <v>57</v>
      </c>
      <c r="X16" s="200" t="s">
        <v>57</v>
      </c>
      <c r="Y16" s="200" t="s">
        <v>57</v>
      </c>
      <c r="Z16" s="174">
        <v>135</v>
      </c>
      <c r="AA16" s="174">
        <v>9507</v>
      </c>
      <c r="AB16" s="200" t="s">
        <v>57</v>
      </c>
      <c r="AC16" s="174">
        <v>2</v>
      </c>
      <c r="AD16" s="174">
        <v>3254</v>
      </c>
      <c r="AE16" s="174">
        <v>369</v>
      </c>
      <c r="AF16" s="174">
        <v>2</v>
      </c>
      <c r="AG16" s="174">
        <v>469</v>
      </c>
      <c r="AH16" s="174">
        <v>36</v>
      </c>
      <c r="AI16" s="200" t="s">
        <v>57</v>
      </c>
      <c r="AJ16" s="200" t="s">
        <v>57</v>
      </c>
      <c r="AK16" s="200" t="s">
        <v>57</v>
      </c>
      <c r="AL16" s="201">
        <v>29</v>
      </c>
    </row>
    <row r="17" spans="2:38" ht="13.5" customHeight="1">
      <c r="B17" s="186">
        <v>30</v>
      </c>
      <c r="C17" s="199" t="s">
        <v>106</v>
      </c>
      <c r="D17" s="197" t="s">
        <v>57</v>
      </c>
      <c r="E17" s="197" t="s">
        <v>57</v>
      </c>
      <c r="F17" s="197" t="s">
        <v>57</v>
      </c>
      <c r="G17" s="182">
        <v>1</v>
      </c>
      <c r="H17" s="185">
        <v>26</v>
      </c>
      <c r="I17" s="185">
        <v>249</v>
      </c>
      <c r="J17" s="185">
        <v>41</v>
      </c>
      <c r="K17" s="177">
        <v>2</v>
      </c>
      <c r="L17" s="174">
        <v>39</v>
      </c>
      <c r="M17" s="174">
        <v>363</v>
      </c>
      <c r="N17" s="174">
        <v>48</v>
      </c>
      <c r="O17" s="200" t="s">
        <v>140</v>
      </c>
      <c r="P17" s="200" t="s">
        <v>140</v>
      </c>
      <c r="Q17" s="200" t="s">
        <v>140</v>
      </c>
      <c r="R17" s="200" t="s">
        <v>140</v>
      </c>
      <c r="S17" s="200" t="s">
        <v>106</v>
      </c>
      <c r="T17" s="200" t="s">
        <v>57</v>
      </c>
      <c r="U17" s="200" t="s">
        <v>57</v>
      </c>
      <c r="V17" s="200" t="s">
        <v>57</v>
      </c>
      <c r="W17" s="200" t="s">
        <v>57</v>
      </c>
      <c r="X17" s="200" t="s">
        <v>57</v>
      </c>
      <c r="Y17" s="200" t="s">
        <v>57</v>
      </c>
      <c r="Z17" s="174">
        <v>120</v>
      </c>
      <c r="AA17" s="174">
        <v>8748</v>
      </c>
      <c r="AB17" s="174">
        <v>384</v>
      </c>
      <c r="AC17" s="174">
        <v>2</v>
      </c>
      <c r="AD17" s="174">
        <v>3394</v>
      </c>
      <c r="AE17" s="174">
        <v>398</v>
      </c>
      <c r="AF17" s="174">
        <v>2</v>
      </c>
      <c r="AG17" s="174">
        <v>526</v>
      </c>
      <c r="AH17" s="174">
        <v>39</v>
      </c>
      <c r="AI17" s="200" t="s">
        <v>57</v>
      </c>
      <c r="AJ17" s="200" t="s">
        <v>57</v>
      </c>
      <c r="AK17" s="200" t="s">
        <v>57</v>
      </c>
      <c r="AL17" s="201">
        <v>30</v>
      </c>
    </row>
    <row r="18" spans="2:38" ht="9" customHeight="1">
      <c r="B18" s="186"/>
      <c r="C18" s="199"/>
      <c r="D18" s="197"/>
      <c r="E18" s="197"/>
      <c r="F18" s="197"/>
      <c r="G18" s="182"/>
      <c r="H18" s="185"/>
      <c r="I18" s="185"/>
      <c r="J18" s="185"/>
      <c r="K18" s="177"/>
      <c r="L18" s="174"/>
      <c r="M18" s="174"/>
      <c r="N18" s="174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174"/>
      <c r="AA18" s="174"/>
      <c r="AB18" s="174"/>
      <c r="AC18" s="174"/>
      <c r="AD18" s="174"/>
      <c r="AE18" s="174"/>
      <c r="AF18" s="174"/>
      <c r="AG18" s="174"/>
      <c r="AH18" s="174"/>
      <c r="AI18" s="200"/>
      <c r="AJ18" s="200"/>
      <c r="AK18" s="200"/>
      <c r="AL18" s="201"/>
    </row>
    <row r="19" spans="2:38" ht="13.5" customHeight="1">
      <c r="B19" s="186">
        <v>31</v>
      </c>
      <c r="C19" s="199" t="s">
        <v>106</v>
      </c>
      <c r="D19" s="197" t="s">
        <v>57</v>
      </c>
      <c r="E19" s="197" t="s">
        <v>57</v>
      </c>
      <c r="F19" s="197" t="s">
        <v>57</v>
      </c>
      <c r="G19" s="182">
        <v>1</v>
      </c>
      <c r="H19" s="185">
        <v>25</v>
      </c>
      <c r="I19" s="185">
        <v>217</v>
      </c>
      <c r="J19" s="185">
        <v>41</v>
      </c>
      <c r="K19" s="177">
        <v>2</v>
      </c>
      <c r="L19" s="174">
        <v>37</v>
      </c>
      <c r="M19" s="174">
        <v>354</v>
      </c>
      <c r="N19" s="174">
        <v>47</v>
      </c>
      <c r="O19" s="200" t="s">
        <v>140</v>
      </c>
      <c r="P19" s="200" t="s">
        <v>140</v>
      </c>
      <c r="Q19" s="200" t="s">
        <v>140</v>
      </c>
      <c r="R19" s="200" t="s">
        <v>140</v>
      </c>
      <c r="S19" s="200" t="s">
        <v>106</v>
      </c>
      <c r="T19" s="200" t="s">
        <v>57</v>
      </c>
      <c r="U19" s="200" t="s">
        <v>57</v>
      </c>
      <c r="V19" s="200" t="s">
        <v>57</v>
      </c>
      <c r="W19" s="200" t="s">
        <v>57</v>
      </c>
      <c r="X19" s="200" t="s">
        <v>57</v>
      </c>
      <c r="Y19" s="200" t="s">
        <v>57</v>
      </c>
      <c r="Z19" s="174">
        <v>123</v>
      </c>
      <c r="AA19" s="174">
        <v>9490</v>
      </c>
      <c r="AB19" s="174">
        <v>411</v>
      </c>
      <c r="AC19" s="174">
        <v>2</v>
      </c>
      <c r="AD19" s="174">
        <v>3051</v>
      </c>
      <c r="AE19" s="174">
        <v>398</v>
      </c>
      <c r="AF19" s="174">
        <v>3</v>
      </c>
      <c r="AG19" s="174">
        <v>692</v>
      </c>
      <c r="AH19" s="174">
        <v>49</v>
      </c>
      <c r="AI19" s="200" t="s">
        <v>57</v>
      </c>
      <c r="AJ19" s="200" t="s">
        <v>57</v>
      </c>
      <c r="AK19" s="200" t="s">
        <v>57</v>
      </c>
      <c r="AL19" s="201">
        <v>31</v>
      </c>
    </row>
    <row r="20" spans="2:38" ht="13.5" customHeight="1">
      <c r="B20" s="186">
        <v>32</v>
      </c>
      <c r="C20" s="199" t="s">
        <v>106</v>
      </c>
      <c r="D20" s="197" t="s">
        <v>57</v>
      </c>
      <c r="E20" s="197" t="s">
        <v>57</v>
      </c>
      <c r="F20" s="197" t="s">
        <v>57</v>
      </c>
      <c r="G20" s="182">
        <v>1</v>
      </c>
      <c r="H20" s="185">
        <v>25</v>
      </c>
      <c r="I20" s="185">
        <v>225</v>
      </c>
      <c r="J20" s="185">
        <v>41</v>
      </c>
      <c r="K20" s="177">
        <v>2</v>
      </c>
      <c r="L20" s="174">
        <v>39</v>
      </c>
      <c r="M20" s="174">
        <v>347</v>
      </c>
      <c r="N20" s="174">
        <v>47</v>
      </c>
      <c r="O20" s="200" t="s">
        <v>140</v>
      </c>
      <c r="P20" s="200" t="s">
        <v>140</v>
      </c>
      <c r="Q20" s="200" t="s">
        <v>140</v>
      </c>
      <c r="R20" s="200" t="s">
        <v>140</v>
      </c>
      <c r="S20" s="200" t="s">
        <v>106</v>
      </c>
      <c r="T20" s="200" t="s">
        <v>57</v>
      </c>
      <c r="U20" s="200" t="s">
        <v>57</v>
      </c>
      <c r="V20" s="200" t="s">
        <v>57</v>
      </c>
      <c r="W20" s="200" t="s">
        <v>57</v>
      </c>
      <c r="X20" s="200" t="s">
        <v>57</v>
      </c>
      <c r="Y20" s="200" t="s">
        <v>57</v>
      </c>
      <c r="Z20" s="174">
        <v>122</v>
      </c>
      <c r="AA20" s="174">
        <v>10053</v>
      </c>
      <c r="AB20" s="174">
        <v>416</v>
      </c>
      <c r="AC20" s="174">
        <v>2</v>
      </c>
      <c r="AD20" s="174">
        <v>2912</v>
      </c>
      <c r="AE20" s="174">
        <v>390</v>
      </c>
      <c r="AF20" s="174">
        <v>3</v>
      </c>
      <c r="AG20" s="174">
        <v>859</v>
      </c>
      <c r="AH20" s="174">
        <v>55</v>
      </c>
      <c r="AI20" s="200" t="s">
        <v>57</v>
      </c>
      <c r="AJ20" s="200" t="s">
        <v>57</v>
      </c>
      <c r="AK20" s="200" t="s">
        <v>57</v>
      </c>
      <c r="AL20" s="201">
        <v>32</v>
      </c>
    </row>
    <row r="21" spans="2:38" ht="13.5" customHeight="1">
      <c r="B21" s="186">
        <v>33</v>
      </c>
      <c r="C21" s="199" t="s">
        <v>106</v>
      </c>
      <c r="D21" s="197" t="s">
        <v>57</v>
      </c>
      <c r="E21" s="197" t="s">
        <v>57</v>
      </c>
      <c r="F21" s="197" t="s">
        <v>57</v>
      </c>
      <c r="G21" s="182">
        <v>1</v>
      </c>
      <c r="H21" s="185">
        <v>26</v>
      </c>
      <c r="I21" s="185">
        <v>230</v>
      </c>
      <c r="J21" s="185">
        <v>42</v>
      </c>
      <c r="K21" s="177">
        <v>2</v>
      </c>
      <c r="L21" s="174">
        <v>41</v>
      </c>
      <c r="M21" s="174">
        <v>332</v>
      </c>
      <c r="N21" s="174">
        <v>50</v>
      </c>
      <c r="O21" s="200" t="s">
        <v>140</v>
      </c>
      <c r="P21" s="200" t="s">
        <v>140</v>
      </c>
      <c r="Q21" s="200" t="s">
        <v>140</v>
      </c>
      <c r="R21" s="200" t="s">
        <v>140</v>
      </c>
      <c r="S21" s="200" t="s">
        <v>106</v>
      </c>
      <c r="T21" s="200" t="s">
        <v>57</v>
      </c>
      <c r="U21" s="200" t="s">
        <v>57</v>
      </c>
      <c r="V21" s="200" t="s">
        <v>57</v>
      </c>
      <c r="W21" s="200" t="s">
        <v>57</v>
      </c>
      <c r="X21" s="200" t="s">
        <v>57</v>
      </c>
      <c r="Y21" s="200" t="s">
        <v>57</v>
      </c>
      <c r="Z21" s="174">
        <v>120</v>
      </c>
      <c r="AA21" s="174">
        <v>9737</v>
      </c>
      <c r="AB21" s="200" t="s">
        <v>57</v>
      </c>
      <c r="AC21" s="174">
        <v>2</v>
      </c>
      <c r="AD21" s="174">
        <v>3012</v>
      </c>
      <c r="AE21" s="174">
        <v>417</v>
      </c>
      <c r="AF21" s="174">
        <v>3</v>
      </c>
      <c r="AG21" s="174">
        <v>852</v>
      </c>
      <c r="AH21" s="174">
        <v>58</v>
      </c>
      <c r="AI21" s="200" t="s">
        <v>57</v>
      </c>
      <c r="AJ21" s="200" t="s">
        <v>57</v>
      </c>
      <c r="AK21" s="200" t="s">
        <v>57</v>
      </c>
      <c r="AL21" s="201">
        <v>33</v>
      </c>
    </row>
    <row r="22" spans="2:38" ht="13.5" customHeight="1">
      <c r="B22" s="186">
        <v>34</v>
      </c>
      <c r="C22" s="199" t="s">
        <v>106</v>
      </c>
      <c r="D22" s="197" t="s">
        <v>57</v>
      </c>
      <c r="E22" s="197" t="s">
        <v>57</v>
      </c>
      <c r="F22" s="197" t="s">
        <v>57</v>
      </c>
      <c r="G22" s="182">
        <v>1</v>
      </c>
      <c r="H22" s="185">
        <v>26</v>
      </c>
      <c r="I22" s="185">
        <v>219</v>
      </c>
      <c r="J22" s="185">
        <v>39</v>
      </c>
      <c r="K22" s="177">
        <v>2</v>
      </c>
      <c r="L22" s="174">
        <v>40</v>
      </c>
      <c r="M22" s="174">
        <v>321</v>
      </c>
      <c r="N22" s="174">
        <v>50</v>
      </c>
      <c r="O22" s="200" t="s">
        <v>140</v>
      </c>
      <c r="P22" s="200" t="s">
        <v>140</v>
      </c>
      <c r="Q22" s="200" t="s">
        <v>140</v>
      </c>
      <c r="R22" s="200" t="s">
        <v>140</v>
      </c>
      <c r="S22" s="200" t="s">
        <v>106</v>
      </c>
      <c r="T22" s="200" t="s">
        <v>57</v>
      </c>
      <c r="U22" s="200" t="s">
        <v>57</v>
      </c>
      <c r="V22" s="200" t="s">
        <v>57</v>
      </c>
      <c r="W22" s="200" t="s">
        <v>57</v>
      </c>
      <c r="X22" s="200" t="s">
        <v>57</v>
      </c>
      <c r="Y22" s="200" t="s">
        <v>57</v>
      </c>
      <c r="Z22" s="174">
        <v>117</v>
      </c>
      <c r="AA22" s="174">
        <v>11470</v>
      </c>
      <c r="AB22" s="174">
        <v>447</v>
      </c>
      <c r="AC22" s="174">
        <v>2</v>
      </c>
      <c r="AD22" s="174">
        <v>3112</v>
      </c>
      <c r="AE22" s="174">
        <v>421</v>
      </c>
      <c r="AF22" s="174">
        <v>3</v>
      </c>
      <c r="AG22" s="174">
        <v>936</v>
      </c>
      <c r="AH22" s="174">
        <v>57</v>
      </c>
      <c r="AI22" s="200" t="s">
        <v>57</v>
      </c>
      <c r="AJ22" s="200" t="s">
        <v>57</v>
      </c>
      <c r="AK22" s="200" t="s">
        <v>57</v>
      </c>
      <c r="AL22" s="201">
        <v>34</v>
      </c>
    </row>
    <row r="23" spans="2:38" ht="13.5" customHeight="1">
      <c r="B23" s="186">
        <v>35</v>
      </c>
      <c r="C23" s="199" t="s">
        <v>106</v>
      </c>
      <c r="D23" s="197" t="s">
        <v>57</v>
      </c>
      <c r="E23" s="197" t="s">
        <v>57</v>
      </c>
      <c r="F23" s="197" t="s">
        <v>57</v>
      </c>
      <c r="G23" s="182">
        <v>1</v>
      </c>
      <c r="H23" s="185">
        <v>26</v>
      </c>
      <c r="I23" s="185">
        <v>233</v>
      </c>
      <c r="J23" s="185">
        <v>40</v>
      </c>
      <c r="K23" s="177">
        <v>2</v>
      </c>
      <c r="L23" s="174">
        <v>39</v>
      </c>
      <c r="M23" s="174">
        <v>320</v>
      </c>
      <c r="N23" s="174">
        <v>50</v>
      </c>
      <c r="O23" s="200" t="s">
        <v>140</v>
      </c>
      <c r="P23" s="200" t="s">
        <v>140</v>
      </c>
      <c r="Q23" s="200" t="s">
        <v>140</v>
      </c>
      <c r="R23" s="200" t="s">
        <v>140</v>
      </c>
      <c r="S23" s="200" t="s">
        <v>106</v>
      </c>
      <c r="T23" s="200" t="s">
        <v>57</v>
      </c>
      <c r="U23" s="200" t="s">
        <v>57</v>
      </c>
      <c r="V23" s="200" t="s">
        <v>57</v>
      </c>
      <c r="W23" s="200" t="s">
        <v>57</v>
      </c>
      <c r="X23" s="200" t="s">
        <v>57</v>
      </c>
      <c r="Y23" s="200" t="s">
        <v>57</v>
      </c>
      <c r="Z23" s="174">
        <v>129</v>
      </c>
      <c r="AA23" s="174">
        <v>12197</v>
      </c>
      <c r="AB23" s="174">
        <v>489</v>
      </c>
      <c r="AC23" s="174">
        <v>2</v>
      </c>
      <c r="AD23" s="174">
        <v>3185</v>
      </c>
      <c r="AE23" s="174">
        <v>426</v>
      </c>
      <c r="AF23" s="174">
        <v>4</v>
      </c>
      <c r="AG23" s="174">
        <v>984</v>
      </c>
      <c r="AH23" s="174">
        <v>82</v>
      </c>
      <c r="AI23" s="200" t="s">
        <v>57</v>
      </c>
      <c r="AJ23" s="200" t="s">
        <v>57</v>
      </c>
      <c r="AK23" s="200" t="s">
        <v>57</v>
      </c>
      <c r="AL23" s="201">
        <v>35</v>
      </c>
    </row>
    <row r="24" spans="2:38" ht="13.5" customHeight="1">
      <c r="B24" s="186">
        <v>36</v>
      </c>
      <c r="C24" s="199" t="s">
        <v>106</v>
      </c>
      <c r="D24" s="197" t="s">
        <v>57</v>
      </c>
      <c r="E24" s="197" t="s">
        <v>57</v>
      </c>
      <c r="F24" s="197" t="s">
        <v>57</v>
      </c>
      <c r="G24" s="182">
        <v>1</v>
      </c>
      <c r="H24" s="185">
        <v>27</v>
      </c>
      <c r="I24" s="185">
        <v>233</v>
      </c>
      <c r="J24" s="185">
        <v>40</v>
      </c>
      <c r="K24" s="177">
        <v>2</v>
      </c>
      <c r="L24" s="174">
        <v>38</v>
      </c>
      <c r="M24" s="174">
        <v>323</v>
      </c>
      <c r="N24" s="174">
        <v>52</v>
      </c>
      <c r="O24" s="200" t="s">
        <v>140</v>
      </c>
      <c r="P24" s="200" t="s">
        <v>140</v>
      </c>
      <c r="Q24" s="200" t="s">
        <v>140</v>
      </c>
      <c r="R24" s="200" t="s">
        <v>140</v>
      </c>
      <c r="S24" s="200" t="s">
        <v>106</v>
      </c>
      <c r="T24" s="200" t="s">
        <v>57</v>
      </c>
      <c r="U24" s="200" t="s">
        <v>57</v>
      </c>
      <c r="V24" s="200" t="s">
        <v>57</v>
      </c>
      <c r="W24" s="200" t="s">
        <v>57</v>
      </c>
      <c r="X24" s="200" t="s">
        <v>57</v>
      </c>
      <c r="Y24" s="200" t="s">
        <v>57</v>
      </c>
      <c r="Z24" s="174">
        <v>133</v>
      </c>
      <c r="AA24" s="174">
        <v>11935</v>
      </c>
      <c r="AB24" s="174">
        <v>537</v>
      </c>
      <c r="AC24" s="174">
        <v>2</v>
      </c>
      <c r="AD24" s="174">
        <v>3256</v>
      </c>
      <c r="AE24" s="174">
        <v>403</v>
      </c>
      <c r="AF24" s="174">
        <v>5</v>
      </c>
      <c r="AG24" s="174">
        <v>1245</v>
      </c>
      <c r="AH24" s="174">
        <v>87</v>
      </c>
      <c r="AI24" s="200" t="s">
        <v>57</v>
      </c>
      <c r="AJ24" s="200" t="s">
        <v>57</v>
      </c>
      <c r="AK24" s="200" t="s">
        <v>57</v>
      </c>
      <c r="AL24" s="201">
        <v>36</v>
      </c>
    </row>
    <row r="25" spans="2:38" ht="13.5" customHeight="1">
      <c r="B25" s="186">
        <v>37</v>
      </c>
      <c r="C25" s="199" t="s">
        <v>106</v>
      </c>
      <c r="D25" s="197" t="s">
        <v>57</v>
      </c>
      <c r="E25" s="197" t="s">
        <v>57</v>
      </c>
      <c r="F25" s="197" t="s">
        <v>57</v>
      </c>
      <c r="G25" s="182">
        <v>1</v>
      </c>
      <c r="H25" s="185">
        <v>27</v>
      </c>
      <c r="I25" s="185">
        <v>220</v>
      </c>
      <c r="J25" s="185">
        <v>39</v>
      </c>
      <c r="K25" s="177">
        <v>2</v>
      </c>
      <c r="L25" s="174">
        <v>40</v>
      </c>
      <c r="M25" s="174">
        <v>328</v>
      </c>
      <c r="N25" s="174">
        <v>52</v>
      </c>
      <c r="O25" s="200" t="s">
        <v>140</v>
      </c>
      <c r="P25" s="200" t="s">
        <v>140</v>
      </c>
      <c r="Q25" s="200" t="s">
        <v>140</v>
      </c>
      <c r="R25" s="200" t="s">
        <v>140</v>
      </c>
      <c r="S25" s="200" t="s">
        <v>106</v>
      </c>
      <c r="T25" s="200" t="s">
        <v>57</v>
      </c>
      <c r="U25" s="200" t="s">
        <v>57</v>
      </c>
      <c r="V25" s="200" t="s">
        <v>57</v>
      </c>
      <c r="W25" s="200" t="s">
        <v>57</v>
      </c>
      <c r="X25" s="200" t="s">
        <v>57</v>
      </c>
      <c r="Y25" s="200" t="s">
        <v>57</v>
      </c>
      <c r="Z25" s="174">
        <v>137</v>
      </c>
      <c r="AA25" s="174">
        <v>12480</v>
      </c>
      <c r="AB25" s="174">
        <v>547</v>
      </c>
      <c r="AC25" s="174">
        <v>3</v>
      </c>
      <c r="AD25" s="174">
        <v>3434</v>
      </c>
      <c r="AE25" s="174">
        <v>407</v>
      </c>
      <c r="AF25" s="174">
        <v>6</v>
      </c>
      <c r="AG25" s="174">
        <v>1534</v>
      </c>
      <c r="AH25" s="174">
        <v>108</v>
      </c>
      <c r="AI25" s="174">
        <v>1</v>
      </c>
      <c r="AJ25" s="174">
        <v>119</v>
      </c>
      <c r="AK25" s="174">
        <v>8</v>
      </c>
      <c r="AL25" s="201">
        <v>37</v>
      </c>
    </row>
    <row r="26" spans="2:38" ht="13.5" customHeight="1">
      <c r="B26" s="186">
        <v>38</v>
      </c>
      <c r="C26" s="199" t="s">
        <v>106</v>
      </c>
      <c r="D26" s="197" t="s">
        <v>57</v>
      </c>
      <c r="E26" s="197" t="s">
        <v>57</v>
      </c>
      <c r="F26" s="197" t="s">
        <v>57</v>
      </c>
      <c r="G26" s="182">
        <v>1</v>
      </c>
      <c r="H26" s="185">
        <v>24</v>
      </c>
      <c r="I26" s="185">
        <v>192</v>
      </c>
      <c r="J26" s="185">
        <v>40</v>
      </c>
      <c r="K26" s="177">
        <v>2</v>
      </c>
      <c r="L26" s="174">
        <v>40</v>
      </c>
      <c r="M26" s="174">
        <v>323</v>
      </c>
      <c r="N26" s="174">
        <v>51</v>
      </c>
      <c r="O26" s="200" t="s">
        <v>140</v>
      </c>
      <c r="P26" s="200" t="s">
        <v>140</v>
      </c>
      <c r="Q26" s="200" t="s">
        <v>140</v>
      </c>
      <c r="R26" s="200" t="s">
        <v>140</v>
      </c>
      <c r="S26" s="200" t="s">
        <v>106</v>
      </c>
      <c r="T26" s="200" t="s">
        <v>57</v>
      </c>
      <c r="U26" s="200" t="s">
        <v>57</v>
      </c>
      <c r="V26" s="200" t="s">
        <v>57</v>
      </c>
      <c r="W26" s="200" t="s">
        <v>57</v>
      </c>
      <c r="X26" s="200" t="s">
        <v>57</v>
      </c>
      <c r="Y26" s="200" t="s">
        <v>57</v>
      </c>
      <c r="Z26" s="174">
        <v>136</v>
      </c>
      <c r="AA26" s="174">
        <v>14175</v>
      </c>
      <c r="AB26" s="174">
        <v>554</v>
      </c>
      <c r="AC26" s="174">
        <v>3</v>
      </c>
      <c r="AD26" s="174">
        <v>3657</v>
      </c>
      <c r="AE26" s="174">
        <v>443</v>
      </c>
      <c r="AF26" s="174">
        <v>6</v>
      </c>
      <c r="AG26" s="174">
        <v>1381</v>
      </c>
      <c r="AH26" s="174">
        <v>109</v>
      </c>
      <c r="AI26" s="174">
        <v>1</v>
      </c>
      <c r="AJ26" s="174">
        <v>242</v>
      </c>
      <c r="AK26" s="174">
        <v>18</v>
      </c>
      <c r="AL26" s="201">
        <v>38</v>
      </c>
    </row>
    <row r="27" spans="2:38" ht="13.5" customHeight="1">
      <c r="B27" s="186">
        <v>39</v>
      </c>
      <c r="C27" s="199" t="s">
        <v>106</v>
      </c>
      <c r="D27" s="197" t="s">
        <v>57</v>
      </c>
      <c r="E27" s="197" t="s">
        <v>57</v>
      </c>
      <c r="F27" s="197" t="s">
        <v>57</v>
      </c>
      <c r="G27" s="182">
        <v>1</v>
      </c>
      <c r="H27" s="185">
        <v>24</v>
      </c>
      <c r="I27" s="185">
        <v>200</v>
      </c>
      <c r="J27" s="185">
        <v>41</v>
      </c>
      <c r="K27" s="177">
        <v>2</v>
      </c>
      <c r="L27" s="174">
        <v>41</v>
      </c>
      <c r="M27" s="174">
        <v>324</v>
      </c>
      <c r="N27" s="174">
        <v>52</v>
      </c>
      <c r="O27" s="200" t="s">
        <v>140</v>
      </c>
      <c r="P27" s="200" t="s">
        <v>140</v>
      </c>
      <c r="Q27" s="200" t="s">
        <v>140</v>
      </c>
      <c r="R27" s="200" t="s">
        <v>140</v>
      </c>
      <c r="S27" s="200" t="s">
        <v>106</v>
      </c>
      <c r="T27" s="200" t="s">
        <v>57</v>
      </c>
      <c r="U27" s="200" t="s">
        <v>57</v>
      </c>
      <c r="V27" s="200" t="s">
        <v>57</v>
      </c>
      <c r="W27" s="200" t="s">
        <v>57</v>
      </c>
      <c r="X27" s="200" t="s">
        <v>57</v>
      </c>
      <c r="Y27" s="200" t="s">
        <v>57</v>
      </c>
      <c r="Z27" s="174">
        <v>141</v>
      </c>
      <c r="AA27" s="174">
        <v>14079</v>
      </c>
      <c r="AB27" s="174">
        <v>671</v>
      </c>
      <c r="AC27" s="174">
        <v>3</v>
      </c>
      <c r="AD27" s="174">
        <v>3796</v>
      </c>
      <c r="AE27" s="174">
        <v>445</v>
      </c>
      <c r="AF27" s="174">
        <v>7</v>
      </c>
      <c r="AG27" s="174">
        <v>1278</v>
      </c>
      <c r="AH27" s="174">
        <v>121</v>
      </c>
      <c r="AI27" s="174">
        <v>1</v>
      </c>
      <c r="AJ27" s="174">
        <v>362</v>
      </c>
      <c r="AK27" s="174">
        <v>26</v>
      </c>
      <c r="AL27" s="201">
        <v>39</v>
      </c>
    </row>
    <row r="28" spans="2:38" ht="13.5" customHeight="1">
      <c r="B28" s="186">
        <v>40</v>
      </c>
      <c r="C28" s="199" t="s">
        <v>106</v>
      </c>
      <c r="D28" s="197" t="s">
        <v>57</v>
      </c>
      <c r="E28" s="197" t="s">
        <v>57</v>
      </c>
      <c r="F28" s="197" t="s">
        <v>57</v>
      </c>
      <c r="G28" s="182">
        <v>1</v>
      </c>
      <c r="H28" s="185">
        <v>24</v>
      </c>
      <c r="I28" s="185">
        <v>203</v>
      </c>
      <c r="J28" s="185">
        <v>42</v>
      </c>
      <c r="K28" s="177">
        <v>2</v>
      </c>
      <c r="L28" s="174">
        <v>42</v>
      </c>
      <c r="M28" s="174">
        <v>307</v>
      </c>
      <c r="N28" s="174">
        <v>53</v>
      </c>
      <c r="O28" s="174">
        <v>1</v>
      </c>
      <c r="P28" s="174">
        <v>5</v>
      </c>
      <c r="Q28" s="174">
        <v>50</v>
      </c>
      <c r="R28" s="174">
        <v>12</v>
      </c>
      <c r="S28" s="200" t="s">
        <v>106</v>
      </c>
      <c r="T28" s="200" t="s">
        <v>57</v>
      </c>
      <c r="U28" s="200" t="s">
        <v>57</v>
      </c>
      <c r="V28" s="200" t="s">
        <v>57</v>
      </c>
      <c r="W28" s="200" t="s">
        <v>57</v>
      </c>
      <c r="X28" s="200" t="s">
        <v>57</v>
      </c>
      <c r="Y28" s="200" t="s">
        <v>57</v>
      </c>
      <c r="Z28" s="174">
        <v>133</v>
      </c>
      <c r="AA28" s="174">
        <v>15007</v>
      </c>
      <c r="AB28" s="174">
        <v>743</v>
      </c>
      <c r="AC28" s="174">
        <v>3</v>
      </c>
      <c r="AD28" s="174">
        <v>4091</v>
      </c>
      <c r="AE28" s="174">
        <v>488</v>
      </c>
      <c r="AF28" s="174">
        <v>7</v>
      </c>
      <c r="AG28" s="174">
        <v>1650</v>
      </c>
      <c r="AH28" s="174">
        <v>154</v>
      </c>
      <c r="AI28" s="174">
        <v>1</v>
      </c>
      <c r="AJ28" s="174">
        <v>482</v>
      </c>
      <c r="AK28" s="174">
        <v>35</v>
      </c>
      <c r="AL28" s="201">
        <v>40</v>
      </c>
    </row>
    <row r="29" spans="2:38" ht="9" customHeight="1">
      <c r="B29" s="186"/>
      <c r="C29" s="204"/>
      <c r="D29" s="203"/>
      <c r="E29" s="203"/>
      <c r="F29" s="203"/>
      <c r="G29" s="182"/>
      <c r="H29" s="185"/>
      <c r="I29" s="185"/>
      <c r="J29" s="185"/>
      <c r="K29" s="177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200"/>
      <c r="X29" s="200"/>
      <c r="Y29" s="200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201"/>
    </row>
    <row r="30" spans="2:38" ht="13.5" customHeight="1">
      <c r="B30" s="186">
        <v>41</v>
      </c>
      <c r="C30" s="199" t="s">
        <v>106</v>
      </c>
      <c r="D30" s="197" t="s">
        <v>57</v>
      </c>
      <c r="E30" s="197" t="s">
        <v>57</v>
      </c>
      <c r="F30" s="197" t="s">
        <v>57</v>
      </c>
      <c r="G30" s="182">
        <v>1</v>
      </c>
      <c r="H30" s="185">
        <v>24</v>
      </c>
      <c r="I30" s="185">
        <v>202</v>
      </c>
      <c r="J30" s="185">
        <v>44</v>
      </c>
      <c r="K30" s="177">
        <v>2</v>
      </c>
      <c r="L30" s="174">
        <v>40</v>
      </c>
      <c r="M30" s="174">
        <v>291</v>
      </c>
      <c r="N30" s="174">
        <v>55</v>
      </c>
      <c r="O30" s="174">
        <v>1</v>
      </c>
      <c r="P30" s="174">
        <v>21</v>
      </c>
      <c r="Q30" s="174">
        <v>160</v>
      </c>
      <c r="R30" s="174">
        <v>29</v>
      </c>
      <c r="S30" s="200" t="s">
        <v>106</v>
      </c>
      <c r="T30" s="200" t="s">
        <v>57</v>
      </c>
      <c r="U30" s="200" t="s">
        <v>57</v>
      </c>
      <c r="V30" s="200" t="s">
        <v>57</v>
      </c>
      <c r="W30" s="200" t="s">
        <v>57</v>
      </c>
      <c r="X30" s="200" t="s">
        <v>57</v>
      </c>
      <c r="Y30" s="200" t="s">
        <v>57</v>
      </c>
      <c r="Z30" s="174">
        <v>135</v>
      </c>
      <c r="AA30" s="174">
        <v>18109</v>
      </c>
      <c r="AB30" s="174">
        <v>872</v>
      </c>
      <c r="AC30" s="174">
        <v>3</v>
      </c>
      <c r="AD30" s="174">
        <v>4584</v>
      </c>
      <c r="AE30" s="174">
        <v>442</v>
      </c>
      <c r="AF30" s="174">
        <v>5</v>
      </c>
      <c r="AG30" s="174">
        <v>2200</v>
      </c>
      <c r="AH30" s="174">
        <v>166</v>
      </c>
      <c r="AI30" s="174">
        <v>1</v>
      </c>
      <c r="AJ30" s="174">
        <v>634</v>
      </c>
      <c r="AK30" s="174">
        <v>46</v>
      </c>
      <c r="AL30" s="201">
        <v>41</v>
      </c>
    </row>
    <row r="31" spans="2:38" ht="13.5" customHeight="1">
      <c r="B31" s="186">
        <v>42</v>
      </c>
      <c r="C31" s="199" t="s">
        <v>106</v>
      </c>
      <c r="D31" s="197" t="s">
        <v>57</v>
      </c>
      <c r="E31" s="197" t="s">
        <v>57</v>
      </c>
      <c r="F31" s="197" t="s">
        <v>57</v>
      </c>
      <c r="G31" s="182">
        <v>1</v>
      </c>
      <c r="H31" s="185">
        <v>24</v>
      </c>
      <c r="I31" s="185">
        <v>188</v>
      </c>
      <c r="J31" s="185">
        <v>44</v>
      </c>
      <c r="K31" s="177">
        <v>2</v>
      </c>
      <c r="L31" s="174">
        <v>40</v>
      </c>
      <c r="M31" s="174">
        <v>275</v>
      </c>
      <c r="N31" s="174">
        <v>58</v>
      </c>
      <c r="O31" s="174">
        <v>1</v>
      </c>
      <c r="P31" s="174">
        <v>22</v>
      </c>
      <c r="Q31" s="174">
        <v>213</v>
      </c>
      <c r="R31" s="174">
        <v>34</v>
      </c>
      <c r="S31" s="200" t="s">
        <v>106</v>
      </c>
      <c r="T31" s="200" t="s">
        <v>57</v>
      </c>
      <c r="U31" s="200" t="s">
        <v>57</v>
      </c>
      <c r="V31" s="200" t="s">
        <v>57</v>
      </c>
      <c r="W31" s="200" t="s">
        <v>57</v>
      </c>
      <c r="X31" s="200" t="s">
        <v>57</v>
      </c>
      <c r="Y31" s="200" t="s">
        <v>57</v>
      </c>
      <c r="Z31" s="174">
        <v>139</v>
      </c>
      <c r="AA31" s="174">
        <v>18627</v>
      </c>
      <c r="AB31" s="174">
        <v>913</v>
      </c>
      <c r="AC31" s="174">
        <v>4</v>
      </c>
      <c r="AD31" s="174">
        <v>5127</v>
      </c>
      <c r="AE31" s="174">
        <v>465</v>
      </c>
      <c r="AF31" s="174">
        <v>7</v>
      </c>
      <c r="AG31" s="174">
        <v>2771</v>
      </c>
      <c r="AH31" s="174">
        <v>222</v>
      </c>
      <c r="AI31" s="174">
        <v>1</v>
      </c>
      <c r="AJ31" s="174">
        <v>672</v>
      </c>
      <c r="AK31" s="174">
        <v>47</v>
      </c>
      <c r="AL31" s="201">
        <v>42</v>
      </c>
    </row>
    <row r="32" spans="2:38" ht="13.5" customHeight="1">
      <c r="B32" s="186">
        <v>43</v>
      </c>
      <c r="C32" s="199" t="s">
        <v>106</v>
      </c>
      <c r="D32" s="197" t="s">
        <v>57</v>
      </c>
      <c r="E32" s="197" t="s">
        <v>57</v>
      </c>
      <c r="F32" s="197" t="s">
        <v>57</v>
      </c>
      <c r="G32" s="182">
        <v>1</v>
      </c>
      <c r="H32" s="185">
        <v>24</v>
      </c>
      <c r="I32" s="185">
        <v>176</v>
      </c>
      <c r="J32" s="185">
        <v>43</v>
      </c>
      <c r="K32" s="177">
        <v>2</v>
      </c>
      <c r="L32" s="174">
        <v>40</v>
      </c>
      <c r="M32" s="174">
        <v>265</v>
      </c>
      <c r="N32" s="174">
        <v>61</v>
      </c>
      <c r="O32" s="174">
        <v>2</v>
      </c>
      <c r="P32" s="174">
        <v>32</v>
      </c>
      <c r="Q32" s="174">
        <v>298</v>
      </c>
      <c r="R32" s="174">
        <v>51</v>
      </c>
      <c r="S32" s="200" t="s">
        <v>106</v>
      </c>
      <c r="T32" s="200" t="s">
        <v>57</v>
      </c>
      <c r="U32" s="200" t="s">
        <v>57</v>
      </c>
      <c r="V32" s="200" t="s">
        <v>57</v>
      </c>
      <c r="W32" s="200" t="s">
        <v>57</v>
      </c>
      <c r="X32" s="200" t="s">
        <v>57</v>
      </c>
      <c r="Y32" s="200" t="s">
        <v>57</v>
      </c>
      <c r="Z32" s="174">
        <v>143</v>
      </c>
      <c r="AA32" s="174">
        <v>20236</v>
      </c>
      <c r="AB32" s="174">
        <v>1004</v>
      </c>
      <c r="AC32" s="174">
        <v>3</v>
      </c>
      <c r="AD32" s="174">
        <v>5578</v>
      </c>
      <c r="AE32" s="174">
        <v>560</v>
      </c>
      <c r="AF32" s="174">
        <v>8</v>
      </c>
      <c r="AG32" s="174">
        <v>3342</v>
      </c>
      <c r="AH32" s="174">
        <v>297</v>
      </c>
      <c r="AI32" s="174">
        <v>2</v>
      </c>
      <c r="AJ32" s="174">
        <v>870</v>
      </c>
      <c r="AK32" s="174">
        <v>73</v>
      </c>
      <c r="AL32" s="201">
        <v>43</v>
      </c>
    </row>
    <row r="33" spans="2:38" ht="13.5" customHeight="1">
      <c r="B33" s="186">
        <v>44</v>
      </c>
      <c r="C33" s="199" t="s">
        <v>106</v>
      </c>
      <c r="D33" s="197" t="s">
        <v>57</v>
      </c>
      <c r="E33" s="197" t="s">
        <v>57</v>
      </c>
      <c r="F33" s="197" t="s">
        <v>57</v>
      </c>
      <c r="G33" s="182">
        <v>1</v>
      </c>
      <c r="H33" s="185">
        <v>24</v>
      </c>
      <c r="I33" s="185">
        <v>173</v>
      </c>
      <c r="J33" s="185">
        <v>45</v>
      </c>
      <c r="K33" s="177">
        <v>2</v>
      </c>
      <c r="L33" s="174">
        <v>41</v>
      </c>
      <c r="M33" s="174">
        <v>261</v>
      </c>
      <c r="N33" s="174">
        <v>63</v>
      </c>
      <c r="O33" s="174">
        <v>2</v>
      </c>
      <c r="P33" s="174">
        <v>33</v>
      </c>
      <c r="Q33" s="174">
        <v>286</v>
      </c>
      <c r="R33" s="174">
        <v>60</v>
      </c>
      <c r="S33" s="200" t="s">
        <v>106</v>
      </c>
      <c r="T33" s="200" t="s">
        <v>57</v>
      </c>
      <c r="U33" s="200" t="s">
        <v>57</v>
      </c>
      <c r="V33" s="200" t="s">
        <v>57</v>
      </c>
      <c r="W33" s="200" t="s">
        <v>57</v>
      </c>
      <c r="X33" s="200" t="s">
        <v>57</v>
      </c>
      <c r="Y33" s="200" t="s">
        <v>57</v>
      </c>
      <c r="Z33" s="174">
        <v>144</v>
      </c>
      <c r="AA33" s="174">
        <v>23824</v>
      </c>
      <c r="AB33" s="174">
        <v>990</v>
      </c>
      <c r="AC33" s="174">
        <v>3</v>
      </c>
      <c r="AD33" s="174">
        <v>6002</v>
      </c>
      <c r="AE33" s="174">
        <v>584</v>
      </c>
      <c r="AF33" s="174">
        <v>8</v>
      </c>
      <c r="AG33" s="174">
        <v>3565</v>
      </c>
      <c r="AH33" s="174">
        <v>307</v>
      </c>
      <c r="AI33" s="174">
        <v>2</v>
      </c>
      <c r="AJ33" s="174">
        <v>1010</v>
      </c>
      <c r="AK33" s="174">
        <v>89</v>
      </c>
      <c r="AL33" s="201">
        <v>44</v>
      </c>
    </row>
    <row r="34" spans="2:38" ht="13.5" customHeight="1">
      <c r="B34" s="186">
        <v>45</v>
      </c>
      <c r="C34" s="199" t="s">
        <v>106</v>
      </c>
      <c r="D34" s="197" t="s">
        <v>57</v>
      </c>
      <c r="E34" s="197" t="s">
        <v>57</v>
      </c>
      <c r="F34" s="197" t="s">
        <v>57</v>
      </c>
      <c r="G34" s="182">
        <v>1</v>
      </c>
      <c r="H34" s="185">
        <v>24</v>
      </c>
      <c r="I34" s="185">
        <v>160</v>
      </c>
      <c r="J34" s="185">
        <v>45</v>
      </c>
      <c r="K34" s="177">
        <v>2</v>
      </c>
      <c r="L34" s="174">
        <v>43</v>
      </c>
      <c r="M34" s="174">
        <v>251</v>
      </c>
      <c r="N34" s="174">
        <v>67</v>
      </c>
      <c r="O34" s="174">
        <v>2</v>
      </c>
      <c r="P34" s="174">
        <v>36</v>
      </c>
      <c r="Q34" s="174">
        <v>304</v>
      </c>
      <c r="R34" s="174">
        <v>64</v>
      </c>
      <c r="S34" s="200" t="s">
        <v>106</v>
      </c>
      <c r="T34" s="200" t="s">
        <v>57</v>
      </c>
      <c r="U34" s="200" t="s">
        <v>57</v>
      </c>
      <c r="V34" s="200" t="s">
        <v>57</v>
      </c>
      <c r="W34" s="200" t="s">
        <v>57</v>
      </c>
      <c r="X34" s="200" t="s">
        <v>57</v>
      </c>
      <c r="Y34" s="200" t="s">
        <v>57</v>
      </c>
      <c r="Z34" s="174">
        <v>145</v>
      </c>
      <c r="AA34" s="174">
        <v>21987</v>
      </c>
      <c r="AB34" s="174">
        <v>971</v>
      </c>
      <c r="AC34" s="174">
        <v>3</v>
      </c>
      <c r="AD34" s="174">
        <v>6036</v>
      </c>
      <c r="AE34" s="174">
        <v>586</v>
      </c>
      <c r="AF34" s="174">
        <v>8</v>
      </c>
      <c r="AG34" s="174">
        <v>3466</v>
      </c>
      <c r="AH34" s="174">
        <v>284</v>
      </c>
      <c r="AI34" s="174">
        <v>2</v>
      </c>
      <c r="AJ34" s="174">
        <v>1151</v>
      </c>
      <c r="AK34" s="174">
        <v>99</v>
      </c>
      <c r="AL34" s="201">
        <v>45</v>
      </c>
    </row>
    <row r="35" spans="2:38" ht="13.5" customHeight="1">
      <c r="B35" s="186">
        <v>46</v>
      </c>
      <c r="C35" s="199" t="s">
        <v>106</v>
      </c>
      <c r="D35" s="197" t="s">
        <v>57</v>
      </c>
      <c r="E35" s="197" t="s">
        <v>57</v>
      </c>
      <c r="F35" s="197" t="s">
        <v>57</v>
      </c>
      <c r="G35" s="182">
        <v>1</v>
      </c>
      <c r="H35" s="185">
        <v>24</v>
      </c>
      <c r="I35" s="185">
        <v>144</v>
      </c>
      <c r="J35" s="185">
        <v>45</v>
      </c>
      <c r="K35" s="177">
        <v>2</v>
      </c>
      <c r="L35" s="174">
        <v>44</v>
      </c>
      <c r="M35" s="174">
        <v>249</v>
      </c>
      <c r="N35" s="174">
        <v>69</v>
      </c>
      <c r="O35" s="174">
        <v>2</v>
      </c>
      <c r="P35" s="174">
        <v>41</v>
      </c>
      <c r="Q35" s="174">
        <v>325</v>
      </c>
      <c r="R35" s="174">
        <v>71</v>
      </c>
      <c r="S35" s="200" t="s">
        <v>106</v>
      </c>
      <c r="T35" s="200" t="s">
        <v>57</v>
      </c>
      <c r="U35" s="200" t="s">
        <v>57</v>
      </c>
      <c r="V35" s="200" t="s">
        <v>57</v>
      </c>
      <c r="W35" s="200" t="s">
        <v>57</v>
      </c>
      <c r="X35" s="200" t="s">
        <v>57</v>
      </c>
      <c r="Y35" s="200" t="s">
        <v>57</v>
      </c>
      <c r="Z35" s="174">
        <v>149</v>
      </c>
      <c r="AA35" s="174">
        <v>14634</v>
      </c>
      <c r="AB35" s="174">
        <v>990</v>
      </c>
      <c r="AC35" s="174">
        <v>4</v>
      </c>
      <c r="AD35" s="174">
        <v>6047</v>
      </c>
      <c r="AE35" s="174">
        <v>621</v>
      </c>
      <c r="AF35" s="174">
        <v>9</v>
      </c>
      <c r="AG35" s="174">
        <v>3332</v>
      </c>
      <c r="AH35" s="174">
        <v>297</v>
      </c>
      <c r="AI35" s="174">
        <v>2</v>
      </c>
      <c r="AJ35" s="174">
        <v>1251</v>
      </c>
      <c r="AK35" s="174">
        <v>103</v>
      </c>
      <c r="AL35" s="201">
        <v>46</v>
      </c>
    </row>
    <row r="36" spans="2:38" ht="13.5" customHeight="1">
      <c r="B36" s="186">
        <v>47</v>
      </c>
      <c r="C36" s="199" t="s">
        <v>106</v>
      </c>
      <c r="D36" s="197" t="s">
        <v>57</v>
      </c>
      <c r="E36" s="197" t="s">
        <v>57</v>
      </c>
      <c r="F36" s="197" t="s">
        <v>57</v>
      </c>
      <c r="G36" s="182">
        <v>1</v>
      </c>
      <c r="H36" s="185">
        <v>24</v>
      </c>
      <c r="I36" s="185">
        <v>144</v>
      </c>
      <c r="J36" s="185">
        <v>46</v>
      </c>
      <c r="K36" s="177">
        <v>2</v>
      </c>
      <c r="L36" s="174">
        <v>43</v>
      </c>
      <c r="M36" s="174">
        <v>227</v>
      </c>
      <c r="N36" s="174">
        <v>70</v>
      </c>
      <c r="O36" s="174">
        <v>3</v>
      </c>
      <c r="P36" s="174">
        <v>60</v>
      </c>
      <c r="Q36" s="174">
        <v>379</v>
      </c>
      <c r="R36" s="174">
        <v>107</v>
      </c>
      <c r="S36" s="200" t="s">
        <v>106</v>
      </c>
      <c r="T36" s="200" t="s">
        <v>57</v>
      </c>
      <c r="U36" s="200" t="s">
        <v>57</v>
      </c>
      <c r="V36" s="200" t="s">
        <v>57</v>
      </c>
      <c r="W36" s="200" t="s">
        <v>57</v>
      </c>
      <c r="X36" s="200" t="s">
        <v>57</v>
      </c>
      <c r="Y36" s="200" t="s">
        <v>57</v>
      </c>
      <c r="Z36" s="174">
        <v>148</v>
      </c>
      <c r="AA36" s="174">
        <v>17524</v>
      </c>
      <c r="AB36" s="174">
        <v>944</v>
      </c>
      <c r="AC36" s="174">
        <v>4</v>
      </c>
      <c r="AD36" s="174">
        <v>6328</v>
      </c>
      <c r="AE36" s="174">
        <v>611</v>
      </c>
      <c r="AF36" s="174">
        <v>9</v>
      </c>
      <c r="AG36" s="174">
        <v>3391</v>
      </c>
      <c r="AH36" s="174">
        <v>285</v>
      </c>
      <c r="AI36" s="174">
        <v>2</v>
      </c>
      <c r="AJ36" s="174">
        <v>1339</v>
      </c>
      <c r="AK36" s="174">
        <v>106</v>
      </c>
      <c r="AL36" s="201">
        <v>47</v>
      </c>
    </row>
    <row r="37" spans="2:38" ht="13.5" customHeight="1">
      <c r="B37" s="186">
        <v>48</v>
      </c>
      <c r="C37" s="199" t="s">
        <v>106</v>
      </c>
      <c r="D37" s="197" t="s">
        <v>57</v>
      </c>
      <c r="E37" s="197" t="s">
        <v>57</v>
      </c>
      <c r="F37" s="197" t="s">
        <v>57</v>
      </c>
      <c r="G37" s="182">
        <v>1</v>
      </c>
      <c r="H37" s="185">
        <v>25</v>
      </c>
      <c r="I37" s="185">
        <v>157</v>
      </c>
      <c r="J37" s="185">
        <v>47</v>
      </c>
      <c r="K37" s="177">
        <v>2</v>
      </c>
      <c r="L37" s="174">
        <v>43</v>
      </c>
      <c r="M37" s="174">
        <v>213</v>
      </c>
      <c r="N37" s="174">
        <v>73</v>
      </c>
      <c r="O37" s="174">
        <v>3</v>
      </c>
      <c r="P37" s="174">
        <v>71</v>
      </c>
      <c r="Q37" s="174">
        <v>435</v>
      </c>
      <c r="R37" s="174">
        <v>127</v>
      </c>
      <c r="S37" s="200" t="s">
        <v>106</v>
      </c>
      <c r="T37" s="200" t="s">
        <v>57</v>
      </c>
      <c r="U37" s="200" t="s">
        <v>57</v>
      </c>
      <c r="V37" s="200" t="s">
        <v>57</v>
      </c>
      <c r="W37" s="200" t="s">
        <v>57</v>
      </c>
      <c r="X37" s="200" t="s">
        <v>57</v>
      </c>
      <c r="Y37" s="200" t="s">
        <v>57</v>
      </c>
      <c r="Z37" s="174">
        <v>141</v>
      </c>
      <c r="AA37" s="174">
        <v>16005</v>
      </c>
      <c r="AB37" s="174">
        <v>924</v>
      </c>
      <c r="AC37" s="174">
        <v>4</v>
      </c>
      <c r="AD37" s="174">
        <v>6911</v>
      </c>
      <c r="AE37" s="174">
        <v>635</v>
      </c>
      <c r="AF37" s="174">
        <v>9</v>
      </c>
      <c r="AG37" s="174">
        <v>3478</v>
      </c>
      <c r="AH37" s="174">
        <v>291</v>
      </c>
      <c r="AI37" s="174">
        <v>2</v>
      </c>
      <c r="AJ37" s="174">
        <v>1357</v>
      </c>
      <c r="AK37" s="174">
        <v>105</v>
      </c>
      <c r="AL37" s="201">
        <v>48</v>
      </c>
    </row>
    <row r="38" spans="2:38" ht="13.5" customHeight="1">
      <c r="B38" s="186">
        <v>49</v>
      </c>
      <c r="C38" s="199" t="s">
        <v>106</v>
      </c>
      <c r="D38" s="197" t="s">
        <v>57</v>
      </c>
      <c r="E38" s="197" t="s">
        <v>57</v>
      </c>
      <c r="F38" s="197" t="s">
        <v>57</v>
      </c>
      <c r="G38" s="182">
        <v>1</v>
      </c>
      <c r="H38" s="185">
        <v>26</v>
      </c>
      <c r="I38" s="185">
        <v>151</v>
      </c>
      <c r="J38" s="185">
        <v>47</v>
      </c>
      <c r="K38" s="177">
        <v>2</v>
      </c>
      <c r="L38" s="174">
        <v>43</v>
      </c>
      <c r="M38" s="174">
        <v>202</v>
      </c>
      <c r="N38" s="174">
        <v>76</v>
      </c>
      <c r="O38" s="174">
        <v>3</v>
      </c>
      <c r="P38" s="174">
        <v>77</v>
      </c>
      <c r="Q38" s="174">
        <v>472</v>
      </c>
      <c r="R38" s="174">
        <v>137</v>
      </c>
      <c r="S38" s="200" t="s">
        <v>106</v>
      </c>
      <c r="T38" s="200" t="s">
        <v>57</v>
      </c>
      <c r="U38" s="200" t="s">
        <v>57</v>
      </c>
      <c r="V38" s="200" t="s">
        <v>57</v>
      </c>
      <c r="W38" s="200" t="s">
        <v>57</v>
      </c>
      <c r="X38" s="200" t="s">
        <v>57</v>
      </c>
      <c r="Y38" s="200" t="s">
        <v>57</v>
      </c>
      <c r="Z38" s="174">
        <v>143</v>
      </c>
      <c r="AA38" s="174">
        <v>13003</v>
      </c>
      <c r="AB38" s="174">
        <v>961</v>
      </c>
      <c r="AC38" s="174">
        <v>5</v>
      </c>
      <c r="AD38" s="174">
        <v>7534</v>
      </c>
      <c r="AE38" s="174">
        <v>664</v>
      </c>
      <c r="AF38" s="174">
        <v>9</v>
      </c>
      <c r="AG38" s="174">
        <v>3889</v>
      </c>
      <c r="AH38" s="174">
        <v>306</v>
      </c>
      <c r="AI38" s="174">
        <v>2</v>
      </c>
      <c r="AJ38" s="174">
        <v>1377</v>
      </c>
      <c r="AK38" s="174">
        <v>110</v>
      </c>
      <c r="AL38" s="201">
        <v>49</v>
      </c>
    </row>
    <row r="39" spans="2:38" ht="13.5" customHeight="1">
      <c r="B39" s="186">
        <v>50</v>
      </c>
      <c r="C39" s="199" t="s">
        <v>106</v>
      </c>
      <c r="D39" s="197" t="s">
        <v>57</v>
      </c>
      <c r="E39" s="197" t="s">
        <v>57</v>
      </c>
      <c r="F39" s="197" t="s">
        <v>57</v>
      </c>
      <c r="G39" s="182">
        <v>1</v>
      </c>
      <c r="H39" s="185">
        <v>28</v>
      </c>
      <c r="I39" s="185">
        <v>154</v>
      </c>
      <c r="J39" s="185">
        <v>52</v>
      </c>
      <c r="K39" s="177">
        <v>2</v>
      </c>
      <c r="L39" s="174">
        <v>41</v>
      </c>
      <c r="M39" s="174">
        <v>185</v>
      </c>
      <c r="N39" s="174">
        <v>75</v>
      </c>
      <c r="O39" s="174">
        <v>3</v>
      </c>
      <c r="P39" s="174">
        <v>93</v>
      </c>
      <c r="Q39" s="174">
        <v>510</v>
      </c>
      <c r="R39" s="174">
        <v>150</v>
      </c>
      <c r="S39" s="200" t="s">
        <v>106</v>
      </c>
      <c r="T39" s="200" t="s">
        <v>57</v>
      </c>
      <c r="U39" s="200" t="s">
        <v>57</v>
      </c>
      <c r="V39" s="200" t="s">
        <v>57</v>
      </c>
      <c r="W39" s="200" t="s">
        <v>57</v>
      </c>
      <c r="X39" s="200" t="s">
        <v>57</v>
      </c>
      <c r="Y39" s="200" t="s">
        <v>57</v>
      </c>
      <c r="Z39" s="174">
        <v>147</v>
      </c>
      <c r="AA39" s="174">
        <v>13625</v>
      </c>
      <c r="AB39" s="174">
        <v>956</v>
      </c>
      <c r="AC39" s="174">
        <v>5</v>
      </c>
      <c r="AD39" s="174">
        <v>8692</v>
      </c>
      <c r="AE39" s="174">
        <v>739</v>
      </c>
      <c r="AF39" s="174">
        <v>9</v>
      </c>
      <c r="AG39" s="174">
        <v>4284</v>
      </c>
      <c r="AH39" s="174">
        <v>337</v>
      </c>
      <c r="AI39" s="174">
        <v>3</v>
      </c>
      <c r="AJ39" s="174">
        <v>1633</v>
      </c>
      <c r="AK39" s="174">
        <v>135</v>
      </c>
      <c r="AL39" s="201">
        <v>50</v>
      </c>
    </row>
    <row r="40" spans="2:38" ht="9" customHeight="1">
      <c r="B40" s="186"/>
      <c r="C40" s="204"/>
      <c r="D40" s="203"/>
      <c r="E40" s="203"/>
      <c r="F40" s="203"/>
      <c r="G40" s="182"/>
      <c r="H40" s="185"/>
      <c r="I40" s="185"/>
      <c r="J40" s="185"/>
      <c r="K40" s="177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200"/>
      <c r="X40" s="200"/>
      <c r="Y40" s="200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201"/>
    </row>
    <row r="41" spans="2:38" ht="13.5" customHeight="1">
      <c r="B41" s="186">
        <v>51</v>
      </c>
      <c r="C41" s="199" t="s">
        <v>106</v>
      </c>
      <c r="D41" s="197" t="s">
        <v>57</v>
      </c>
      <c r="E41" s="197" t="s">
        <v>57</v>
      </c>
      <c r="F41" s="197" t="s">
        <v>57</v>
      </c>
      <c r="G41" s="182">
        <v>1</v>
      </c>
      <c r="H41" s="185">
        <v>28</v>
      </c>
      <c r="I41" s="185">
        <v>152</v>
      </c>
      <c r="J41" s="185">
        <v>51</v>
      </c>
      <c r="K41" s="177">
        <v>2</v>
      </c>
      <c r="L41" s="174">
        <v>40</v>
      </c>
      <c r="M41" s="174">
        <v>174</v>
      </c>
      <c r="N41" s="174">
        <v>73</v>
      </c>
      <c r="O41" s="174">
        <v>3</v>
      </c>
      <c r="P41" s="174">
        <v>93</v>
      </c>
      <c r="Q41" s="174">
        <v>490</v>
      </c>
      <c r="R41" s="174">
        <v>154</v>
      </c>
      <c r="S41" s="200" t="s">
        <v>106</v>
      </c>
      <c r="T41" s="200" t="s">
        <v>57</v>
      </c>
      <c r="U41" s="200" t="s">
        <v>57</v>
      </c>
      <c r="V41" s="200" t="s">
        <v>57</v>
      </c>
      <c r="W41" s="174">
        <v>14</v>
      </c>
      <c r="X41" s="174">
        <v>1592</v>
      </c>
      <c r="Y41" s="174">
        <v>72</v>
      </c>
      <c r="Z41" s="174">
        <v>133</v>
      </c>
      <c r="AA41" s="174">
        <v>11791</v>
      </c>
      <c r="AB41" s="174">
        <v>859</v>
      </c>
      <c r="AC41" s="174">
        <v>6</v>
      </c>
      <c r="AD41" s="174">
        <v>9783</v>
      </c>
      <c r="AE41" s="174">
        <v>778</v>
      </c>
      <c r="AF41" s="174">
        <v>8</v>
      </c>
      <c r="AG41" s="174">
        <v>4455</v>
      </c>
      <c r="AH41" s="174">
        <v>291</v>
      </c>
      <c r="AI41" s="174">
        <v>3</v>
      </c>
      <c r="AJ41" s="174">
        <v>1755</v>
      </c>
      <c r="AK41" s="174">
        <v>147</v>
      </c>
      <c r="AL41" s="201">
        <v>51</v>
      </c>
    </row>
    <row r="42" spans="2:38" ht="13.5" customHeight="1">
      <c r="B42" s="186">
        <v>52</v>
      </c>
      <c r="C42" s="199" t="s">
        <v>106</v>
      </c>
      <c r="D42" s="197" t="s">
        <v>57</v>
      </c>
      <c r="E42" s="197" t="s">
        <v>57</v>
      </c>
      <c r="F42" s="197" t="s">
        <v>57</v>
      </c>
      <c r="G42" s="182">
        <v>1</v>
      </c>
      <c r="H42" s="185">
        <v>27</v>
      </c>
      <c r="I42" s="185">
        <v>147</v>
      </c>
      <c r="J42" s="185">
        <v>52</v>
      </c>
      <c r="K42" s="177">
        <v>2</v>
      </c>
      <c r="L42" s="174">
        <v>37</v>
      </c>
      <c r="M42" s="174">
        <v>166</v>
      </c>
      <c r="N42" s="174">
        <v>74</v>
      </c>
      <c r="O42" s="174">
        <v>4</v>
      </c>
      <c r="P42" s="174">
        <v>112</v>
      </c>
      <c r="Q42" s="174">
        <v>600</v>
      </c>
      <c r="R42" s="174">
        <v>189</v>
      </c>
      <c r="S42" s="200" t="s">
        <v>106</v>
      </c>
      <c r="T42" s="200" t="s">
        <v>57</v>
      </c>
      <c r="U42" s="200" t="s">
        <v>57</v>
      </c>
      <c r="V42" s="200" t="s">
        <v>57</v>
      </c>
      <c r="W42" s="174">
        <v>25</v>
      </c>
      <c r="X42" s="174">
        <v>2757</v>
      </c>
      <c r="Y42" s="174">
        <v>125</v>
      </c>
      <c r="Z42" s="174">
        <v>114</v>
      </c>
      <c r="AA42" s="174">
        <v>11525</v>
      </c>
      <c r="AB42" s="174">
        <v>808</v>
      </c>
      <c r="AC42" s="174">
        <v>6</v>
      </c>
      <c r="AD42" s="174">
        <v>10792</v>
      </c>
      <c r="AE42" s="174">
        <v>808</v>
      </c>
      <c r="AF42" s="174">
        <v>8</v>
      </c>
      <c r="AG42" s="174">
        <v>4591</v>
      </c>
      <c r="AH42" s="174">
        <v>293</v>
      </c>
      <c r="AI42" s="174">
        <v>3</v>
      </c>
      <c r="AJ42" s="174">
        <v>1854</v>
      </c>
      <c r="AK42" s="174">
        <v>156</v>
      </c>
      <c r="AL42" s="201">
        <v>52</v>
      </c>
    </row>
    <row r="43" spans="2:38" ht="13.5" customHeight="1">
      <c r="B43" s="186">
        <v>53</v>
      </c>
      <c r="C43" s="199" t="s">
        <v>106</v>
      </c>
      <c r="D43" s="197" t="s">
        <v>57</v>
      </c>
      <c r="E43" s="197" t="s">
        <v>57</v>
      </c>
      <c r="F43" s="197" t="s">
        <v>57</v>
      </c>
      <c r="G43" s="182">
        <v>1</v>
      </c>
      <c r="H43" s="185">
        <v>28</v>
      </c>
      <c r="I43" s="185">
        <v>149</v>
      </c>
      <c r="J43" s="185">
        <v>56</v>
      </c>
      <c r="K43" s="177">
        <v>2</v>
      </c>
      <c r="L43" s="174">
        <v>37</v>
      </c>
      <c r="M43" s="174">
        <v>162</v>
      </c>
      <c r="N43" s="174">
        <v>72</v>
      </c>
      <c r="O43" s="174">
        <v>4</v>
      </c>
      <c r="P43" s="174">
        <v>120</v>
      </c>
      <c r="Q43" s="174">
        <v>624</v>
      </c>
      <c r="R43" s="174">
        <v>211</v>
      </c>
      <c r="S43" s="200" t="s">
        <v>106</v>
      </c>
      <c r="T43" s="200" t="s">
        <v>57</v>
      </c>
      <c r="U43" s="200" t="s">
        <v>57</v>
      </c>
      <c r="V43" s="200" t="s">
        <v>57</v>
      </c>
      <c r="W43" s="174">
        <v>28</v>
      </c>
      <c r="X43" s="174">
        <v>3017</v>
      </c>
      <c r="Y43" s="174">
        <v>147</v>
      </c>
      <c r="Z43" s="174">
        <v>105</v>
      </c>
      <c r="AA43" s="174">
        <v>9647</v>
      </c>
      <c r="AB43" s="174">
        <v>762</v>
      </c>
      <c r="AC43" s="174">
        <v>6</v>
      </c>
      <c r="AD43" s="174">
        <v>11501</v>
      </c>
      <c r="AE43" s="174">
        <v>829</v>
      </c>
      <c r="AF43" s="174">
        <v>8</v>
      </c>
      <c r="AG43" s="174">
        <v>4588</v>
      </c>
      <c r="AH43" s="174">
        <v>307</v>
      </c>
      <c r="AI43" s="174">
        <v>3</v>
      </c>
      <c r="AJ43" s="174">
        <v>1918</v>
      </c>
      <c r="AK43" s="174">
        <v>166</v>
      </c>
      <c r="AL43" s="201">
        <v>53</v>
      </c>
    </row>
    <row r="44" spans="2:38" ht="13.5" customHeight="1">
      <c r="B44" s="186">
        <v>54</v>
      </c>
      <c r="C44" s="199" t="s">
        <v>106</v>
      </c>
      <c r="D44" s="197" t="s">
        <v>57</v>
      </c>
      <c r="E44" s="197" t="s">
        <v>57</v>
      </c>
      <c r="F44" s="197" t="s">
        <v>57</v>
      </c>
      <c r="G44" s="182">
        <v>1</v>
      </c>
      <c r="H44" s="185">
        <v>27</v>
      </c>
      <c r="I44" s="185">
        <v>144</v>
      </c>
      <c r="J44" s="185">
        <v>54</v>
      </c>
      <c r="K44" s="177">
        <v>2</v>
      </c>
      <c r="L44" s="174">
        <v>35</v>
      </c>
      <c r="M44" s="174">
        <v>152</v>
      </c>
      <c r="N44" s="174">
        <v>73</v>
      </c>
      <c r="O44" s="174">
        <v>12</v>
      </c>
      <c r="P44" s="174">
        <v>210</v>
      </c>
      <c r="Q44" s="174">
        <v>1005</v>
      </c>
      <c r="R44" s="174">
        <v>347</v>
      </c>
      <c r="S44" s="200" t="s">
        <v>106</v>
      </c>
      <c r="T44" s="200" t="s">
        <v>57</v>
      </c>
      <c r="U44" s="200" t="s">
        <v>57</v>
      </c>
      <c r="V44" s="200" t="s">
        <v>57</v>
      </c>
      <c r="W44" s="174">
        <v>27</v>
      </c>
      <c r="X44" s="174">
        <v>2926</v>
      </c>
      <c r="Y44" s="174">
        <v>146</v>
      </c>
      <c r="Z44" s="174">
        <v>98</v>
      </c>
      <c r="AA44" s="174">
        <v>9671</v>
      </c>
      <c r="AB44" s="174">
        <v>776</v>
      </c>
      <c r="AC44" s="174">
        <v>6</v>
      </c>
      <c r="AD44" s="174">
        <v>11796</v>
      </c>
      <c r="AE44" s="174">
        <v>858</v>
      </c>
      <c r="AF44" s="174">
        <v>8</v>
      </c>
      <c r="AG44" s="174">
        <v>4403</v>
      </c>
      <c r="AH44" s="174">
        <v>320</v>
      </c>
      <c r="AI44" s="174">
        <v>3</v>
      </c>
      <c r="AJ44" s="174">
        <v>1888</v>
      </c>
      <c r="AK44" s="174">
        <v>172</v>
      </c>
      <c r="AL44" s="201">
        <v>54</v>
      </c>
    </row>
    <row r="45" spans="2:38" ht="13.5" customHeight="1">
      <c r="B45" s="186">
        <v>55</v>
      </c>
      <c r="C45" s="199" t="s">
        <v>106</v>
      </c>
      <c r="D45" s="197" t="s">
        <v>57</v>
      </c>
      <c r="E45" s="197" t="s">
        <v>57</v>
      </c>
      <c r="F45" s="197" t="s">
        <v>57</v>
      </c>
      <c r="G45" s="182">
        <v>1</v>
      </c>
      <c r="H45" s="185">
        <v>27</v>
      </c>
      <c r="I45" s="185">
        <v>128</v>
      </c>
      <c r="J45" s="185">
        <v>56</v>
      </c>
      <c r="K45" s="177">
        <v>2</v>
      </c>
      <c r="L45" s="174">
        <v>38</v>
      </c>
      <c r="M45" s="174">
        <v>146</v>
      </c>
      <c r="N45" s="174">
        <v>73</v>
      </c>
      <c r="O45" s="174">
        <v>12</v>
      </c>
      <c r="P45" s="174">
        <v>231</v>
      </c>
      <c r="Q45" s="174">
        <v>1033</v>
      </c>
      <c r="R45" s="174">
        <v>400</v>
      </c>
      <c r="S45" s="200" t="s">
        <v>106</v>
      </c>
      <c r="T45" s="200" t="s">
        <v>57</v>
      </c>
      <c r="U45" s="200" t="s">
        <v>57</v>
      </c>
      <c r="V45" s="200" t="s">
        <v>57</v>
      </c>
      <c r="W45" s="174">
        <v>28</v>
      </c>
      <c r="X45" s="174">
        <v>2833</v>
      </c>
      <c r="Y45" s="174">
        <v>148</v>
      </c>
      <c r="Z45" s="174">
        <v>96</v>
      </c>
      <c r="AA45" s="174">
        <v>9201</v>
      </c>
      <c r="AB45" s="174">
        <v>787</v>
      </c>
      <c r="AC45" s="174">
        <v>6</v>
      </c>
      <c r="AD45" s="174">
        <v>12090</v>
      </c>
      <c r="AE45" s="174">
        <v>877</v>
      </c>
      <c r="AF45" s="174">
        <v>9</v>
      </c>
      <c r="AG45" s="174">
        <v>4289</v>
      </c>
      <c r="AH45" s="174">
        <v>334</v>
      </c>
      <c r="AI45" s="174">
        <v>3</v>
      </c>
      <c r="AJ45" s="174">
        <v>1843</v>
      </c>
      <c r="AK45" s="174">
        <v>171</v>
      </c>
      <c r="AL45" s="201">
        <v>55</v>
      </c>
    </row>
    <row r="46" spans="2:38" ht="13.5" customHeight="1">
      <c r="B46" s="186">
        <v>56</v>
      </c>
      <c r="C46" s="199" t="s">
        <v>106</v>
      </c>
      <c r="D46" s="197" t="s">
        <v>57</v>
      </c>
      <c r="E46" s="197" t="s">
        <v>57</v>
      </c>
      <c r="F46" s="197" t="s">
        <v>57</v>
      </c>
      <c r="G46" s="182">
        <v>1</v>
      </c>
      <c r="H46" s="185">
        <v>28</v>
      </c>
      <c r="I46" s="185">
        <v>116</v>
      </c>
      <c r="J46" s="185">
        <v>53</v>
      </c>
      <c r="K46" s="177">
        <v>2</v>
      </c>
      <c r="L46" s="174">
        <v>38</v>
      </c>
      <c r="M46" s="174">
        <v>140</v>
      </c>
      <c r="N46" s="174">
        <v>70</v>
      </c>
      <c r="O46" s="174">
        <v>12</v>
      </c>
      <c r="P46" s="174">
        <v>238</v>
      </c>
      <c r="Q46" s="174">
        <v>1065</v>
      </c>
      <c r="R46" s="174">
        <v>415</v>
      </c>
      <c r="S46" s="200" t="s">
        <v>106</v>
      </c>
      <c r="T46" s="200" t="s">
        <v>57</v>
      </c>
      <c r="U46" s="200" t="s">
        <v>57</v>
      </c>
      <c r="V46" s="200" t="s">
        <v>57</v>
      </c>
      <c r="W46" s="174">
        <v>29</v>
      </c>
      <c r="X46" s="174">
        <v>2646</v>
      </c>
      <c r="Y46" s="174">
        <v>152</v>
      </c>
      <c r="Z46" s="174">
        <v>96</v>
      </c>
      <c r="AA46" s="174">
        <v>9142</v>
      </c>
      <c r="AB46" s="174">
        <v>779</v>
      </c>
      <c r="AC46" s="174">
        <v>6</v>
      </c>
      <c r="AD46" s="174">
        <v>12091</v>
      </c>
      <c r="AE46" s="174">
        <v>900</v>
      </c>
      <c r="AF46" s="174">
        <v>9</v>
      </c>
      <c r="AG46" s="174">
        <v>4374</v>
      </c>
      <c r="AH46" s="174">
        <v>335</v>
      </c>
      <c r="AI46" s="174">
        <v>3</v>
      </c>
      <c r="AJ46" s="174">
        <v>1793</v>
      </c>
      <c r="AK46" s="174">
        <v>172</v>
      </c>
      <c r="AL46" s="201">
        <v>56</v>
      </c>
    </row>
    <row r="47" spans="2:38" ht="13.5" customHeight="1">
      <c r="B47" s="186">
        <v>57</v>
      </c>
      <c r="C47" s="199" t="s">
        <v>106</v>
      </c>
      <c r="D47" s="197" t="s">
        <v>57</v>
      </c>
      <c r="E47" s="197" t="s">
        <v>57</v>
      </c>
      <c r="F47" s="197" t="s">
        <v>57</v>
      </c>
      <c r="G47" s="182">
        <v>1</v>
      </c>
      <c r="H47" s="185">
        <v>27</v>
      </c>
      <c r="I47" s="185">
        <v>111</v>
      </c>
      <c r="J47" s="185">
        <v>53</v>
      </c>
      <c r="K47" s="177">
        <v>2</v>
      </c>
      <c r="L47" s="174">
        <v>35</v>
      </c>
      <c r="M47" s="174">
        <v>131</v>
      </c>
      <c r="N47" s="174">
        <v>68</v>
      </c>
      <c r="O47" s="174">
        <v>12</v>
      </c>
      <c r="P47" s="174">
        <v>225</v>
      </c>
      <c r="Q47" s="174">
        <v>1037</v>
      </c>
      <c r="R47" s="174">
        <v>417</v>
      </c>
      <c r="S47" s="200" t="s">
        <v>106</v>
      </c>
      <c r="T47" s="200" t="s">
        <v>57</v>
      </c>
      <c r="U47" s="200" t="s">
        <v>57</v>
      </c>
      <c r="V47" s="200" t="s">
        <v>57</v>
      </c>
      <c r="W47" s="174">
        <v>29</v>
      </c>
      <c r="X47" s="174">
        <v>2536</v>
      </c>
      <c r="Y47" s="174">
        <v>149</v>
      </c>
      <c r="Z47" s="174">
        <v>95</v>
      </c>
      <c r="AA47" s="174">
        <v>8492</v>
      </c>
      <c r="AB47" s="174">
        <v>763</v>
      </c>
      <c r="AC47" s="174">
        <v>6</v>
      </c>
      <c r="AD47" s="174">
        <v>12079</v>
      </c>
      <c r="AE47" s="174">
        <v>931</v>
      </c>
      <c r="AF47" s="174">
        <v>9</v>
      </c>
      <c r="AG47" s="174">
        <v>4600</v>
      </c>
      <c r="AH47" s="174">
        <v>344</v>
      </c>
      <c r="AI47" s="174">
        <v>3</v>
      </c>
      <c r="AJ47" s="174">
        <v>1812</v>
      </c>
      <c r="AK47" s="174">
        <v>174</v>
      </c>
      <c r="AL47" s="201">
        <v>57</v>
      </c>
    </row>
    <row r="48" spans="2:38" ht="13.5" customHeight="1">
      <c r="B48" s="186">
        <v>58</v>
      </c>
      <c r="C48" s="199" t="s">
        <v>106</v>
      </c>
      <c r="D48" s="197" t="s">
        <v>57</v>
      </c>
      <c r="E48" s="197" t="s">
        <v>57</v>
      </c>
      <c r="F48" s="197" t="s">
        <v>57</v>
      </c>
      <c r="G48" s="182">
        <v>1</v>
      </c>
      <c r="H48" s="185">
        <v>27</v>
      </c>
      <c r="I48" s="185">
        <v>110</v>
      </c>
      <c r="J48" s="185">
        <v>52</v>
      </c>
      <c r="K48" s="177">
        <v>2</v>
      </c>
      <c r="L48" s="174">
        <v>36</v>
      </c>
      <c r="M48" s="174">
        <v>130</v>
      </c>
      <c r="N48" s="174">
        <v>70</v>
      </c>
      <c r="O48" s="174">
        <v>12</v>
      </c>
      <c r="P48" s="174">
        <v>223</v>
      </c>
      <c r="Q48" s="174">
        <v>1023</v>
      </c>
      <c r="R48" s="174">
        <v>421</v>
      </c>
      <c r="S48" s="200" t="s">
        <v>106</v>
      </c>
      <c r="T48" s="200" t="s">
        <v>57</v>
      </c>
      <c r="U48" s="200" t="s">
        <v>57</v>
      </c>
      <c r="V48" s="200" t="s">
        <v>57</v>
      </c>
      <c r="W48" s="174">
        <v>27</v>
      </c>
      <c r="X48" s="174">
        <v>2485</v>
      </c>
      <c r="Y48" s="174">
        <v>149</v>
      </c>
      <c r="Z48" s="174">
        <v>95</v>
      </c>
      <c r="AA48" s="174">
        <v>8723</v>
      </c>
      <c r="AB48" s="174">
        <v>765</v>
      </c>
      <c r="AC48" s="174">
        <v>6</v>
      </c>
      <c r="AD48" s="174">
        <v>12449</v>
      </c>
      <c r="AE48" s="174">
        <v>943</v>
      </c>
      <c r="AF48" s="174">
        <v>9</v>
      </c>
      <c r="AG48" s="174">
        <v>4801</v>
      </c>
      <c r="AH48" s="174">
        <v>337</v>
      </c>
      <c r="AI48" s="174">
        <v>3</v>
      </c>
      <c r="AJ48" s="174">
        <v>1840</v>
      </c>
      <c r="AK48" s="174">
        <v>175</v>
      </c>
      <c r="AL48" s="201">
        <v>58</v>
      </c>
    </row>
    <row r="49" spans="2:38" ht="13.5" customHeight="1">
      <c r="B49" s="186">
        <v>59</v>
      </c>
      <c r="C49" s="199" t="s">
        <v>106</v>
      </c>
      <c r="D49" s="197" t="s">
        <v>57</v>
      </c>
      <c r="E49" s="197" t="s">
        <v>57</v>
      </c>
      <c r="F49" s="197" t="s">
        <v>57</v>
      </c>
      <c r="G49" s="182">
        <v>1</v>
      </c>
      <c r="H49" s="185">
        <v>27</v>
      </c>
      <c r="I49" s="185">
        <v>101</v>
      </c>
      <c r="J49" s="185">
        <v>52</v>
      </c>
      <c r="K49" s="177">
        <v>2</v>
      </c>
      <c r="L49" s="174">
        <v>33</v>
      </c>
      <c r="M49" s="174">
        <v>116</v>
      </c>
      <c r="N49" s="174">
        <v>68</v>
      </c>
      <c r="O49" s="174">
        <v>12</v>
      </c>
      <c r="P49" s="174">
        <v>214</v>
      </c>
      <c r="Q49" s="174">
        <v>963</v>
      </c>
      <c r="R49" s="174">
        <v>427</v>
      </c>
      <c r="S49" s="200" t="s">
        <v>106</v>
      </c>
      <c r="T49" s="200" t="s">
        <v>57</v>
      </c>
      <c r="U49" s="200" t="s">
        <v>57</v>
      </c>
      <c r="V49" s="200" t="s">
        <v>57</v>
      </c>
      <c r="W49" s="174">
        <v>26</v>
      </c>
      <c r="X49" s="174">
        <v>2445</v>
      </c>
      <c r="Y49" s="174">
        <v>143</v>
      </c>
      <c r="Z49" s="174">
        <v>93</v>
      </c>
      <c r="AA49" s="174">
        <v>7906</v>
      </c>
      <c r="AB49" s="174">
        <v>764</v>
      </c>
      <c r="AC49" s="174">
        <v>6</v>
      </c>
      <c r="AD49" s="174">
        <v>12689</v>
      </c>
      <c r="AE49" s="174">
        <v>958</v>
      </c>
      <c r="AF49" s="174">
        <v>9</v>
      </c>
      <c r="AG49" s="174">
        <v>4779</v>
      </c>
      <c r="AH49" s="174">
        <v>341</v>
      </c>
      <c r="AI49" s="174">
        <v>3</v>
      </c>
      <c r="AJ49" s="174">
        <v>1840</v>
      </c>
      <c r="AK49" s="174">
        <v>175</v>
      </c>
      <c r="AL49" s="201">
        <v>59</v>
      </c>
    </row>
    <row r="50" spans="2:38" ht="13.5" customHeight="1">
      <c r="B50" s="186">
        <v>60</v>
      </c>
      <c r="C50" s="199" t="s">
        <v>106</v>
      </c>
      <c r="D50" s="197" t="s">
        <v>57</v>
      </c>
      <c r="E50" s="197" t="s">
        <v>57</v>
      </c>
      <c r="F50" s="197" t="s">
        <v>57</v>
      </c>
      <c r="G50" s="182">
        <v>1</v>
      </c>
      <c r="H50" s="185">
        <v>26</v>
      </c>
      <c r="I50" s="185">
        <v>103</v>
      </c>
      <c r="J50" s="185">
        <v>52</v>
      </c>
      <c r="K50" s="177">
        <v>2</v>
      </c>
      <c r="L50" s="174">
        <v>33</v>
      </c>
      <c r="M50" s="174">
        <v>116</v>
      </c>
      <c r="N50" s="174">
        <v>67</v>
      </c>
      <c r="O50" s="174">
        <v>12</v>
      </c>
      <c r="P50" s="174">
        <v>209</v>
      </c>
      <c r="Q50" s="174">
        <v>941</v>
      </c>
      <c r="R50" s="174">
        <v>426</v>
      </c>
      <c r="S50" s="200" t="s">
        <v>106</v>
      </c>
      <c r="T50" s="200" t="s">
        <v>57</v>
      </c>
      <c r="U50" s="200" t="s">
        <v>57</v>
      </c>
      <c r="V50" s="200" t="s">
        <v>57</v>
      </c>
      <c r="W50" s="174">
        <v>27</v>
      </c>
      <c r="X50" s="174">
        <v>2365</v>
      </c>
      <c r="Y50" s="174">
        <v>144</v>
      </c>
      <c r="Z50" s="174">
        <v>90</v>
      </c>
      <c r="AA50" s="174">
        <v>7409</v>
      </c>
      <c r="AB50" s="174">
        <v>739</v>
      </c>
      <c r="AC50" s="174">
        <v>6</v>
      </c>
      <c r="AD50" s="174">
        <v>12757</v>
      </c>
      <c r="AE50" s="174">
        <v>970</v>
      </c>
      <c r="AF50" s="174">
        <v>9</v>
      </c>
      <c r="AG50" s="174">
        <v>4421</v>
      </c>
      <c r="AH50" s="174">
        <v>332</v>
      </c>
      <c r="AI50" s="174">
        <v>3</v>
      </c>
      <c r="AJ50" s="174">
        <v>1878</v>
      </c>
      <c r="AK50" s="174">
        <v>174</v>
      </c>
      <c r="AL50" s="201">
        <v>60</v>
      </c>
    </row>
    <row r="51" spans="2:38" ht="9" customHeight="1">
      <c r="B51" s="186"/>
      <c r="C51" s="204"/>
      <c r="D51" s="203"/>
      <c r="E51" s="203"/>
      <c r="F51" s="203"/>
      <c r="G51" s="182"/>
      <c r="H51" s="185"/>
      <c r="I51" s="185"/>
      <c r="J51" s="185"/>
      <c r="K51" s="177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201"/>
    </row>
    <row r="52" spans="2:38" ht="13.5" customHeight="1">
      <c r="B52" s="186">
        <v>61</v>
      </c>
      <c r="C52" s="199" t="s">
        <v>106</v>
      </c>
      <c r="D52" s="197" t="s">
        <v>57</v>
      </c>
      <c r="E52" s="197" t="s">
        <v>57</v>
      </c>
      <c r="F52" s="197" t="s">
        <v>57</v>
      </c>
      <c r="G52" s="182">
        <v>1</v>
      </c>
      <c r="H52" s="185">
        <v>25</v>
      </c>
      <c r="I52" s="185">
        <v>102</v>
      </c>
      <c r="J52" s="185">
        <v>50</v>
      </c>
      <c r="K52" s="177">
        <v>2</v>
      </c>
      <c r="L52" s="174">
        <v>32</v>
      </c>
      <c r="M52" s="174">
        <v>106</v>
      </c>
      <c r="N52" s="174">
        <v>66</v>
      </c>
      <c r="O52" s="174">
        <v>11</v>
      </c>
      <c r="P52" s="174">
        <v>209</v>
      </c>
      <c r="Q52" s="174">
        <v>936</v>
      </c>
      <c r="R52" s="174">
        <v>412</v>
      </c>
      <c r="S52" s="200" t="s">
        <v>106</v>
      </c>
      <c r="T52" s="200" t="s">
        <v>57</v>
      </c>
      <c r="U52" s="200" t="s">
        <v>57</v>
      </c>
      <c r="V52" s="200" t="s">
        <v>57</v>
      </c>
      <c r="W52" s="174">
        <v>26</v>
      </c>
      <c r="X52" s="174">
        <v>2417</v>
      </c>
      <c r="Y52" s="174">
        <v>138</v>
      </c>
      <c r="Z52" s="174">
        <v>90</v>
      </c>
      <c r="AA52" s="174">
        <v>7411</v>
      </c>
      <c r="AB52" s="174">
        <v>727</v>
      </c>
      <c r="AC52" s="174">
        <v>6</v>
      </c>
      <c r="AD52" s="174">
        <v>13043</v>
      </c>
      <c r="AE52" s="174">
        <v>970</v>
      </c>
      <c r="AF52" s="174">
        <v>9</v>
      </c>
      <c r="AG52" s="174">
        <v>4568</v>
      </c>
      <c r="AH52" s="174">
        <v>333</v>
      </c>
      <c r="AI52" s="174">
        <v>3</v>
      </c>
      <c r="AJ52" s="174">
        <v>1900</v>
      </c>
      <c r="AK52" s="174">
        <v>175</v>
      </c>
      <c r="AL52" s="201">
        <v>61</v>
      </c>
    </row>
    <row r="53" spans="2:38" ht="13.5" customHeight="1">
      <c r="B53" s="186">
        <v>62</v>
      </c>
      <c r="C53" s="199" t="s">
        <v>106</v>
      </c>
      <c r="D53" s="197" t="s">
        <v>57</v>
      </c>
      <c r="E53" s="197" t="s">
        <v>57</v>
      </c>
      <c r="F53" s="197" t="s">
        <v>57</v>
      </c>
      <c r="G53" s="182">
        <v>1</v>
      </c>
      <c r="H53" s="185">
        <v>24</v>
      </c>
      <c r="I53" s="185">
        <v>94</v>
      </c>
      <c r="J53" s="185">
        <v>51</v>
      </c>
      <c r="K53" s="177">
        <v>2</v>
      </c>
      <c r="L53" s="174">
        <v>35</v>
      </c>
      <c r="M53" s="174">
        <v>107</v>
      </c>
      <c r="N53" s="174">
        <v>66</v>
      </c>
      <c r="O53" s="174">
        <v>11</v>
      </c>
      <c r="P53" s="174">
        <v>215</v>
      </c>
      <c r="Q53" s="174">
        <v>924</v>
      </c>
      <c r="R53" s="174">
        <v>424</v>
      </c>
      <c r="S53" s="200" t="s">
        <v>106</v>
      </c>
      <c r="T53" s="200" t="s">
        <v>57</v>
      </c>
      <c r="U53" s="200" t="s">
        <v>57</v>
      </c>
      <c r="V53" s="200" t="s">
        <v>57</v>
      </c>
      <c r="W53" s="174">
        <v>28</v>
      </c>
      <c r="X53" s="174">
        <v>2488</v>
      </c>
      <c r="Y53" s="174">
        <v>140</v>
      </c>
      <c r="Z53" s="174">
        <v>88</v>
      </c>
      <c r="AA53" s="174">
        <v>7406</v>
      </c>
      <c r="AB53" s="174">
        <v>704</v>
      </c>
      <c r="AC53" s="174">
        <v>6</v>
      </c>
      <c r="AD53" s="174">
        <v>13672</v>
      </c>
      <c r="AE53" s="174">
        <v>967</v>
      </c>
      <c r="AF53" s="174">
        <v>11</v>
      </c>
      <c r="AG53" s="174">
        <v>5700</v>
      </c>
      <c r="AH53" s="174">
        <v>379</v>
      </c>
      <c r="AI53" s="174">
        <v>3</v>
      </c>
      <c r="AJ53" s="174">
        <v>1927</v>
      </c>
      <c r="AK53" s="174">
        <v>175</v>
      </c>
      <c r="AL53" s="201">
        <v>62</v>
      </c>
    </row>
    <row r="54" spans="2:38" ht="13.5" customHeight="1">
      <c r="B54" s="186">
        <v>63</v>
      </c>
      <c r="C54" s="199" t="s">
        <v>106</v>
      </c>
      <c r="D54" s="197" t="s">
        <v>57</v>
      </c>
      <c r="E54" s="197" t="s">
        <v>57</v>
      </c>
      <c r="F54" s="197" t="s">
        <v>57</v>
      </c>
      <c r="G54" s="182">
        <v>1</v>
      </c>
      <c r="H54" s="185">
        <v>24</v>
      </c>
      <c r="I54" s="185">
        <v>86</v>
      </c>
      <c r="J54" s="185">
        <v>49</v>
      </c>
      <c r="K54" s="177">
        <v>2</v>
      </c>
      <c r="L54" s="174">
        <v>30</v>
      </c>
      <c r="M54" s="174">
        <v>96</v>
      </c>
      <c r="N54" s="174">
        <v>64</v>
      </c>
      <c r="O54" s="174">
        <v>11</v>
      </c>
      <c r="P54" s="174">
        <v>205</v>
      </c>
      <c r="Q54" s="174">
        <v>946</v>
      </c>
      <c r="R54" s="174">
        <v>437</v>
      </c>
      <c r="S54" s="200" t="s">
        <v>106</v>
      </c>
      <c r="T54" s="200" t="s">
        <v>57</v>
      </c>
      <c r="U54" s="200" t="s">
        <v>57</v>
      </c>
      <c r="V54" s="200" t="s">
        <v>57</v>
      </c>
      <c r="W54" s="174">
        <v>27</v>
      </c>
      <c r="X54" s="174">
        <v>2436</v>
      </c>
      <c r="Y54" s="174">
        <v>148</v>
      </c>
      <c r="Z54" s="174">
        <v>82</v>
      </c>
      <c r="AA54" s="174">
        <v>7437</v>
      </c>
      <c r="AB54" s="174">
        <v>696</v>
      </c>
      <c r="AC54" s="174">
        <v>6</v>
      </c>
      <c r="AD54" s="174">
        <v>14502</v>
      </c>
      <c r="AE54" s="174">
        <v>986</v>
      </c>
      <c r="AF54" s="174">
        <v>11</v>
      </c>
      <c r="AG54" s="174">
        <v>6312</v>
      </c>
      <c r="AH54" s="174">
        <v>381</v>
      </c>
      <c r="AI54" s="174">
        <v>3</v>
      </c>
      <c r="AJ54" s="174">
        <v>1985</v>
      </c>
      <c r="AK54" s="174">
        <v>175</v>
      </c>
      <c r="AL54" s="201">
        <v>63</v>
      </c>
    </row>
    <row r="55" spans="2:38" ht="13.5" customHeight="1">
      <c r="B55" s="186" t="s">
        <v>175</v>
      </c>
      <c r="C55" s="199" t="s">
        <v>106</v>
      </c>
      <c r="D55" s="197" t="s">
        <v>57</v>
      </c>
      <c r="E55" s="197" t="s">
        <v>57</v>
      </c>
      <c r="F55" s="197" t="s">
        <v>57</v>
      </c>
      <c r="G55" s="182">
        <v>1</v>
      </c>
      <c r="H55" s="185">
        <v>25</v>
      </c>
      <c r="I55" s="185">
        <v>91</v>
      </c>
      <c r="J55" s="185">
        <v>50</v>
      </c>
      <c r="K55" s="177">
        <v>2</v>
      </c>
      <c r="L55" s="174">
        <v>30</v>
      </c>
      <c r="M55" s="174">
        <v>93</v>
      </c>
      <c r="N55" s="174">
        <v>63</v>
      </c>
      <c r="O55" s="174">
        <v>11</v>
      </c>
      <c r="P55" s="174">
        <v>249</v>
      </c>
      <c r="Q55" s="174">
        <v>985</v>
      </c>
      <c r="R55" s="174">
        <v>498</v>
      </c>
      <c r="S55" s="200" t="s">
        <v>106</v>
      </c>
      <c r="T55" s="200" t="s">
        <v>57</v>
      </c>
      <c r="U55" s="200" t="s">
        <v>57</v>
      </c>
      <c r="V55" s="200" t="s">
        <v>57</v>
      </c>
      <c r="W55" s="174">
        <v>27</v>
      </c>
      <c r="X55" s="174">
        <v>2588</v>
      </c>
      <c r="Y55" s="174">
        <v>148</v>
      </c>
      <c r="Z55" s="174">
        <v>80</v>
      </c>
      <c r="AA55" s="174">
        <v>7185</v>
      </c>
      <c r="AB55" s="174">
        <v>660</v>
      </c>
      <c r="AC55" s="174">
        <v>6</v>
      </c>
      <c r="AD55" s="174">
        <v>15157</v>
      </c>
      <c r="AE55" s="174">
        <v>1000</v>
      </c>
      <c r="AF55" s="174">
        <v>11</v>
      </c>
      <c r="AG55" s="174">
        <v>6353</v>
      </c>
      <c r="AH55" s="174">
        <v>373</v>
      </c>
      <c r="AI55" s="174">
        <v>3</v>
      </c>
      <c r="AJ55" s="174">
        <v>2018</v>
      </c>
      <c r="AK55" s="174">
        <v>174</v>
      </c>
      <c r="AL55" s="201" t="s">
        <v>175</v>
      </c>
    </row>
    <row r="56" spans="2:38" ht="13.5" customHeight="1">
      <c r="B56" s="187">
        <v>2</v>
      </c>
      <c r="C56" s="199" t="s">
        <v>106</v>
      </c>
      <c r="D56" s="197" t="s">
        <v>57</v>
      </c>
      <c r="E56" s="197" t="s">
        <v>57</v>
      </c>
      <c r="F56" s="197" t="s">
        <v>57</v>
      </c>
      <c r="G56" s="182">
        <v>1</v>
      </c>
      <c r="H56" s="185">
        <v>24</v>
      </c>
      <c r="I56" s="185">
        <v>87</v>
      </c>
      <c r="J56" s="185">
        <v>49</v>
      </c>
      <c r="K56" s="177">
        <v>2</v>
      </c>
      <c r="L56" s="174">
        <v>32</v>
      </c>
      <c r="M56" s="174">
        <v>91</v>
      </c>
      <c r="N56" s="174">
        <v>69</v>
      </c>
      <c r="O56" s="174">
        <v>11</v>
      </c>
      <c r="P56" s="174">
        <v>265</v>
      </c>
      <c r="Q56" s="174">
        <v>988</v>
      </c>
      <c r="R56" s="174">
        <v>533</v>
      </c>
      <c r="S56" s="200" t="s">
        <v>106</v>
      </c>
      <c r="T56" s="200" t="s">
        <v>57</v>
      </c>
      <c r="U56" s="200" t="s">
        <v>57</v>
      </c>
      <c r="V56" s="200" t="s">
        <v>57</v>
      </c>
      <c r="W56" s="174">
        <v>29</v>
      </c>
      <c r="X56" s="174">
        <v>2894</v>
      </c>
      <c r="Y56" s="174">
        <v>161</v>
      </c>
      <c r="Z56" s="174">
        <v>81</v>
      </c>
      <c r="AA56" s="174">
        <v>7210</v>
      </c>
      <c r="AB56" s="174">
        <v>663</v>
      </c>
      <c r="AC56" s="174">
        <v>6</v>
      </c>
      <c r="AD56" s="174">
        <v>15705</v>
      </c>
      <c r="AE56" s="174">
        <v>1029</v>
      </c>
      <c r="AF56" s="174">
        <v>11</v>
      </c>
      <c r="AG56" s="174">
        <v>6829</v>
      </c>
      <c r="AH56" s="174">
        <v>378</v>
      </c>
      <c r="AI56" s="174">
        <v>3</v>
      </c>
      <c r="AJ56" s="174">
        <v>2060</v>
      </c>
      <c r="AK56" s="174">
        <v>177</v>
      </c>
      <c r="AL56" s="202">
        <v>2</v>
      </c>
    </row>
    <row r="57" spans="2:38" ht="13.5" customHeight="1">
      <c r="B57" s="187">
        <v>3</v>
      </c>
      <c r="C57" s="199" t="s">
        <v>106</v>
      </c>
      <c r="D57" s="197" t="s">
        <v>57</v>
      </c>
      <c r="E57" s="197" t="s">
        <v>57</v>
      </c>
      <c r="F57" s="197" t="s">
        <v>57</v>
      </c>
      <c r="G57" s="182">
        <v>1</v>
      </c>
      <c r="H57" s="185">
        <v>23</v>
      </c>
      <c r="I57" s="185">
        <v>72</v>
      </c>
      <c r="J57" s="185">
        <v>52</v>
      </c>
      <c r="K57" s="177">
        <v>2</v>
      </c>
      <c r="L57" s="174">
        <v>30</v>
      </c>
      <c r="M57" s="174">
        <v>92</v>
      </c>
      <c r="N57" s="174">
        <v>70</v>
      </c>
      <c r="O57" s="174">
        <v>11</v>
      </c>
      <c r="P57" s="174">
        <v>294</v>
      </c>
      <c r="Q57" s="174">
        <v>1038</v>
      </c>
      <c r="R57" s="174">
        <v>590</v>
      </c>
      <c r="S57" s="200" t="s">
        <v>106</v>
      </c>
      <c r="T57" s="200" t="s">
        <v>57</v>
      </c>
      <c r="U57" s="200" t="s">
        <v>57</v>
      </c>
      <c r="V57" s="200" t="s">
        <v>57</v>
      </c>
      <c r="W57" s="174">
        <v>30</v>
      </c>
      <c r="X57" s="174">
        <v>3116</v>
      </c>
      <c r="Y57" s="174">
        <v>174</v>
      </c>
      <c r="Z57" s="174">
        <v>77</v>
      </c>
      <c r="AA57" s="174">
        <v>6876</v>
      </c>
      <c r="AB57" s="174">
        <v>664</v>
      </c>
      <c r="AC57" s="174">
        <v>6</v>
      </c>
      <c r="AD57" s="174">
        <v>15971</v>
      </c>
      <c r="AE57" s="174">
        <v>1075</v>
      </c>
      <c r="AF57" s="174">
        <v>11</v>
      </c>
      <c r="AG57" s="174">
        <v>7038</v>
      </c>
      <c r="AH57" s="174">
        <v>372</v>
      </c>
      <c r="AI57" s="174">
        <v>3</v>
      </c>
      <c r="AJ57" s="174">
        <v>2061</v>
      </c>
      <c r="AK57" s="174">
        <v>180</v>
      </c>
      <c r="AL57" s="202">
        <v>3</v>
      </c>
    </row>
    <row r="58" spans="2:38" ht="13.5" customHeight="1">
      <c r="B58" s="187">
        <v>4</v>
      </c>
      <c r="C58" s="199" t="s">
        <v>106</v>
      </c>
      <c r="D58" s="197" t="s">
        <v>57</v>
      </c>
      <c r="E58" s="197" t="s">
        <v>57</v>
      </c>
      <c r="F58" s="197" t="s">
        <v>57</v>
      </c>
      <c r="G58" s="182">
        <v>1</v>
      </c>
      <c r="H58" s="185">
        <v>22</v>
      </c>
      <c r="I58" s="185">
        <v>64</v>
      </c>
      <c r="J58" s="185">
        <v>53</v>
      </c>
      <c r="K58" s="177">
        <v>2</v>
      </c>
      <c r="L58" s="174">
        <v>32</v>
      </c>
      <c r="M58" s="174">
        <v>87</v>
      </c>
      <c r="N58" s="174">
        <v>75</v>
      </c>
      <c r="O58" s="174">
        <v>11</v>
      </c>
      <c r="P58" s="174">
        <v>299</v>
      </c>
      <c r="Q58" s="174">
        <v>1059</v>
      </c>
      <c r="R58" s="174">
        <v>617</v>
      </c>
      <c r="S58" s="200" t="s">
        <v>106</v>
      </c>
      <c r="T58" s="200" t="s">
        <v>57</v>
      </c>
      <c r="U58" s="200" t="s">
        <v>57</v>
      </c>
      <c r="V58" s="200" t="s">
        <v>57</v>
      </c>
      <c r="W58" s="174">
        <v>31</v>
      </c>
      <c r="X58" s="174">
        <v>3329</v>
      </c>
      <c r="Y58" s="174">
        <v>189</v>
      </c>
      <c r="Z58" s="174">
        <v>76</v>
      </c>
      <c r="AA58" s="174">
        <v>6830</v>
      </c>
      <c r="AB58" s="174">
        <v>650</v>
      </c>
      <c r="AC58" s="174">
        <v>6</v>
      </c>
      <c r="AD58" s="174">
        <v>16651</v>
      </c>
      <c r="AE58" s="174">
        <v>1110</v>
      </c>
      <c r="AF58" s="174">
        <v>11</v>
      </c>
      <c r="AG58" s="174">
        <v>7005</v>
      </c>
      <c r="AH58" s="174">
        <v>371</v>
      </c>
      <c r="AI58" s="174">
        <v>3</v>
      </c>
      <c r="AJ58" s="174">
        <v>2124</v>
      </c>
      <c r="AK58" s="174">
        <v>183</v>
      </c>
      <c r="AL58" s="202">
        <v>4</v>
      </c>
    </row>
    <row r="59" spans="2:38" ht="13.5" customHeight="1">
      <c r="B59" s="187">
        <v>5</v>
      </c>
      <c r="C59" s="199" t="s">
        <v>106</v>
      </c>
      <c r="D59" s="197" t="s">
        <v>57</v>
      </c>
      <c r="E59" s="197" t="s">
        <v>57</v>
      </c>
      <c r="F59" s="197" t="s">
        <v>57</v>
      </c>
      <c r="G59" s="182">
        <v>1</v>
      </c>
      <c r="H59" s="185">
        <v>21</v>
      </c>
      <c r="I59" s="185">
        <v>56</v>
      </c>
      <c r="J59" s="185">
        <v>47</v>
      </c>
      <c r="K59" s="177">
        <v>2</v>
      </c>
      <c r="L59" s="174">
        <v>34</v>
      </c>
      <c r="M59" s="174">
        <v>79</v>
      </c>
      <c r="N59" s="174">
        <v>77</v>
      </c>
      <c r="O59" s="174">
        <v>11</v>
      </c>
      <c r="P59" s="174">
        <v>294</v>
      </c>
      <c r="Q59" s="174">
        <v>1049</v>
      </c>
      <c r="R59" s="174">
        <v>629</v>
      </c>
      <c r="S59" s="200" t="s">
        <v>106</v>
      </c>
      <c r="T59" s="200" t="s">
        <v>57</v>
      </c>
      <c r="U59" s="200" t="s">
        <v>57</v>
      </c>
      <c r="V59" s="200" t="s">
        <v>57</v>
      </c>
      <c r="W59" s="174">
        <v>34</v>
      </c>
      <c r="X59" s="174">
        <v>3644</v>
      </c>
      <c r="Y59" s="174">
        <v>227</v>
      </c>
      <c r="Z59" s="174">
        <v>74</v>
      </c>
      <c r="AA59" s="174">
        <v>6789</v>
      </c>
      <c r="AB59" s="174">
        <v>623</v>
      </c>
      <c r="AC59" s="174">
        <v>6</v>
      </c>
      <c r="AD59" s="174">
        <v>17556</v>
      </c>
      <c r="AE59" s="174">
        <v>1123</v>
      </c>
      <c r="AF59" s="174">
        <v>10</v>
      </c>
      <c r="AG59" s="174">
        <v>6792</v>
      </c>
      <c r="AH59" s="174">
        <v>364</v>
      </c>
      <c r="AI59" s="174">
        <v>3</v>
      </c>
      <c r="AJ59" s="174">
        <v>2138</v>
      </c>
      <c r="AK59" s="174">
        <v>189</v>
      </c>
      <c r="AL59" s="202">
        <v>5</v>
      </c>
    </row>
    <row r="60" spans="2:38" ht="13.5" customHeight="1">
      <c r="B60" s="187">
        <v>6</v>
      </c>
      <c r="C60" s="199" t="s">
        <v>106</v>
      </c>
      <c r="D60" s="197" t="s">
        <v>57</v>
      </c>
      <c r="E60" s="197" t="s">
        <v>57</v>
      </c>
      <c r="F60" s="197" t="s">
        <v>57</v>
      </c>
      <c r="G60" s="182">
        <v>1</v>
      </c>
      <c r="H60" s="185">
        <v>20</v>
      </c>
      <c r="I60" s="185">
        <v>54</v>
      </c>
      <c r="J60" s="185">
        <v>45</v>
      </c>
      <c r="K60" s="177">
        <v>2</v>
      </c>
      <c r="L60" s="174">
        <v>32</v>
      </c>
      <c r="M60" s="174">
        <v>73</v>
      </c>
      <c r="N60" s="174">
        <v>73</v>
      </c>
      <c r="O60" s="174">
        <v>11</v>
      </c>
      <c r="P60" s="174">
        <v>295</v>
      </c>
      <c r="Q60" s="174">
        <v>1032</v>
      </c>
      <c r="R60" s="174">
        <v>644</v>
      </c>
      <c r="S60" s="200" t="s">
        <v>106</v>
      </c>
      <c r="T60" s="200" t="s">
        <v>57</v>
      </c>
      <c r="U60" s="200" t="s">
        <v>57</v>
      </c>
      <c r="V60" s="200" t="s">
        <v>57</v>
      </c>
      <c r="W60" s="174">
        <v>34</v>
      </c>
      <c r="X60" s="174">
        <v>3613</v>
      </c>
      <c r="Y60" s="174">
        <v>228</v>
      </c>
      <c r="Z60" s="174">
        <v>72</v>
      </c>
      <c r="AA60" s="174">
        <v>5823</v>
      </c>
      <c r="AB60" s="174">
        <v>620</v>
      </c>
      <c r="AC60" s="174">
        <v>6</v>
      </c>
      <c r="AD60" s="174">
        <v>18624</v>
      </c>
      <c r="AE60" s="174">
        <v>1191</v>
      </c>
      <c r="AF60" s="174">
        <v>10</v>
      </c>
      <c r="AG60" s="174">
        <v>6577</v>
      </c>
      <c r="AH60" s="174">
        <v>353</v>
      </c>
      <c r="AI60" s="174">
        <v>3</v>
      </c>
      <c r="AJ60" s="174">
        <v>2156</v>
      </c>
      <c r="AK60" s="174">
        <v>190</v>
      </c>
      <c r="AL60" s="202">
        <v>6</v>
      </c>
    </row>
    <row r="61" spans="2:38" ht="13.5" customHeight="1">
      <c r="B61" s="187">
        <v>7</v>
      </c>
      <c r="C61" s="199" t="s">
        <v>106</v>
      </c>
      <c r="D61" s="197" t="s">
        <v>57</v>
      </c>
      <c r="E61" s="197" t="s">
        <v>57</v>
      </c>
      <c r="F61" s="197" t="s">
        <v>57</v>
      </c>
      <c r="G61" s="182">
        <v>1</v>
      </c>
      <c r="H61" s="185">
        <v>21</v>
      </c>
      <c r="I61" s="185">
        <v>54</v>
      </c>
      <c r="J61" s="185">
        <v>46</v>
      </c>
      <c r="K61" s="177">
        <v>2</v>
      </c>
      <c r="L61" s="174">
        <v>31</v>
      </c>
      <c r="M61" s="174">
        <v>77</v>
      </c>
      <c r="N61" s="174">
        <v>73</v>
      </c>
      <c r="O61" s="174">
        <v>11</v>
      </c>
      <c r="P61" s="174">
        <v>310</v>
      </c>
      <c r="Q61" s="174">
        <v>1047</v>
      </c>
      <c r="R61" s="174">
        <v>655</v>
      </c>
      <c r="S61" s="200" t="s">
        <v>106</v>
      </c>
      <c r="T61" s="200" t="s">
        <v>57</v>
      </c>
      <c r="U61" s="200" t="s">
        <v>57</v>
      </c>
      <c r="V61" s="200" t="s">
        <v>57</v>
      </c>
      <c r="W61" s="174">
        <v>35</v>
      </c>
      <c r="X61" s="174">
        <v>3768</v>
      </c>
      <c r="Y61" s="174">
        <v>244</v>
      </c>
      <c r="Z61" s="174">
        <v>70</v>
      </c>
      <c r="AA61" s="174">
        <v>6867</v>
      </c>
      <c r="AB61" s="174">
        <v>602</v>
      </c>
      <c r="AC61" s="174">
        <v>7</v>
      </c>
      <c r="AD61" s="174">
        <v>19961</v>
      </c>
      <c r="AE61" s="174">
        <v>1259</v>
      </c>
      <c r="AF61" s="174">
        <v>10</v>
      </c>
      <c r="AG61" s="174">
        <v>5785</v>
      </c>
      <c r="AH61" s="174">
        <v>341</v>
      </c>
      <c r="AI61" s="174">
        <v>3</v>
      </c>
      <c r="AJ61" s="174">
        <v>2223</v>
      </c>
      <c r="AK61" s="174">
        <v>198</v>
      </c>
      <c r="AL61" s="202">
        <v>7</v>
      </c>
    </row>
    <row r="62" spans="2:38" ht="9" customHeight="1">
      <c r="B62" s="186"/>
      <c r="C62" s="204"/>
      <c r="D62" s="203"/>
      <c r="E62" s="203"/>
      <c r="F62" s="203"/>
      <c r="G62" s="182"/>
      <c r="H62" s="185"/>
      <c r="I62" s="185"/>
      <c r="J62" s="185"/>
      <c r="K62" s="177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201"/>
    </row>
    <row r="63" spans="2:38" ht="13.5" customHeight="1">
      <c r="B63" s="187">
        <v>8</v>
      </c>
      <c r="C63" s="199" t="s">
        <v>106</v>
      </c>
      <c r="D63" s="197" t="s">
        <v>57</v>
      </c>
      <c r="E63" s="197" t="s">
        <v>57</v>
      </c>
      <c r="F63" s="197" t="s">
        <v>57</v>
      </c>
      <c r="G63" s="182">
        <v>1</v>
      </c>
      <c r="H63" s="185">
        <v>22</v>
      </c>
      <c r="I63" s="185">
        <v>57</v>
      </c>
      <c r="J63" s="185">
        <v>49</v>
      </c>
      <c r="K63" s="177">
        <v>2</v>
      </c>
      <c r="L63" s="174">
        <v>27</v>
      </c>
      <c r="M63" s="174">
        <v>71</v>
      </c>
      <c r="N63" s="174">
        <v>67</v>
      </c>
      <c r="O63" s="174">
        <v>11</v>
      </c>
      <c r="P63" s="174">
        <v>314</v>
      </c>
      <c r="Q63" s="174">
        <v>1020</v>
      </c>
      <c r="R63" s="174">
        <v>669</v>
      </c>
      <c r="S63" s="200" t="s">
        <v>106</v>
      </c>
      <c r="T63" s="200" t="s">
        <v>57</v>
      </c>
      <c r="U63" s="200" t="s">
        <v>57</v>
      </c>
      <c r="V63" s="200" t="s">
        <v>57</v>
      </c>
      <c r="W63" s="174">
        <v>37</v>
      </c>
      <c r="X63" s="174">
        <v>4037</v>
      </c>
      <c r="Y63" s="174">
        <v>261</v>
      </c>
      <c r="Z63" s="174">
        <v>70</v>
      </c>
      <c r="AA63" s="174">
        <v>7327</v>
      </c>
      <c r="AB63" s="174">
        <v>576</v>
      </c>
      <c r="AC63" s="174">
        <v>7</v>
      </c>
      <c r="AD63" s="174">
        <v>20755</v>
      </c>
      <c r="AE63" s="174">
        <v>1305</v>
      </c>
      <c r="AF63" s="174">
        <v>10</v>
      </c>
      <c r="AG63" s="174">
        <v>4735</v>
      </c>
      <c r="AH63" s="174">
        <v>324</v>
      </c>
      <c r="AI63" s="174">
        <v>3</v>
      </c>
      <c r="AJ63" s="174">
        <v>2282</v>
      </c>
      <c r="AK63" s="174">
        <v>200</v>
      </c>
      <c r="AL63" s="202">
        <v>8</v>
      </c>
    </row>
    <row r="64" spans="2:38" ht="13.5" customHeight="1">
      <c r="B64" s="187">
        <v>9</v>
      </c>
      <c r="C64" s="199" t="s">
        <v>106</v>
      </c>
      <c r="D64" s="197" t="s">
        <v>57</v>
      </c>
      <c r="E64" s="197" t="s">
        <v>57</v>
      </c>
      <c r="F64" s="197" t="s">
        <v>57</v>
      </c>
      <c r="G64" s="182">
        <v>1</v>
      </c>
      <c r="H64" s="185">
        <v>21</v>
      </c>
      <c r="I64" s="185">
        <v>52</v>
      </c>
      <c r="J64" s="185">
        <v>46</v>
      </c>
      <c r="K64" s="177">
        <v>2</v>
      </c>
      <c r="L64" s="174">
        <v>28</v>
      </c>
      <c r="M64" s="174">
        <v>78</v>
      </c>
      <c r="N64" s="174">
        <v>70</v>
      </c>
      <c r="O64" s="174">
        <v>12</v>
      </c>
      <c r="P64" s="174">
        <v>328</v>
      </c>
      <c r="Q64" s="174">
        <v>1048</v>
      </c>
      <c r="R64" s="174">
        <v>700</v>
      </c>
      <c r="S64" s="200" t="s">
        <v>106</v>
      </c>
      <c r="T64" s="200" t="s">
        <v>57</v>
      </c>
      <c r="U64" s="200" t="s">
        <v>57</v>
      </c>
      <c r="V64" s="200" t="s">
        <v>57</v>
      </c>
      <c r="W64" s="174">
        <v>39</v>
      </c>
      <c r="X64" s="174">
        <v>4086</v>
      </c>
      <c r="Y64" s="174">
        <v>262</v>
      </c>
      <c r="Z64" s="174">
        <v>68</v>
      </c>
      <c r="AA64" s="174">
        <v>7137</v>
      </c>
      <c r="AB64" s="174">
        <v>573</v>
      </c>
      <c r="AC64" s="174">
        <v>7</v>
      </c>
      <c r="AD64" s="174">
        <v>21111</v>
      </c>
      <c r="AE64" s="174">
        <v>1324</v>
      </c>
      <c r="AF64" s="174">
        <v>9</v>
      </c>
      <c r="AG64" s="174">
        <v>4180</v>
      </c>
      <c r="AH64" s="174">
        <v>313</v>
      </c>
      <c r="AI64" s="174">
        <v>3</v>
      </c>
      <c r="AJ64" s="174">
        <v>2328</v>
      </c>
      <c r="AK64" s="174">
        <v>199</v>
      </c>
      <c r="AL64" s="202">
        <v>9</v>
      </c>
    </row>
    <row r="65" spans="2:38" ht="13.5" customHeight="1">
      <c r="B65" s="186">
        <v>10</v>
      </c>
      <c r="C65" s="199" t="s">
        <v>106</v>
      </c>
      <c r="D65" s="197" t="s">
        <v>57</v>
      </c>
      <c r="E65" s="197" t="s">
        <v>57</v>
      </c>
      <c r="F65" s="197" t="s">
        <v>57</v>
      </c>
      <c r="G65" s="182">
        <v>1</v>
      </c>
      <c r="H65" s="185">
        <v>22</v>
      </c>
      <c r="I65" s="185">
        <v>49</v>
      </c>
      <c r="J65" s="185">
        <v>53</v>
      </c>
      <c r="K65" s="177">
        <v>2</v>
      </c>
      <c r="L65" s="174">
        <v>33</v>
      </c>
      <c r="M65" s="174">
        <v>83</v>
      </c>
      <c r="N65" s="174">
        <v>81</v>
      </c>
      <c r="O65" s="174">
        <v>12</v>
      </c>
      <c r="P65" s="174">
        <v>336</v>
      </c>
      <c r="Q65" s="174">
        <v>1056</v>
      </c>
      <c r="R65" s="174">
        <v>745</v>
      </c>
      <c r="S65" s="200" t="s">
        <v>106</v>
      </c>
      <c r="T65" s="200" t="s">
        <v>57</v>
      </c>
      <c r="U65" s="200" t="s">
        <v>57</v>
      </c>
      <c r="V65" s="200" t="s">
        <v>57</v>
      </c>
      <c r="W65" s="174">
        <v>42</v>
      </c>
      <c r="X65" s="174">
        <v>5180</v>
      </c>
      <c r="Y65" s="174">
        <v>318</v>
      </c>
      <c r="Z65" s="174">
        <v>65</v>
      </c>
      <c r="AA65" s="174">
        <v>6173</v>
      </c>
      <c r="AB65" s="174">
        <v>534</v>
      </c>
      <c r="AC65" s="174">
        <v>7</v>
      </c>
      <c r="AD65" s="174">
        <v>20877</v>
      </c>
      <c r="AE65" s="174">
        <v>1345</v>
      </c>
      <c r="AF65" s="174">
        <v>9</v>
      </c>
      <c r="AG65" s="174">
        <v>3852</v>
      </c>
      <c r="AH65" s="174">
        <v>288</v>
      </c>
      <c r="AI65" s="174">
        <v>3</v>
      </c>
      <c r="AJ65" s="174">
        <v>2347</v>
      </c>
      <c r="AK65" s="174">
        <v>203</v>
      </c>
      <c r="AL65" s="201">
        <v>10</v>
      </c>
    </row>
    <row r="66" spans="2:38" ht="13.5" customHeight="1">
      <c r="B66" s="186">
        <v>11</v>
      </c>
      <c r="C66" s="199" t="s">
        <v>140</v>
      </c>
      <c r="D66" s="197" t="s">
        <v>140</v>
      </c>
      <c r="E66" s="197" t="s">
        <v>140</v>
      </c>
      <c r="F66" s="197" t="s">
        <v>140</v>
      </c>
      <c r="G66" s="182">
        <v>1</v>
      </c>
      <c r="H66" s="185">
        <v>18</v>
      </c>
      <c r="I66" s="185">
        <v>40</v>
      </c>
      <c r="J66" s="185">
        <v>49</v>
      </c>
      <c r="K66" s="177">
        <v>2</v>
      </c>
      <c r="L66" s="174">
        <v>32</v>
      </c>
      <c r="M66" s="174">
        <v>80</v>
      </c>
      <c r="N66" s="174">
        <v>77</v>
      </c>
      <c r="O66" s="174">
        <v>12</v>
      </c>
      <c r="P66" s="174">
        <v>341</v>
      </c>
      <c r="Q66" s="174">
        <v>1075</v>
      </c>
      <c r="R66" s="174">
        <v>770</v>
      </c>
      <c r="S66" s="200" t="s">
        <v>106</v>
      </c>
      <c r="T66" s="200" t="s">
        <v>57</v>
      </c>
      <c r="U66" s="200" t="s">
        <v>57</v>
      </c>
      <c r="V66" s="200" t="s">
        <v>57</v>
      </c>
      <c r="W66" s="174">
        <v>42</v>
      </c>
      <c r="X66" s="174">
        <v>5475</v>
      </c>
      <c r="Y66" s="174">
        <v>338</v>
      </c>
      <c r="Z66" s="174">
        <v>59</v>
      </c>
      <c r="AA66" s="174">
        <v>5172</v>
      </c>
      <c r="AB66" s="174">
        <v>520</v>
      </c>
      <c r="AC66" s="174">
        <v>8</v>
      </c>
      <c r="AD66" s="174">
        <v>20271</v>
      </c>
      <c r="AE66" s="174">
        <v>1385</v>
      </c>
      <c r="AF66" s="174">
        <v>9</v>
      </c>
      <c r="AG66" s="174">
        <v>3291</v>
      </c>
      <c r="AH66" s="174">
        <v>270</v>
      </c>
      <c r="AI66" s="174">
        <v>3</v>
      </c>
      <c r="AJ66" s="174">
        <v>2365</v>
      </c>
      <c r="AK66" s="174">
        <v>203</v>
      </c>
      <c r="AL66" s="201">
        <v>11</v>
      </c>
    </row>
    <row r="67" spans="2:38" ht="13.5" customHeight="1">
      <c r="B67" s="184">
        <v>12</v>
      </c>
      <c r="C67" s="199" t="s">
        <v>140</v>
      </c>
      <c r="D67" s="197" t="s">
        <v>140</v>
      </c>
      <c r="E67" s="197" t="s">
        <v>140</v>
      </c>
      <c r="F67" s="197" t="s">
        <v>140</v>
      </c>
      <c r="G67" s="182">
        <v>1</v>
      </c>
      <c r="H67" s="182">
        <v>16</v>
      </c>
      <c r="I67" s="182">
        <v>37</v>
      </c>
      <c r="J67" s="182">
        <v>42</v>
      </c>
      <c r="K67" s="177">
        <v>2</v>
      </c>
      <c r="L67" s="177">
        <v>31</v>
      </c>
      <c r="M67" s="177">
        <v>74</v>
      </c>
      <c r="N67" s="177">
        <v>79</v>
      </c>
      <c r="O67" s="177">
        <v>12</v>
      </c>
      <c r="P67" s="177">
        <v>355</v>
      </c>
      <c r="Q67" s="177">
        <v>1083</v>
      </c>
      <c r="R67" s="177">
        <v>810</v>
      </c>
      <c r="S67" s="200" t="s">
        <v>106</v>
      </c>
      <c r="T67" s="200" t="s">
        <v>57</v>
      </c>
      <c r="U67" s="200" t="s">
        <v>57</v>
      </c>
      <c r="V67" s="200" t="s">
        <v>57</v>
      </c>
      <c r="W67" s="177">
        <v>41</v>
      </c>
      <c r="X67" s="177">
        <v>5608</v>
      </c>
      <c r="Y67" s="177">
        <v>343</v>
      </c>
      <c r="Z67" s="177">
        <v>59</v>
      </c>
      <c r="AA67" s="177">
        <v>4984</v>
      </c>
      <c r="AB67" s="177">
        <v>517</v>
      </c>
      <c r="AC67" s="177">
        <v>8</v>
      </c>
      <c r="AD67" s="177">
        <v>19147</v>
      </c>
      <c r="AE67" s="177">
        <v>1403</v>
      </c>
      <c r="AF67" s="177">
        <v>9</v>
      </c>
      <c r="AG67" s="177">
        <v>2820</v>
      </c>
      <c r="AH67" s="177">
        <v>243</v>
      </c>
      <c r="AI67" s="177">
        <v>3</v>
      </c>
      <c r="AJ67" s="177">
        <v>2328</v>
      </c>
      <c r="AK67" s="177">
        <v>204</v>
      </c>
      <c r="AL67" s="201">
        <v>12</v>
      </c>
    </row>
    <row r="68" spans="2:38" s="53" customFormat="1" ht="13.5" customHeight="1">
      <c r="B68" s="184">
        <v>13</v>
      </c>
      <c r="C68" s="199" t="s">
        <v>140</v>
      </c>
      <c r="D68" s="197" t="s">
        <v>140</v>
      </c>
      <c r="E68" s="197" t="s">
        <v>140</v>
      </c>
      <c r="F68" s="197" t="s">
        <v>140</v>
      </c>
      <c r="G68" s="182">
        <v>1</v>
      </c>
      <c r="H68" s="182">
        <v>16</v>
      </c>
      <c r="I68" s="182">
        <v>32</v>
      </c>
      <c r="J68" s="182">
        <v>43</v>
      </c>
      <c r="K68" s="177">
        <v>2</v>
      </c>
      <c r="L68" s="177">
        <v>32</v>
      </c>
      <c r="M68" s="177">
        <v>67</v>
      </c>
      <c r="N68" s="177">
        <v>84</v>
      </c>
      <c r="O68" s="177">
        <v>12</v>
      </c>
      <c r="P68" s="177">
        <v>370</v>
      </c>
      <c r="Q68" s="177">
        <v>1109</v>
      </c>
      <c r="R68" s="177">
        <v>842</v>
      </c>
      <c r="S68" s="200" t="s">
        <v>106</v>
      </c>
      <c r="T68" s="200" t="s">
        <v>57</v>
      </c>
      <c r="U68" s="200" t="s">
        <v>57</v>
      </c>
      <c r="V68" s="200" t="s">
        <v>57</v>
      </c>
      <c r="W68" s="177">
        <v>41</v>
      </c>
      <c r="X68" s="177">
        <v>5581</v>
      </c>
      <c r="Y68" s="177">
        <v>356</v>
      </c>
      <c r="Z68" s="177">
        <v>59</v>
      </c>
      <c r="AA68" s="177">
        <v>5038</v>
      </c>
      <c r="AB68" s="177">
        <v>498</v>
      </c>
      <c r="AC68" s="177">
        <v>8</v>
      </c>
      <c r="AD68" s="177">
        <v>18192</v>
      </c>
      <c r="AE68" s="177">
        <v>1407</v>
      </c>
      <c r="AF68" s="177">
        <v>8</v>
      </c>
      <c r="AG68" s="177">
        <v>2655</v>
      </c>
      <c r="AH68" s="177">
        <v>213</v>
      </c>
      <c r="AI68" s="177">
        <v>3</v>
      </c>
      <c r="AJ68" s="177">
        <v>2330</v>
      </c>
      <c r="AK68" s="177">
        <v>201</v>
      </c>
      <c r="AL68" s="201">
        <v>13</v>
      </c>
    </row>
    <row r="69" spans="2:38" s="53" customFormat="1" ht="13.5" customHeight="1">
      <c r="B69" s="184">
        <v>14</v>
      </c>
      <c r="C69" s="199" t="s">
        <v>140</v>
      </c>
      <c r="D69" s="197" t="s">
        <v>140</v>
      </c>
      <c r="E69" s="197" t="s">
        <v>140</v>
      </c>
      <c r="F69" s="197" t="s">
        <v>140</v>
      </c>
      <c r="G69" s="182">
        <v>1</v>
      </c>
      <c r="H69" s="182">
        <v>17</v>
      </c>
      <c r="I69" s="182">
        <v>32</v>
      </c>
      <c r="J69" s="182">
        <v>43</v>
      </c>
      <c r="K69" s="177">
        <v>2</v>
      </c>
      <c r="L69" s="177">
        <v>28</v>
      </c>
      <c r="M69" s="177">
        <v>62</v>
      </c>
      <c r="N69" s="177">
        <v>83</v>
      </c>
      <c r="O69" s="177">
        <v>12</v>
      </c>
      <c r="P69" s="177">
        <v>377</v>
      </c>
      <c r="Q69" s="177">
        <v>1130</v>
      </c>
      <c r="R69" s="177">
        <v>868</v>
      </c>
      <c r="S69" s="200" t="s">
        <v>106</v>
      </c>
      <c r="T69" s="200" t="s">
        <v>57</v>
      </c>
      <c r="U69" s="200" t="s">
        <v>57</v>
      </c>
      <c r="V69" s="200" t="s">
        <v>57</v>
      </c>
      <c r="W69" s="177">
        <v>41</v>
      </c>
      <c r="X69" s="177">
        <v>5471</v>
      </c>
      <c r="Y69" s="177">
        <v>363</v>
      </c>
      <c r="Z69" s="177">
        <v>59</v>
      </c>
      <c r="AA69" s="177">
        <v>4680</v>
      </c>
      <c r="AB69" s="177">
        <v>485</v>
      </c>
      <c r="AC69" s="177">
        <v>9</v>
      </c>
      <c r="AD69" s="177">
        <v>17868</v>
      </c>
      <c r="AE69" s="177">
        <v>1136</v>
      </c>
      <c r="AF69" s="177">
        <v>8</v>
      </c>
      <c r="AG69" s="177">
        <v>2677</v>
      </c>
      <c r="AH69" s="177">
        <v>194</v>
      </c>
      <c r="AI69" s="177">
        <v>3</v>
      </c>
      <c r="AJ69" s="177">
        <v>2304</v>
      </c>
      <c r="AK69" s="177">
        <v>204</v>
      </c>
      <c r="AL69" s="201">
        <v>14</v>
      </c>
    </row>
    <row r="70" spans="2:38" s="53" customFormat="1" ht="13.5" customHeight="1">
      <c r="B70" s="184">
        <v>15</v>
      </c>
      <c r="C70" s="199" t="s">
        <v>140</v>
      </c>
      <c r="D70" s="197" t="s">
        <v>140</v>
      </c>
      <c r="E70" s="197" t="s">
        <v>140</v>
      </c>
      <c r="F70" s="197" t="s">
        <v>140</v>
      </c>
      <c r="G70" s="182">
        <v>1</v>
      </c>
      <c r="H70" s="182">
        <v>18</v>
      </c>
      <c r="I70" s="182">
        <v>32</v>
      </c>
      <c r="J70" s="182">
        <v>45</v>
      </c>
      <c r="K70" s="177">
        <v>2</v>
      </c>
      <c r="L70" s="177">
        <v>25</v>
      </c>
      <c r="M70" s="177">
        <v>63</v>
      </c>
      <c r="N70" s="177">
        <v>78</v>
      </c>
      <c r="O70" s="177">
        <v>12</v>
      </c>
      <c r="P70" s="177">
        <v>374</v>
      </c>
      <c r="Q70" s="177">
        <v>1116</v>
      </c>
      <c r="R70" s="177">
        <v>861</v>
      </c>
      <c r="S70" s="200" t="s">
        <v>106</v>
      </c>
      <c r="T70" s="200" t="s">
        <v>57</v>
      </c>
      <c r="U70" s="200" t="s">
        <v>57</v>
      </c>
      <c r="V70" s="200" t="s">
        <v>57</v>
      </c>
      <c r="W70" s="177">
        <v>39</v>
      </c>
      <c r="X70" s="177">
        <v>5320</v>
      </c>
      <c r="Y70" s="177">
        <v>373</v>
      </c>
      <c r="Z70" s="177">
        <v>56</v>
      </c>
      <c r="AA70" s="177">
        <v>4392</v>
      </c>
      <c r="AB70" s="177">
        <v>481</v>
      </c>
      <c r="AC70" s="177">
        <v>9</v>
      </c>
      <c r="AD70" s="177">
        <v>17429</v>
      </c>
      <c r="AE70" s="177">
        <v>1402</v>
      </c>
      <c r="AF70" s="177">
        <v>7</v>
      </c>
      <c r="AG70" s="177">
        <v>2548</v>
      </c>
      <c r="AH70" s="177">
        <v>188</v>
      </c>
      <c r="AI70" s="177">
        <v>3</v>
      </c>
      <c r="AJ70" s="177">
        <v>2361</v>
      </c>
      <c r="AK70" s="177">
        <v>204</v>
      </c>
      <c r="AL70" s="201">
        <v>15</v>
      </c>
    </row>
    <row r="71" spans="2:38" ht="13.5" customHeight="1">
      <c r="B71" s="184">
        <v>16</v>
      </c>
      <c r="C71" s="199">
        <v>1</v>
      </c>
      <c r="D71" s="197">
        <v>7</v>
      </c>
      <c r="E71" s="197">
        <v>240</v>
      </c>
      <c r="F71" s="197">
        <v>27</v>
      </c>
      <c r="G71" s="182">
        <v>1</v>
      </c>
      <c r="H71" s="182">
        <v>19</v>
      </c>
      <c r="I71" s="182">
        <v>36</v>
      </c>
      <c r="J71" s="182">
        <v>48</v>
      </c>
      <c r="K71" s="177">
        <v>2</v>
      </c>
      <c r="L71" s="177">
        <v>24</v>
      </c>
      <c r="M71" s="177">
        <v>59</v>
      </c>
      <c r="N71" s="177">
        <v>73</v>
      </c>
      <c r="O71" s="177">
        <v>12</v>
      </c>
      <c r="P71" s="177">
        <v>364</v>
      </c>
      <c r="Q71" s="177">
        <v>1110</v>
      </c>
      <c r="R71" s="177">
        <v>844</v>
      </c>
      <c r="S71" s="200" t="s">
        <v>106</v>
      </c>
      <c r="T71" s="200" t="s">
        <v>57</v>
      </c>
      <c r="U71" s="200" t="s">
        <v>57</v>
      </c>
      <c r="V71" s="200" t="s">
        <v>57</v>
      </c>
      <c r="W71" s="177">
        <v>39</v>
      </c>
      <c r="X71" s="177">
        <v>5488</v>
      </c>
      <c r="Y71" s="177">
        <v>396</v>
      </c>
      <c r="Z71" s="177">
        <v>55</v>
      </c>
      <c r="AA71" s="177">
        <v>4110</v>
      </c>
      <c r="AB71" s="177">
        <v>457</v>
      </c>
      <c r="AC71" s="177">
        <v>9</v>
      </c>
      <c r="AD71" s="177">
        <v>17317</v>
      </c>
      <c r="AE71" s="177">
        <v>1391</v>
      </c>
      <c r="AF71" s="177">
        <v>7</v>
      </c>
      <c r="AG71" s="177">
        <v>2347</v>
      </c>
      <c r="AH71" s="177">
        <v>171</v>
      </c>
      <c r="AI71" s="177">
        <v>3</v>
      </c>
      <c r="AJ71" s="177">
        <v>2383</v>
      </c>
      <c r="AK71" s="177">
        <v>202</v>
      </c>
      <c r="AL71" s="201">
        <v>16</v>
      </c>
    </row>
    <row r="72" spans="2:38">
      <c r="B72" s="180">
        <v>17</v>
      </c>
      <c r="C72" s="199">
        <v>1</v>
      </c>
      <c r="D72" s="197">
        <v>14</v>
      </c>
      <c r="E72" s="197">
        <v>473</v>
      </c>
      <c r="F72" s="197">
        <v>43</v>
      </c>
      <c r="G72" s="167">
        <v>1</v>
      </c>
      <c r="H72" s="167">
        <v>17</v>
      </c>
      <c r="I72" s="167">
        <v>35</v>
      </c>
      <c r="J72" s="167">
        <v>43</v>
      </c>
      <c r="K72" s="167">
        <v>2</v>
      </c>
      <c r="L72" s="167">
        <v>23</v>
      </c>
      <c r="M72" s="167">
        <v>53</v>
      </c>
      <c r="N72" s="167">
        <v>72</v>
      </c>
      <c r="O72" s="167">
        <v>12</v>
      </c>
      <c r="P72" s="167">
        <v>374</v>
      </c>
      <c r="Q72" s="177">
        <v>1136</v>
      </c>
      <c r="R72" s="167">
        <v>861</v>
      </c>
      <c r="S72" s="200" t="s">
        <v>106</v>
      </c>
      <c r="T72" s="200" t="s">
        <v>57</v>
      </c>
      <c r="U72" s="200" t="s">
        <v>57</v>
      </c>
      <c r="V72" s="200" t="s">
        <v>57</v>
      </c>
      <c r="W72" s="167">
        <v>39</v>
      </c>
      <c r="X72" s="177">
        <v>5597</v>
      </c>
      <c r="Y72" s="167">
        <v>379</v>
      </c>
      <c r="Z72" s="167">
        <v>56</v>
      </c>
      <c r="AA72" s="177">
        <v>4084</v>
      </c>
      <c r="AB72" s="167">
        <v>440</v>
      </c>
      <c r="AC72" s="167">
        <v>9</v>
      </c>
      <c r="AD72" s="177">
        <v>17279</v>
      </c>
      <c r="AE72" s="177">
        <v>1414</v>
      </c>
      <c r="AF72" s="167">
        <v>6</v>
      </c>
      <c r="AG72" s="177">
        <v>2132</v>
      </c>
      <c r="AH72" s="167">
        <v>159</v>
      </c>
      <c r="AI72" s="167">
        <v>3</v>
      </c>
      <c r="AJ72" s="177">
        <v>2410</v>
      </c>
      <c r="AK72" s="167">
        <v>200</v>
      </c>
      <c r="AL72" s="198">
        <v>17</v>
      </c>
    </row>
    <row r="73" spans="2:38" ht="9" customHeight="1">
      <c r="B73" s="180"/>
      <c r="C73" s="199"/>
      <c r="D73" s="197"/>
      <c r="E73" s="197"/>
      <c r="F73" s="19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77"/>
      <c r="R73" s="167"/>
      <c r="S73" s="167"/>
      <c r="T73" s="167"/>
      <c r="U73" s="167"/>
      <c r="V73" s="167"/>
      <c r="W73" s="167"/>
      <c r="X73" s="177"/>
      <c r="Y73" s="167"/>
      <c r="Z73" s="167"/>
      <c r="AA73" s="177"/>
      <c r="AB73" s="167"/>
      <c r="AC73" s="167"/>
      <c r="AD73" s="177"/>
      <c r="AE73" s="177"/>
      <c r="AF73" s="167"/>
      <c r="AG73" s="177"/>
      <c r="AH73" s="167"/>
      <c r="AI73" s="167"/>
      <c r="AJ73" s="177"/>
      <c r="AK73" s="167"/>
      <c r="AL73" s="198"/>
    </row>
    <row r="74" spans="2:38">
      <c r="B74" s="180">
        <v>18</v>
      </c>
      <c r="C74" s="199">
        <v>1</v>
      </c>
      <c r="D74" s="197">
        <v>18</v>
      </c>
      <c r="E74" s="197">
        <v>702</v>
      </c>
      <c r="F74" s="197">
        <v>58</v>
      </c>
      <c r="G74" s="167">
        <v>1</v>
      </c>
      <c r="H74" s="167">
        <v>17</v>
      </c>
      <c r="I74" s="167">
        <v>32</v>
      </c>
      <c r="J74" s="167">
        <v>43</v>
      </c>
      <c r="K74" s="167">
        <v>2</v>
      </c>
      <c r="L74" s="167">
        <v>23</v>
      </c>
      <c r="M74" s="167">
        <v>51</v>
      </c>
      <c r="N74" s="167">
        <v>75</v>
      </c>
      <c r="O74" s="167">
        <v>12</v>
      </c>
      <c r="P74" s="167">
        <v>385</v>
      </c>
      <c r="Q74" s="177">
        <v>1192</v>
      </c>
      <c r="R74" s="167">
        <v>895</v>
      </c>
      <c r="S74" s="200" t="s">
        <v>106</v>
      </c>
      <c r="T74" s="200" t="s">
        <v>57</v>
      </c>
      <c r="U74" s="200" t="s">
        <v>57</v>
      </c>
      <c r="V74" s="200" t="s">
        <v>57</v>
      </c>
      <c r="W74" s="167">
        <v>40</v>
      </c>
      <c r="X74" s="177">
        <v>5467</v>
      </c>
      <c r="Y74" s="167">
        <v>415</v>
      </c>
      <c r="Z74" s="167">
        <v>56</v>
      </c>
      <c r="AA74" s="177">
        <v>3521</v>
      </c>
      <c r="AB74" s="167">
        <v>448</v>
      </c>
      <c r="AC74" s="167">
        <v>9</v>
      </c>
      <c r="AD74" s="177">
        <v>16851</v>
      </c>
      <c r="AE74" s="177">
        <v>1392</v>
      </c>
      <c r="AF74" s="167">
        <v>6</v>
      </c>
      <c r="AG74" s="177">
        <v>1826</v>
      </c>
      <c r="AH74" s="167">
        <v>155</v>
      </c>
      <c r="AI74" s="167">
        <v>3</v>
      </c>
      <c r="AJ74" s="177">
        <v>2465</v>
      </c>
      <c r="AK74" s="167">
        <v>203</v>
      </c>
      <c r="AL74" s="198">
        <v>18</v>
      </c>
    </row>
    <row r="75" spans="2:38">
      <c r="B75" s="180">
        <v>19</v>
      </c>
      <c r="C75" s="199">
        <v>1</v>
      </c>
      <c r="D75" s="197">
        <v>18</v>
      </c>
      <c r="E75" s="197">
        <v>702</v>
      </c>
      <c r="F75" s="197">
        <v>60</v>
      </c>
      <c r="G75" s="196" t="s">
        <v>57</v>
      </c>
      <c r="H75" s="196" t="s">
        <v>57</v>
      </c>
      <c r="I75" s="196" t="s">
        <v>57</v>
      </c>
      <c r="J75" s="196" t="s">
        <v>57</v>
      </c>
      <c r="K75" s="196" t="s">
        <v>57</v>
      </c>
      <c r="L75" s="196" t="s">
        <v>57</v>
      </c>
      <c r="M75" s="196" t="s">
        <v>57</v>
      </c>
      <c r="N75" s="196" t="s">
        <v>57</v>
      </c>
      <c r="O75" s="196" t="s">
        <v>57</v>
      </c>
      <c r="P75" s="196" t="s">
        <v>57</v>
      </c>
      <c r="Q75" s="178" t="s">
        <v>57</v>
      </c>
      <c r="R75" s="196" t="s">
        <v>57</v>
      </c>
      <c r="S75" s="200">
        <v>15</v>
      </c>
      <c r="T75" s="200">
        <v>432</v>
      </c>
      <c r="U75" s="200">
        <v>1303</v>
      </c>
      <c r="V75" s="200">
        <v>1036</v>
      </c>
      <c r="W75" s="167">
        <v>41</v>
      </c>
      <c r="X75" s="177">
        <v>5293</v>
      </c>
      <c r="Y75" s="167">
        <v>421</v>
      </c>
      <c r="Z75" s="167">
        <v>56</v>
      </c>
      <c r="AA75" s="177">
        <v>3408</v>
      </c>
      <c r="AB75" s="167">
        <v>424</v>
      </c>
      <c r="AC75" s="167">
        <v>10</v>
      </c>
      <c r="AD75" s="177">
        <v>16711</v>
      </c>
      <c r="AE75" s="177">
        <v>1516</v>
      </c>
      <c r="AF75" s="167">
        <v>5</v>
      </c>
      <c r="AG75" s="177">
        <v>1452</v>
      </c>
      <c r="AH75" s="167">
        <v>140</v>
      </c>
      <c r="AI75" s="167">
        <v>3</v>
      </c>
      <c r="AJ75" s="177">
        <v>2451</v>
      </c>
      <c r="AK75" s="167">
        <v>198</v>
      </c>
      <c r="AL75" s="198">
        <v>19</v>
      </c>
    </row>
    <row r="76" spans="2:38">
      <c r="B76" s="180">
        <v>20</v>
      </c>
      <c r="C76" s="199">
        <v>1</v>
      </c>
      <c r="D76" s="197">
        <v>18</v>
      </c>
      <c r="E76" s="197">
        <v>701</v>
      </c>
      <c r="F76" s="197">
        <v>63</v>
      </c>
      <c r="G76" s="196" t="s">
        <v>57</v>
      </c>
      <c r="H76" s="196" t="s">
        <v>57</v>
      </c>
      <c r="I76" s="196" t="s">
        <v>57</v>
      </c>
      <c r="J76" s="196" t="s">
        <v>57</v>
      </c>
      <c r="K76" s="196" t="s">
        <v>57</v>
      </c>
      <c r="L76" s="196" t="s">
        <v>57</v>
      </c>
      <c r="M76" s="196" t="s">
        <v>57</v>
      </c>
      <c r="N76" s="196" t="s">
        <v>57</v>
      </c>
      <c r="O76" s="196" t="s">
        <v>57</v>
      </c>
      <c r="P76" s="196" t="s">
        <v>57</v>
      </c>
      <c r="Q76" s="178" t="s">
        <v>57</v>
      </c>
      <c r="R76" s="196" t="s">
        <v>57</v>
      </c>
      <c r="S76" s="178">
        <v>15</v>
      </c>
      <c r="T76" s="178">
        <v>449</v>
      </c>
      <c r="U76" s="178">
        <v>1398</v>
      </c>
      <c r="V76" s="178">
        <v>1090</v>
      </c>
      <c r="W76" s="167">
        <v>40</v>
      </c>
      <c r="X76" s="177">
        <v>5065</v>
      </c>
      <c r="Y76" s="167">
        <v>405</v>
      </c>
      <c r="Z76" s="167">
        <v>52</v>
      </c>
      <c r="AA76" s="177">
        <v>2842</v>
      </c>
      <c r="AB76" s="167">
        <v>395</v>
      </c>
      <c r="AC76" s="167">
        <v>10</v>
      </c>
      <c r="AD76" s="177">
        <v>16746</v>
      </c>
      <c r="AE76" s="177">
        <v>1421</v>
      </c>
      <c r="AF76" s="167">
        <v>5</v>
      </c>
      <c r="AG76" s="177">
        <v>1220</v>
      </c>
      <c r="AH76" s="167">
        <v>132</v>
      </c>
      <c r="AI76" s="167">
        <v>3</v>
      </c>
      <c r="AJ76" s="177">
        <v>2439</v>
      </c>
      <c r="AK76" s="167">
        <v>202</v>
      </c>
      <c r="AL76" s="198">
        <v>20</v>
      </c>
    </row>
    <row r="77" spans="2:38">
      <c r="B77" s="179">
        <v>21</v>
      </c>
      <c r="C77" s="197">
        <v>1</v>
      </c>
      <c r="D77" s="197">
        <v>18</v>
      </c>
      <c r="E77" s="197">
        <v>696</v>
      </c>
      <c r="F77" s="197">
        <v>63</v>
      </c>
      <c r="G77" s="196" t="s">
        <v>57</v>
      </c>
      <c r="H77" s="196" t="s">
        <v>57</v>
      </c>
      <c r="I77" s="196" t="s">
        <v>57</v>
      </c>
      <c r="J77" s="196" t="s">
        <v>57</v>
      </c>
      <c r="K77" s="196" t="s">
        <v>57</v>
      </c>
      <c r="L77" s="196" t="s">
        <v>57</v>
      </c>
      <c r="M77" s="196" t="s">
        <v>57</v>
      </c>
      <c r="N77" s="196" t="s">
        <v>57</v>
      </c>
      <c r="O77" s="196" t="s">
        <v>57</v>
      </c>
      <c r="P77" s="196" t="s">
        <v>57</v>
      </c>
      <c r="Q77" s="178" t="s">
        <v>57</v>
      </c>
      <c r="R77" s="196" t="s">
        <v>57</v>
      </c>
      <c r="S77" s="178">
        <v>15</v>
      </c>
      <c r="T77" s="178">
        <v>453</v>
      </c>
      <c r="U77" s="178">
        <v>1436</v>
      </c>
      <c r="V77" s="178">
        <v>1080</v>
      </c>
      <c r="W77" s="167">
        <v>40</v>
      </c>
      <c r="X77" s="177">
        <v>4827</v>
      </c>
      <c r="Y77" s="167">
        <v>376</v>
      </c>
      <c r="Z77" s="167">
        <v>49</v>
      </c>
      <c r="AA77" s="177">
        <v>2664</v>
      </c>
      <c r="AB77" s="167">
        <v>373</v>
      </c>
      <c r="AC77" s="167">
        <v>10</v>
      </c>
      <c r="AD77" s="177">
        <v>16860</v>
      </c>
      <c r="AE77" s="177">
        <v>1424</v>
      </c>
      <c r="AF77" s="167">
        <v>5</v>
      </c>
      <c r="AG77" s="177">
        <v>1085</v>
      </c>
      <c r="AH77" s="167">
        <v>116</v>
      </c>
      <c r="AI77" s="167">
        <v>3</v>
      </c>
      <c r="AJ77" s="177">
        <v>2481</v>
      </c>
      <c r="AK77" s="195">
        <v>200</v>
      </c>
      <c r="AL77" s="180">
        <v>21</v>
      </c>
    </row>
    <row r="78" spans="2:38">
      <c r="B78" s="179">
        <v>22</v>
      </c>
      <c r="C78" s="197">
        <v>1</v>
      </c>
      <c r="D78" s="197">
        <v>18</v>
      </c>
      <c r="E78" s="197">
        <v>687</v>
      </c>
      <c r="F78" s="197">
        <v>61</v>
      </c>
      <c r="G78" s="196" t="s">
        <v>57</v>
      </c>
      <c r="H78" s="196" t="s">
        <v>57</v>
      </c>
      <c r="I78" s="196" t="s">
        <v>57</v>
      </c>
      <c r="J78" s="196" t="s">
        <v>57</v>
      </c>
      <c r="K78" s="196" t="s">
        <v>57</v>
      </c>
      <c r="L78" s="196" t="s">
        <v>57</v>
      </c>
      <c r="M78" s="196" t="s">
        <v>57</v>
      </c>
      <c r="N78" s="196" t="s">
        <v>57</v>
      </c>
      <c r="O78" s="196" t="s">
        <v>57</v>
      </c>
      <c r="P78" s="196" t="s">
        <v>57</v>
      </c>
      <c r="Q78" s="178" t="s">
        <v>57</v>
      </c>
      <c r="R78" s="196" t="s">
        <v>57</v>
      </c>
      <c r="S78" s="178">
        <v>15</v>
      </c>
      <c r="T78" s="178">
        <v>458</v>
      </c>
      <c r="U78" s="178">
        <v>1515</v>
      </c>
      <c r="V78" s="178">
        <v>1105</v>
      </c>
      <c r="W78" s="167">
        <v>42</v>
      </c>
      <c r="X78" s="177">
        <v>4912</v>
      </c>
      <c r="Y78" s="167">
        <v>401</v>
      </c>
      <c r="Z78" s="167">
        <v>50</v>
      </c>
      <c r="AA78" s="177">
        <v>2704</v>
      </c>
      <c r="AB78" s="167">
        <v>363</v>
      </c>
      <c r="AC78" s="167">
        <v>10</v>
      </c>
      <c r="AD78" s="177">
        <v>17100</v>
      </c>
      <c r="AE78" s="177">
        <v>1410</v>
      </c>
      <c r="AF78" s="167">
        <v>5</v>
      </c>
      <c r="AG78" s="177">
        <v>1019</v>
      </c>
      <c r="AH78" s="167">
        <v>110</v>
      </c>
      <c r="AI78" s="167">
        <v>3</v>
      </c>
      <c r="AJ78" s="177">
        <v>2502</v>
      </c>
      <c r="AK78" s="195">
        <v>196</v>
      </c>
      <c r="AL78" s="180">
        <v>22</v>
      </c>
    </row>
    <row r="79" spans="2:38">
      <c r="B79" s="179">
        <v>23</v>
      </c>
      <c r="C79" s="197">
        <v>1</v>
      </c>
      <c r="D79" s="197">
        <v>18</v>
      </c>
      <c r="E79" s="197">
        <v>684</v>
      </c>
      <c r="F79" s="197">
        <v>60</v>
      </c>
      <c r="G79" s="196" t="s">
        <v>57</v>
      </c>
      <c r="H79" s="196" t="s">
        <v>57</v>
      </c>
      <c r="I79" s="196" t="s">
        <v>57</v>
      </c>
      <c r="J79" s="196" t="s">
        <v>57</v>
      </c>
      <c r="K79" s="196" t="s">
        <v>57</v>
      </c>
      <c r="L79" s="196" t="s">
        <v>57</v>
      </c>
      <c r="M79" s="196" t="s">
        <v>57</v>
      </c>
      <c r="N79" s="196" t="s">
        <v>57</v>
      </c>
      <c r="O79" s="196" t="s">
        <v>57</v>
      </c>
      <c r="P79" s="196" t="s">
        <v>57</v>
      </c>
      <c r="Q79" s="178" t="s">
        <v>57</v>
      </c>
      <c r="R79" s="196" t="s">
        <v>57</v>
      </c>
      <c r="S79" s="178">
        <v>15</v>
      </c>
      <c r="T79" s="178">
        <v>477</v>
      </c>
      <c r="U79" s="178">
        <v>1593</v>
      </c>
      <c r="V79" s="178">
        <v>1143</v>
      </c>
      <c r="W79" s="167">
        <v>41</v>
      </c>
      <c r="X79" s="177">
        <v>4941</v>
      </c>
      <c r="Y79" s="167">
        <v>388</v>
      </c>
      <c r="Z79" s="167">
        <v>47</v>
      </c>
      <c r="AA79" s="177">
        <v>2654</v>
      </c>
      <c r="AB79" s="167">
        <v>351</v>
      </c>
      <c r="AC79" s="167">
        <v>10</v>
      </c>
      <c r="AD79" s="177">
        <v>17211</v>
      </c>
      <c r="AE79" s="177">
        <v>1453</v>
      </c>
      <c r="AF79" s="167">
        <v>5</v>
      </c>
      <c r="AG79" s="177">
        <v>1015</v>
      </c>
      <c r="AH79" s="167">
        <v>107</v>
      </c>
      <c r="AI79" s="167">
        <v>3</v>
      </c>
      <c r="AJ79" s="177">
        <v>2542</v>
      </c>
      <c r="AK79" s="195">
        <v>200</v>
      </c>
      <c r="AL79" s="180">
        <v>23</v>
      </c>
    </row>
    <row r="80" spans="2:38">
      <c r="B80" s="179">
        <v>24</v>
      </c>
      <c r="C80" s="197">
        <v>1</v>
      </c>
      <c r="D80" s="197">
        <v>18</v>
      </c>
      <c r="E80" s="197">
        <v>686</v>
      </c>
      <c r="F80" s="197">
        <v>60</v>
      </c>
      <c r="G80" s="196" t="s">
        <v>57</v>
      </c>
      <c r="H80" s="196" t="s">
        <v>57</v>
      </c>
      <c r="I80" s="196" t="s">
        <v>57</v>
      </c>
      <c r="J80" s="196" t="s">
        <v>57</v>
      </c>
      <c r="K80" s="196" t="s">
        <v>57</v>
      </c>
      <c r="L80" s="196" t="s">
        <v>57</v>
      </c>
      <c r="M80" s="196" t="s">
        <v>57</v>
      </c>
      <c r="N80" s="196" t="s">
        <v>57</v>
      </c>
      <c r="O80" s="196" t="s">
        <v>57</v>
      </c>
      <c r="P80" s="196" t="s">
        <v>57</v>
      </c>
      <c r="Q80" s="178" t="s">
        <v>57</v>
      </c>
      <c r="R80" s="196" t="s">
        <v>57</v>
      </c>
      <c r="S80" s="178">
        <v>15</v>
      </c>
      <c r="T80" s="178">
        <v>487</v>
      </c>
      <c r="U80" s="178">
        <v>1671</v>
      </c>
      <c r="V80" s="178">
        <v>1145</v>
      </c>
      <c r="W80" s="167">
        <v>41</v>
      </c>
      <c r="X80" s="177">
        <v>4963</v>
      </c>
      <c r="Y80" s="167">
        <v>378</v>
      </c>
      <c r="Z80" s="167">
        <v>47</v>
      </c>
      <c r="AA80" s="177">
        <v>2873</v>
      </c>
      <c r="AB80" s="167">
        <v>345</v>
      </c>
      <c r="AC80" s="167">
        <v>10</v>
      </c>
      <c r="AD80" s="177">
        <v>17185</v>
      </c>
      <c r="AE80" s="177">
        <v>1443</v>
      </c>
      <c r="AF80" s="167">
        <v>5</v>
      </c>
      <c r="AG80" s="177">
        <v>1008</v>
      </c>
      <c r="AH80" s="167">
        <v>105</v>
      </c>
      <c r="AI80" s="167">
        <v>3</v>
      </c>
      <c r="AJ80" s="177">
        <v>2510</v>
      </c>
      <c r="AK80" s="195">
        <v>202</v>
      </c>
      <c r="AL80" s="180">
        <v>24</v>
      </c>
    </row>
    <row r="81" spans="2:38">
      <c r="B81" s="179">
        <v>25</v>
      </c>
      <c r="C81" s="197">
        <v>1</v>
      </c>
      <c r="D81" s="197">
        <v>18</v>
      </c>
      <c r="E81" s="197">
        <v>682</v>
      </c>
      <c r="F81" s="197">
        <v>61</v>
      </c>
      <c r="G81" s="196" t="s">
        <v>57</v>
      </c>
      <c r="H81" s="196" t="s">
        <v>57</v>
      </c>
      <c r="I81" s="196" t="s">
        <v>57</v>
      </c>
      <c r="J81" s="196" t="s">
        <v>57</v>
      </c>
      <c r="K81" s="196" t="s">
        <v>57</v>
      </c>
      <c r="L81" s="196" t="s">
        <v>57</v>
      </c>
      <c r="M81" s="196" t="s">
        <v>57</v>
      </c>
      <c r="N81" s="196" t="s">
        <v>57</v>
      </c>
      <c r="O81" s="196" t="s">
        <v>57</v>
      </c>
      <c r="P81" s="196" t="s">
        <v>57</v>
      </c>
      <c r="Q81" s="178" t="s">
        <v>57</v>
      </c>
      <c r="R81" s="196" t="s">
        <v>57</v>
      </c>
      <c r="S81" s="178">
        <v>15</v>
      </c>
      <c r="T81" s="178">
        <v>501</v>
      </c>
      <c r="U81" s="178">
        <v>1710</v>
      </c>
      <c r="V81" s="178">
        <v>1153</v>
      </c>
      <c r="W81" s="167">
        <v>41</v>
      </c>
      <c r="X81" s="177">
        <v>5168</v>
      </c>
      <c r="Y81" s="167">
        <v>372</v>
      </c>
      <c r="Z81" s="167">
        <v>46</v>
      </c>
      <c r="AA81" s="177">
        <v>3181</v>
      </c>
      <c r="AB81" s="167">
        <v>338</v>
      </c>
      <c r="AC81" s="167">
        <v>10</v>
      </c>
      <c r="AD81" s="177">
        <v>16923</v>
      </c>
      <c r="AE81" s="177">
        <v>1457</v>
      </c>
      <c r="AF81" s="167">
        <v>5</v>
      </c>
      <c r="AG81" s="177">
        <v>949</v>
      </c>
      <c r="AH81" s="167">
        <v>100</v>
      </c>
      <c r="AI81" s="167">
        <v>3</v>
      </c>
      <c r="AJ81" s="177">
        <v>2468</v>
      </c>
      <c r="AK81" s="195">
        <v>198</v>
      </c>
      <c r="AL81" s="180">
        <v>25</v>
      </c>
    </row>
    <row r="82" spans="2:38">
      <c r="B82" s="179">
        <v>26</v>
      </c>
      <c r="C82" s="197">
        <v>1</v>
      </c>
      <c r="D82" s="197">
        <v>18</v>
      </c>
      <c r="E82" s="197">
        <v>687</v>
      </c>
      <c r="F82" s="197">
        <v>61</v>
      </c>
      <c r="G82" s="196" t="s">
        <v>57</v>
      </c>
      <c r="H82" s="196" t="s">
        <v>57</v>
      </c>
      <c r="I82" s="196" t="s">
        <v>57</v>
      </c>
      <c r="J82" s="196" t="s">
        <v>57</v>
      </c>
      <c r="K82" s="196" t="s">
        <v>57</v>
      </c>
      <c r="L82" s="196" t="s">
        <v>57</v>
      </c>
      <c r="M82" s="196" t="s">
        <v>57</v>
      </c>
      <c r="N82" s="196" t="s">
        <v>57</v>
      </c>
      <c r="O82" s="196" t="s">
        <v>57</v>
      </c>
      <c r="P82" s="196" t="s">
        <v>57</v>
      </c>
      <c r="Q82" s="178" t="s">
        <v>57</v>
      </c>
      <c r="R82" s="196" t="s">
        <v>57</v>
      </c>
      <c r="S82" s="178">
        <v>15</v>
      </c>
      <c r="T82" s="178">
        <v>513</v>
      </c>
      <c r="U82" s="178">
        <v>1756</v>
      </c>
      <c r="V82" s="178">
        <v>1174</v>
      </c>
      <c r="W82" s="167">
        <v>42</v>
      </c>
      <c r="X82" s="177">
        <v>5200</v>
      </c>
      <c r="Y82" s="167">
        <v>389</v>
      </c>
      <c r="Z82" s="167">
        <v>46</v>
      </c>
      <c r="AA82" s="177">
        <v>3108</v>
      </c>
      <c r="AB82" s="167">
        <v>338</v>
      </c>
      <c r="AC82" s="167">
        <v>10</v>
      </c>
      <c r="AD82" s="177">
        <v>16852</v>
      </c>
      <c r="AE82" s="177">
        <v>1449</v>
      </c>
      <c r="AF82" s="167">
        <v>5</v>
      </c>
      <c r="AG82" s="177">
        <v>956</v>
      </c>
      <c r="AH82" s="167">
        <v>97</v>
      </c>
      <c r="AI82" s="167">
        <v>3</v>
      </c>
      <c r="AJ82" s="177">
        <v>2436</v>
      </c>
      <c r="AK82" s="195">
        <v>201</v>
      </c>
      <c r="AL82" s="180">
        <v>26</v>
      </c>
    </row>
    <row r="83" spans="2:38">
      <c r="B83" s="172">
        <v>27</v>
      </c>
      <c r="C83" s="280">
        <v>1</v>
      </c>
      <c r="D83" s="280">
        <v>18</v>
      </c>
      <c r="E83" s="280">
        <v>692</v>
      </c>
      <c r="F83" s="280">
        <v>61</v>
      </c>
      <c r="G83" s="281" t="s">
        <v>57</v>
      </c>
      <c r="H83" s="281" t="s">
        <v>57</v>
      </c>
      <c r="I83" s="281" t="s">
        <v>57</v>
      </c>
      <c r="J83" s="281" t="s">
        <v>57</v>
      </c>
      <c r="K83" s="281" t="s">
        <v>57</v>
      </c>
      <c r="L83" s="281" t="s">
        <v>57</v>
      </c>
      <c r="M83" s="281" t="s">
        <v>57</v>
      </c>
      <c r="N83" s="281" t="s">
        <v>57</v>
      </c>
      <c r="O83" s="281" t="s">
        <v>57</v>
      </c>
      <c r="P83" s="281" t="s">
        <v>57</v>
      </c>
      <c r="Q83" s="282" t="s">
        <v>57</v>
      </c>
      <c r="R83" s="281" t="s">
        <v>57</v>
      </c>
      <c r="S83" s="282">
        <v>15</v>
      </c>
      <c r="T83" s="282">
        <v>522</v>
      </c>
      <c r="U83" s="282">
        <v>1769</v>
      </c>
      <c r="V83" s="282">
        <v>1180</v>
      </c>
      <c r="W83" s="168">
        <v>42</v>
      </c>
      <c r="X83" s="279">
        <v>5195</v>
      </c>
      <c r="Y83" s="168">
        <v>402</v>
      </c>
      <c r="Z83" s="168">
        <v>45</v>
      </c>
      <c r="AA83" s="279">
        <v>2916</v>
      </c>
      <c r="AB83" s="168">
        <v>330</v>
      </c>
      <c r="AC83" s="168">
        <v>10</v>
      </c>
      <c r="AD83" s="279">
        <v>17463</v>
      </c>
      <c r="AE83" s="279">
        <v>1444</v>
      </c>
      <c r="AF83" s="168">
        <v>5</v>
      </c>
      <c r="AG83" s="279">
        <v>964</v>
      </c>
      <c r="AH83" s="168">
        <v>96</v>
      </c>
      <c r="AI83" s="168">
        <v>3</v>
      </c>
      <c r="AJ83" s="279">
        <v>2436</v>
      </c>
      <c r="AK83" s="283">
        <v>201</v>
      </c>
      <c r="AL83" s="171">
        <v>27</v>
      </c>
    </row>
    <row r="84" spans="2:38">
      <c r="B84" s="46" t="s">
        <v>169</v>
      </c>
      <c r="W84" s="46" t="s">
        <v>168</v>
      </c>
      <c r="AL84" s="46" t="s">
        <v>39</v>
      </c>
    </row>
    <row r="85" spans="2:38">
      <c r="W85" s="46" t="s">
        <v>167</v>
      </c>
    </row>
    <row r="86" spans="2:38">
      <c r="W86" s="46" t="s">
        <v>166</v>
      </c>
    </row>
    <row r="87" spans="2:38">
      <c r="W87" s="46" t="s">
        <v>165</v>
      </c>
    </row>
  </sheetData>
  <mergeCells count="23">
    <mergeCell ref="O7:R7"/>
    <mergeCell ref="S7:V7"/>
    <mergeCell ref="C8:C9"/>
    <mergeCell ref="D8:D9"/>
    <mergeCell ref="E8:E9"/>
    <mergeCell ref="G8:G9"/>
    <mergeCell ref="H8:H9"/>
    <mergeCell ref="K8:K9"/>
    <mergeCell ref="L8:L9"/>
    <mergeCell ref="O8:O9"/>
    <mergeCell ref="W8:W9"/>
    <mergeCell ref="X8:X9"/>
    <mergeCell ref="P8:P9"/>
    <mergeCell ref="S8:S9"/>
    <mergeCell ref="T8:T9"/>
    <mergeCell ref="Z8:Z9"/>
    <mergeCell ref="AJ8:AJ9"/>
    <mergeCell ref="AA8:AA9"/>
    <mergeCell ref="AC8:AC9"/>
    <mergeCell ref="AD8:AD9"/>
    <mergeCell ref="AF8:AF9"/>
    <mergeCell ref="AG8:AG9"/>
    <mergeCell ref="AI8:AI9"/>
  </mergeCells>
  <phoneticPr fontId="4"/>
  <pageMargins left="0.98425196850393704" right="0.78740157480314965" top="0.59055118110236227" bottom="0.59055118110236227" header="0.51181102362204722" footer="0.31496062992125984"/>
  <pageSetup paperSize="9" scale="69" firstPageNumber="52" orientation="portrait" useFirstPageNumber="1" r:id="rId1"/>
  <headerFooter alignWithMargins="0">
    <oddFooter>&amp;C&amp;14－&amp;P－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showGridLines="0" zoomScale="90" zoomScaleNormal="90" zoomScaleSheetLayoutView="100" workbookViewId="0">
      <pane xSplit="2" ySplit="9" topLeftCell="C10" activePane="bottomRight" state="frozen"/>
      <selection activeCell="D30" sqref="D30"/>
      <selection pane="topRight" activeCell="D30" sqref="D30"/>
      <selection pane="bottomLeft" activeCell="D30" sqref="D30"/>
      <selection pane="bottomRight" activeCell="G15" sqref="G15"/>
    </sheetView>
  </sheetViews>
  <sheetFormatPr defaultRowHeight="13.5"/>
  <cols>
    <col min="1" max="1" width="2.625" style="46" customWidth="1"/>
    <col min="2" max="2" width="14.625" style="46" customWidth="1"/>
    <col min="3" max="11" width="11.125" style="46" customWidth="1"/>
    <col min="12" max="21" width="10.125" style="46" customWidth="1"/>
    <col min="22" max="22" width="14.625" style="46" customWidth="1"/>
    <col min="23" max="16384" width="9" style="46"/>
  </cols>
  <sheetData>
    <row r="1" spans="2:22">
      <c r="B1" s="209"/>
      <c r="C1" s="206"/>
    </row>
    <row r="2" spans="2:22" ht="17.25">
      <c r="B2" s="119" t="s">
        <v>237</v>
      </c>
      <c r="N2" s="222" t="s">
        <v>238</v>
      </c>
      <c r="V2" s="193" t="s">
        <v>237</v>
      </c>
    </row>
    <row r="3" spans="2:22">
      <c r="V3" s="85"/>
    </row>
    <row r="4" spans="2:22" ht="17.25">
      <c r="K4" s="193" t="s">
        <v>236</v>
      </c>
      <c r="L4" s="119" t="s">
        <v>235</v>
      </c>
    </row>
    <row r="5" spans="2:22">
      <c r="V5" s="85" t="s">
        <v>122</v>
      </c>
    </row>
    <row r="6" spans="2:22" ht="15" customHeight="1">
      <c r="B6" s="442" t="s">
        <v>58</v>
      </c>
      <c r="C6" s="443" t="s">
        <v>156</v>
      </c>
      <c r="D6" s="443" t="s">
        <v>63</v>
      </c>
      <c r="E6" s="221"/>
      <c r="F6" s="146"/>
      <c r="G6" s="136" t="s">
        <v>234</v>
      </c>
      <c r="H6" s="146"/>
      <c r="I6" s="146"/>
      <c r="J6" s="136" t="s">
        <v>233</v>
      </c>
      <c r="K6" s="146"/>
      <c r="L6" s="146"/>
      <c r="M6" s="136" t="s">
        <v>232</v>
      </c>
      <c r="N6" s="146"/>
      <c r="O6" s="220"/>
      <c r="P6" s="138" t="s">
        <v>231</v>
      </c>
      <c r="Q6" s="124"/>
      <c r="R6" s="124"/>
      <c r="S6" s="138" t="s">
        <v>230</v>
      </c>
      <c r="T6" s="124"/>
      <c r="U6" s="127"/>
      <c r="V6" s="440" t="s">
        <v>58</v>
      </c>
    </row>
    <row r="7" spans="2:22" ht="15" customHeight="1">
      <c r="B7" s="449"/>
      <c r="C7" s="447"/>
      <c r="D7" s="447"/>
      <c r="E7" s="138" t="s">
        <v>46</v>
      </c>
      <c r="F7" s="124"/>
      <c r="G7" s="127"/>
      <c r="H7" s="443" t="s">
        <v>229</v>
      </c>
      <c r="I7" s="138" t="s">
        <v>228</v>
      </c>
      <c r="J7" s="124"/>
      <c r="K7" s="124"/>
      <c r="L7" s="60" t="s">
        <v>227</v>
      </c>
      <c r="M7" s="60"/>
      <c r="N7" s="60"/>
      <c r="O7" s="148"/>
      <c r="P7" s="443" t="s">
        <v>46</v>
      </c>
      <c r="Q7" s="443" t="s">
        <v>55</v>
      </c>
      <c r="R7" s="443" t="s">
        <v>56</v>
      </c>
      <c r="S7" s="443" t="s">
        <v>46</v>
      </c>
      <c r="T7" s="443" t="s">
        <v>226</v>
      </c>
      <c r="U7" s="443" t="s">
        <v>225</v>
      </c>
      <c r="V7" s="445"/>
    </row>
    <row r="8" spans="2:22" ht="15" customHeight="1">
      <c r="B8" s="449"/>
      <c r="C8" s="447"/>
      <c r="D8" s="447"/>
      <c r="E8" s="443" t="s">
        <v>54</v>
      </c>
      <c r="F8" s="443" t="s">
        <v>55</v>
      </c>
      <c r="G8" s="443" t="s">
        <v>56</v>
      </c>
      <c r="H8" s="447"/>
      <c r="I8" s="443" t="s">
        <v>54</v>
      </c>
      <c r="J8" s="443" t="s">
        <v>224</v>
      </c>
      <c r="K8" s="440" t="s">
        <v>223</v>
      </c>
      <c r="L8" s="442" t="s">
        <v>54</v>
      </c>
      <c r="M8" s="443" t="s">
        <v>224</v>
      </c>
      <c r="N8" s="443" t="s">
        <v>223</v>
      </c>
      <c r="O8" s="443" t="s">
        <v>222</v>
      </c>
      <c r="P8" s="447"/>
      <c r="Q8" s="447"/>
      <c r="R8" s="447"/>
      <c r="S8" s="447"/>
      <c r="T8" s="447"/>
      <c r="U8" s="447"/>
      <c r="V8" s="445"/>
    </row>
    <row r="9" spans="2:22" ht="15" customHeight="1">
      <c r="B9" s="448"/>
      <c r="C9" s="444"/>
      <c r="D9" s="444"/>
      <c r="E9" s="444"/>
      <c r="F9" s="444"/>
      <c r="G9" s="444"/>
      <c r="H9" s="444"/>
      <c r="I9" s="444"/>
      <c r="J9" s="444"/>
      <c r="K9" s="446"/>
      <c r="L9" s="448"/>
      <c r="M9" s="444"/>
      <c r="N9" s="444"/>
      <c r="O9" s="444"/>
      <c r="P9" s="444"/>
      <c r="Q9" s="444"/>
      <c r="R9" s="444"/>
      <c r="S9" s="444"/>
      <c r="T9" s="444"/>
      <c r="U9" s="444"/>
      <c r="V9" s="446"/>
    </row>
    <row r="10" spans="2:22" ht="26.25" customHeight="1">
      <c r="B10" s="176" t="s">
        <v>221</v>
      </c>
      <c r="C10" s="118">
        <v>202</v>
      </c>
      <c r="D10" s="284">
        <v>809</v>
      </c>
      <c r="E10" s="284">
        <v>16395</v>
      </c>
      <c r="F10" s="284">
        <v>8365</v>
      </c>
      <c r="G10" s="284">
        <v>8030</v>
      </c>
      <c r="H10" s="284">
        <v>4781</v>
      </c>
      <c r="I10" s="284">
        <v>5720</v>
      </c>
      <c r="J10" s="284">
        <v>4490</v>
      </c>
      <c r="K10" s="284">
        <v>1230</v>
      </c>
      <c r="L10" s="284">
        <v>5894</v>
      </c>
      <c r="M10" s="284">
        <v>4343</v>
      </c>
      <c r="N10" s="284">
        <v>1350</v>
      </c>
      <c r="O10" s="284">
        <v>201</v>
      </c>
      <c r="P10" s="284">
        <v>5823</v>
      </c>
      <c r="Q10" s="284">
        <v>2917</v>
      </c>
      <c r="R10" s="284">
        <v>2906</v>
      </c>
      <c r="S10" s="284">
        <v>1527</v>
      </c>
      <c r="T10" s="284">
        <v>1220</v>
      </c>
      <c r="U10" s="284">
        <v>307</v>
      </c>
      <c r="V10" s="285" t="s">
        <v>220</v>
      </c>
    </row>
    <row r="11" spans="2:22" ht="26.25" customHeight="1">
      <c r="B11" s="176">
        <v>26</v>
      </c>
      <c r="C11" s="118">
        <v>198</v>
      </c>
      <c r="D11" s="284">
        <v>804</v>
      </c>
      <c r="E11" s="284">
        <v>16347</v>
      </c>
      <c r="F11" s="284">
        <v>8311</v>
      </c>
      <c r="G11" s="284">
        <v>8036</v>
      </c>
      <c r="H11" s="284">
        <v>4940</v>
      </c>
      <c r="I11" s="284">
        <v>5673</v>
      </c>
      <c r="J11" s="284">
        <v>4577</v>
      </c>
      <c r="K11" s="284">
        <v>1096</v>
      </c>
      <c r="L11" s="284">
        <v>5734</v>
      </c>
      <c r="M11" s="284">
        <v>4249</v>
      </c>
      <c r="N11" s="284">
        <v>1323</v>
      </c>
      <c r="O11" s="284">
        <v>162</v>
      </c>
      <c r="P11" s="284">
        <v>5908</v>
      </c>
      <c r="Q11" s="284">
        <v>3037</v>
      </c>
      <c r="R11" s="284">
        <v>2871</v>
      </c>
      <c r="S11" s="284">
        <v>1555</v>
      </c>
      <c r="T11" s="284">
        <v>1221</v>
      </c>
      <c r="U11" s="284">
        <v>334</v>
      </c>
      <c r="V11" s="285">
        <v>26</v>
      </c>
    </row>
    <row r="12" spans="2:22" ht="26.25" customHeight="1">
      <c r="B12" s="176"/>
      <c r="C12" s="118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</row>
    <row r="13" spans="2:22" ht="26.25" customHeight="1">
      <c r="B13" s="218">
        <v>27</v>
      </c>
      <c r="C13" s="217">
        <f t="shared" ref="C13:U13" si="0">SUM(C15:C17)</f>
        <v>185</v>
      </c>
      <c r="D13" s="216">
        <v>773</v>
      </c>
      <c r="E13" s="216">
        <v>15907</v>
      </c>
      <c r="F13" s="216">
        <f t="shared" si="0"/>
        <v>7945</v>
      </c>
      <c r="G13" s="216">
        <f t="shared" si="0"/>
        <v>7962</v>
      </c>
      <c r="H13" s="216">
        <f t="shared" si="0"/>
        <v>4844</v>
      </c>
      <c r="I13" s="216">
        <f t="shared" si="0"/>
        <v>5546</v>
      </c>
      <c r="J13" s="216">
        <f t="shared" si="0"/>
        <v>4602</v>
      </c>
      <c r="K13" s="216">
        <f t="shared" si="0"/>
        <v>944</v>
      </c>
      <c r="L13" s="216">
        <f t="shared" si="0"/>
        <v>5517</v>
      </c>
      <c r="M13" s="216">
        <f t="shared" si="0"/>
        <v>4250</v>
      </c>
      <c r="N13" s="216">
        <f t="shared" si="0"/>
        <v>1124</v>
      </c>
      <c r="O13" s="216">
        <f t="shared" si="0"/>
        <v>143</v>
      </c>
      <c r="P13" s="216">
        <f t="shared" si="0"/>
        <v>5669</v>
      </c>
      <c r="Q13" s="216">
        <f t="shared" si="0"/>
        <v>2908</v>
      </c>
      <c r="R13" s="216">
        <f t="shared" si="0"/>
        <v>2761</v>
      </c>
      <c r="S13" s="216">
        <f t="shared" si="0"/>
        <v>1549</v>
      </c>
      <c r="T13" s="216">
        <f t="shared" si="0"/>
        <v>1216</v>
      </c>
      <c r="U13" s="216">
        <f t="shared" si="0"/>
        <v>333</v>
      </c>
      <c r="V13" s="215">
        <v>27</v>
      </c>
    </row>
    <row r="14" spans="2:22" ht="26.25" customHeight="1">
      <c r="C14" s="118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57"/>
    </row>
    <row r="15" spans="2:22" ht="26.25" customHeight="1">
      <c r="B15" s="158" t="s">
        <v>217</v>
      </c>
      <c r="C15" s="118">
        <v>1</v>
      </c>
      <c r="D15" s="284">
        <v>5</v>
      </c>
      <c r="E15" s="73">
        <v>107</v>
      </c>
      <c r="F15" s="284">
        <v>59</v>
      </c>
      <c r="G15" s="284">
        <v>48</v>
      </c>
      <c r="H15" s="284">
        <v>25</v>
      </c>
      <c r="I15" s="284">
        <f>J15+K15</f>
        <v>47</v>
      </c>
      <c r="J15" s="284">
        <v>25</v>
      </c>
      <c r="K15" s="284">
        <v>22</v>
      </c>
      <c r="L15" s="284">
        <f>M15+N15+O15</f>
        <v>35</v>
      </c>
      <c r="M15" s="284">
        <v>22</v>
      </c>
      <c r="N15" s="284">
        <v>13</v>
      </c>
      <c r="O15" s="284">
        <v>0</v>
      </c>
      <c r="P15" s="284">
        <v>44</v>
      </c>
      <c r="Q15" s="284">
        <v>26</v>
      </c>
      <c r="R15" s="284">
        <v>18</v>
      </c>
      <c r="S15" s="284">
        <f>T15+U15</f>
        <v>8</v>
      </c>
      <c r="T15" s="284">
        <v>7</v>
      </c>
      <c r="U15" s="284">
        <v>1</v>
      </c>
      <c r="V15" s="151" t="s">
        <v>217</v>
      </c>
    </row>
    <row r="16" spans="2:22" ht="26.25" customHeight="1">
      <c r="B16" s="158" t="s">
        <v>216</v>
      </c>
      <c r="C16" s="118">
        <v>47</v>
      </c>
      <c r="D16" s="284">
        <v>115</v>
      </c>
      <c r="E16" s="73">
        <v>1765</v>
      </c>
      <c r="F16" s="284">
        <v>851</v>
      </c>
      <c r="G16" s="284">
        <v>914</v>
      </c>
      <c r="H16" s="284">
        <v>294</v>
      </c>
      <c r="I16" s="284">
        <f>J16+K16</f>
        <v>676</v>
      </c>
      <c r="J16" s="284">
        <v>251</v>
      </c>
      <c r="K16" s="284">
        <v>425</v>
      </c>
      <c r="L16" s="284">
        <f>M16+N16+O16</f>
        <v>795</v>
      </c>
      <c r="M16" s="284">
        <v>283</v>
      </c>
      <c r="N16" s="284">
        <v>482</v>
      </c>
      <c r="O16" s="284">
        <v>30</v>
      </c>
      <c r="P16" s="284">
        <v>874</v>
      </c>
      <c r="Q16" s="284">
        <v>437</v>
      </c>
      <c r="R16" s="284">
        <v>437</v>
      </c>
      <c r="S16" s="284">
        <f>T16+U16</f>
        <v>182</v>
      </c>
      <c r="T16" s="284">
        <v>170</v>
      </c>
      <c r="U16" s="284">
        <v>12</v>
      </c>
      <c r="V16" s="151" t="s">
        <v>216</v>
      </c>
    </row>
    <row r="17" spans="2:22" ht="26.25" customHeight="1">
      <c r="B17" s="158" t="s">
        <v>215</v>
      </c>
      <c r="C17" s="118">
        <v>137</v>
      </c>
      <c r="D17" s="284">
        <v>653</v>
      </c>
      <c r="E17" s="73">
        <v>14035</v>
      </c>
      <c r="F17" s="284">
        <v>7035</v>
      </c>
      <c r="G17" s="284">
        <v>7000</v>
      </c>
      <c r="H17" s="284">
        <v>4525</v>
      </c>
      <c r="I17" s="284">
        <f>J17+K17</f>
        <v>4823</v>
      </c>
      <c r="J17" s="284">
        <v>4326</v>
      </c>
      <c r="K17" s="284">
        <v>497</v>
      </c>
      <c r="L17" s="284">
        <f>M17+N17+O17</f>
        <v>4687</v>
      </c>
      <c r="M17" s="284">
        <v>3945</v>
      </c>
      <c r="N17" s="284">
        <v>629</v>
      </c>
      <c r="O17" s="284">
        <v>113</v>
      </c>
      <c r="P17" s="284">
        <v>4751</v>
      </c>
      <c r="Q17" s="284">
        <v>2445</v>
      </c>
      <c r="R17" s="284">
        <v>2306</v>
      </c>
      <c r="S17" s="284">
        <f>T17+U17</f>
        <v>1359</v>
      </c>
      <c r="T17" s="284">
        <v>1039</v>
      </c>
      <c r="U17" s="284">
        <v>320</v>
      </c>
      <c r="V17" s="151" t="s">
        <v>215</v>
      </c>
    </row>
    <row r="18" spans="2:22" ht="26.25" customHeight="1">
      <c r="C18" s="118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 t="s">
        <v>39</v>
      </c>
      <c r="T18" s="284"/>
      <c r="U18" s="284"/>
      <c r="V18" s="57"/>
    </row>
    <row r="19" spans="2:22" ht="26.25" customHeight="1">
      <c r="B19" s="158" t="s">
        <v>214</v>
      </c>
      <c r="C19" s="118">
        <f t="shared" ref="C19:U19" si="1">SUM(C21:C33)</f>
        <v>179</v>
      </c>
      <c r="D19" s="73">
        <v>752</v>
      </c>
      <c r="E19" s="284">
        <v>15450</v>
      </c>
      <c r="F19" s="284">
        <f t="shared" si="1"/>
        <v>7730</v>
      </c>
      <c r="G19" s="284">
        <f t="shared" si="1"/>
        <v>7720</v>
      </c>
      <c r="H19" s="284">
        <f t="shared" si="1"/>
        <v>4689</v>
      </c>
      <c r="I19" s="284">
        <f t="shared" si="1"/>
        <v>5410</v>
      </c>
      <c r="J19" s="284">
        <f t="shared" si="1"/>
        <v>4476</v>
      </c>
      <c r="K19" s="284">
        <f t="shared" si="1"/>
        <v>934</v>
      </c>
      <c r="L19" s="284">
        <f t="shared" si="1"/>
        <v>5351</v>
      </c>
      <c r="M19" s="284">
        <f t="shared" si="1"/>
        <v>4103</v>
      </c>
      <c r="N19" s="284">
        <f t="shared" si="1"/>
        <v>1110</v>
      </c>
      <c r="O19" s="284">
        <f t="shared" si="1"/>
        <v>138</v>
      </c>
      <c r="P19" s="284">
        <f t="shared" si="1"/>
        <v>5515</v>
      </c>
      <c r="Q19" s="284">
        <f t="shared" si="1"/>
        <v>2834</v>
      </c>
      <c r="R19" s="284">
        <f t="shared" si="1"/>
        <v>2681</v>
      </c>
      <c r="S19" s="284">
        <f t="shared" si="1"/>
        <v>1514</v>
      </c>
      <c r="T19" s="284">
        <f t="shared" si="1"/>
        <v>1189</v>
      </c>
      <c r="U19" s="284">
        <f t="shared" si="1"/>
        <v>325</v>
      </c>
      <c r="V19" s="151" t="s">
        <v>214</v>
      </c>
    </row>
    <row r="20" spans="2:22" ht="26.25" customHeight="1">
      <c r="C20" s="118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57"/>
    </row>
    <row r="21" spans="2:22" ht="26.25" customHeight="1">
      <c r="B21" s="212" t="s">
        <v>213</v>
      </c>
      <c r="C21" s="118">
        <v>32</v>
      </c>
      <c r="D21" s="284">
        <v>97</v>
      </c>
      <c r="E21" s="284">
        <v>2156</v>
      </c>
      <c r="F21" s="284">
        <v>1106</v>
      </c>
      <c r="G21" s="284">
        <v>1050</v>
      </c>
      <c r="H21" s="284">
        <v>574</v>
      </c>
      <c r="I21" s="284">
        <f t="shared" ref="I21:I33" si="2">SUM(J21:K21)</f>
        <v>773</v>
      </c>
      <c r="J21" s="284">
        <v>524</v>
      </c>
      <c r="K21" s="284">
        <v>249</v>
      </c>
      <c r="L21" s="284">
        <f t="shared" ref="L21:L33" si="3">SUM(M21:O21)</f>
        <v>809</v>
      </c>
      <c r="M21" s="284">
        <v>518</v>
      </c>
      <c r="N21" s="284">
        <v>263</v>
      </c>
      <c r="O21" s="284">
        <v>28</v>
      </c>
      <c r="P21" s="284">
        <f t="shared" ref="P21:P33" si="4">SUM(Q21:R21)</f>
        <v>909</v>
      </c>
      <c r="Q21" s="284">
        <v>488</v>
      </c>
      <c r="R21" s="284">
        <v>421</v>
      </c>
      <c r="S21" s="284">
        <f t="shared" ref="S21:S33" si="5">SUM(T21:U21)</f>
        <v>207</v>
      </c>
      <c r="T21" s="284">
        <v>161</v>
      </c>
      <c r="U21" s="284">
        <v>46</v>
      </c>
      <c r="V21" s="210" t="s">
        <v>213</v>
      </c>
    </row>
    <row r="22" spans="2:22" ht="26.25" customHeight="1">
      <c r="B22" s="212" t="s">
        <v>212</v>
      </c>
      <c r="C22" s="118">
        <v>23</v>
      </c>
      <c r="D22" s="284">
        <v>107</v>
      </c>
      <c r="E22" s="284">
        <v>2402</v>
      </c>
      <c r="F22" s="284">
        <v>1190</v>
      </c>
      <c r="G22" s="284">
        <v>1212</v>
      </c>
      <c r="H22" s="284">
        <v>784</v>
      </c>
      <c r="I22" s="284">
        <f t="shared" si="2"/>
        <v>821</v>
      </c>
      <c r="J22" s="284">
        <v>739</v>
      </c>
      <c r="K22" s="284">
        <v>82</v>
      </c>
      <c r="L22" s="284">
        <f t="shared" si="3"/>
        <v>797</v>
      </c>
      <c r="M22" s="284">
        <v>695</v>
      </c>
      <c r="N22" s="284">
        <v>88</v>
      </c>
      <c r="O22" s="284">
        <v>14</v>
      </c>
      <c r="P22" s="284">
        <f t="shared" si="4"/>
        <v>756</v>
      </c>
      <c r="Q22" s="284">
        <v>401</v>
      </c>
      <c r="R22" s="284">
        <v>355</v>
      </c>
      <c r="S22" s="284">
        <f t="shared" si="5"/>
        <v>197</v>
      </c>
      <c r="T22" s="284">
        <v>175</v>
      </c>
      <c r="U22" s="284">
        <v>22</v>
      </c>
      <c r="V22" s="210" t="s">
        <v>212</v>
      </c>
    </row>
    <row r="23" spans="2:22" ht="26.25" customHeight="1">
      <c r="B23" s="212" t="s">
        <v>211</v>
      </c>
      <c r="C23" s="118">
        <v>25</v>
      </c>
      <c r="D23" s="284">
        <v>115</v>
      </c>
      <c r="E23" s="284">
        <v>2685</v>
      </c>
      <c r="F23" s="284">
        <v>1318</v>
      </c>
      <c r="G23" s="284">
        <v>1367</v>
      </c>
      <c r="H23" s="284">
        <v>732</v>
      </c>
      <c r="I23" s="284">
        <f t="shared" si="2"/>
        <v>1000</v>
      </c>
      <c r="J23" s="284">
        <v>695</v>
      </c>
      <c r="K23" s="284">
        <v>305</v>
      </c>
      <c r="L23" s="284">
        <f t="shared" si="3"/>
        <v>953</v>
      </c>
      <c r="M23" s="284">
        <v>583</v>
      </c>
      <c r="N23" s="284">
        <v>331</v>
      </c>
      <c r="O23" s="284">
        <v>39</v>
      </c>
      <c r="P23" s="284">
        <f t="shared" si="4"/>
        <v>1007</v>
      </c>
      <c r="Q23" s="284">
        <v>508</v>
      </c>
      <c r="R23" s="284">
        <v>499</v>
      </c>
      <c r="S23" s="284">
        <f t="shared" si="5"/>
        <v>233</v>
      </c>
      <c r="T23" s="284">
        <v>196</v>
      </c>
      <c r="U23" s="284">
        <v>37</v>
      </c>
      <c r="V23" s="210" t="s">
        <v>211</v>
      </c>
    </row>
    <row r="24" spans="2:22" ht="26.25" customHeight="1">
      <c r="B24" s="212" t="s">
        <v>210</v>
      </c>
      <c r="C24" s="118">
        <v>0</v>
      </c>
      <c r="D24" s="284">
        <v>0</v>
      </c>
      <c r="E24" s="284">
        <v>0</v>
      </c>
      <c r="F24" s="284">
        <v>0</v>
      </c>
      <c r="G24" s="284">
        <v>0</v>
      </c>
      <c r="H24" s="284">
        <v>0</v>
      </c>
      <c r="I24" s="284">
        <f t="shared" si="2"/>
        <v>0</v>
      </c>
      <c r="J24" s="284">
        <v>0</v>
      </c>
      <c r="K24" s="284">
        <v>0</v>
      </c>
      <c r="L24" s="284">
        <f t="shared" si="3"/>
        <v>0</v>
      </c>
      <c r="M24" s="284">
        <v>0</v>
      </c>
      <c r="N24" s="284">
        <v>0</v>
      </c>
      <c r="O24" s="284">
        <v>0</v>
      </c>
      <c r="P24" s="284">
        <f t="shared" si="4"/>
        <v>56</v>
      </c>
      <c r="Q24" s="284">
        <v>27</v>
      </c>
      <c r="R24" s="284">
        <v>29</v>
      </c>
      <c r="S24" s="284">
        <f t="shared" si="5"/>
        <v>0</v>
      </c>
      <c r="T24" s="284">
        <v>0</v>
      </c>
      <c r="U24" s="284">
        <v>0</v>
      </c>
      <c r="V24" s="210" t="s">
        <v>210</v>
      </c>
    </row>
    <row r="25" spans="2:22" ht="26.25" customHeight="1">
      <c r="B25" s="212" t="s">
        <v>209</v>
      </c>
      <c r="C25" s="118">
        <v>16</v>
      </c>
      <c r="D25" s="284">
        <v>94</v>
      </c>
      <c r="E25" s="284">
        <v>1727</v>
      </c>
      <c r="F25" s="284">
        <v>858</v>
      </c>
      <c r="G25" s="284">
        <v>869</v>
      </c>
      <c r="H25" s="284">
        <v>541</v>
      </c>
      <c r="I25" s="284">
        <f t="shared" si="2"/>
        <v>594</v>
      </c>
      <c r="J25" s="284">
        <v>539</v>
      </c>
      <c r="K25" s="284">
        <v>55</v>
      </c>
      <c r="L25" s="284">
        <f t="shared" si="3"/>
        <v>592</v>
      </c>
      <c r="M25" s="284">
        <v>494</v>
      </c>
      <c r="N25" s="284">
        <v>84</v>
      </c>
      <c r="O25" s="284">
        <v>14</v>
      </c>
      <c r="P25" s="284">
        <f t="shared" si="4"/>
        <v>558</v>
      </c>
      <c r="Q25" s="284">
        <v>286</v>
      </c>
      <c r="R25" s="284">
        <v>272</v>
      </c>
      <c r="S25" s="284">
        <f t="shared" si="5"/>
        <v>198</v>
      </c>
      <c r="T25" s="284">
        <v>137</v>
      </c>
      <c r="U25" s="284">
        <v>61</v>
      </c>
      <c r="V25" s="210" t="s">
        <v>209</v>
      </c>
    </row>
    <row r="26" spans="2:22" ht="26.25" customHeight="1">
      <c r="B26" s="212" t="s">
        <v>208</v>
      </c>
      <c r="C26" s="118">
        <v>10</v>
      </c>
      <c r="D26" s="284">
        <v>44</v>
      </c>
      <c r="E26" s="284">
        <v>927</v>
      </c>
      <c r="F26" s="284">
        <v>487</v>
      </c>
      <c r="G26" s="284">
        <v>440</v>
      </c>
      <c r="H26" s="284">
        <v>279</v>
      </c>
      <c r="I26" s="284">
        <f t="shared" si="2"/>
        <v>335</v>
      </c>
      <c r="J26" s="284">
        <v>317</v>
      </c>
      <c r="K26" s="284">
        <v>18</v>
      </c>
      <c r="L26" s="284">
        <f t="shared" si="3"/>
        <v>313</v>
      </c>
      <c r="M26" s="284">
        <v>287</v>
      </c>
      <c r="N26" s="284">
        <v>22</v>
      </c>
      <c r="O26" s="284">
        <v>4</v>
      </c>
      <c r="P26" s="284">
        <f t="shared" si="4"/>
        <v>310</v>
      </c>
      <c r="Q26" s="284">
        <v>144</v>
      </c>
      <c r="R26" s="284">
        <v>166</v>
      </c>
      <c r="S26" s="284">
        <f t="shared" si="5"/>
        <v>92</v>
      </c>
      <c r="T26" s="284">
        <v>62</v>
      </c>
      <c r="U26" s="284">
        <v>30</v>
      </c>
      <c r="V26" s="210" t="s">
        <v>208</v>
      </c>
    </row>
    <row r="27" spans="2:22" ht="26.25" customHeight="1">
      <c r="B27" s="212" t="s">
        <v>207</v>
      </c>
      <c r="C27" s="118">
        <v>26</v>
      </c>
      <c r="D27" s="284">
        <v>111</v>
      </c>
      <c r="E27" s="284">
        <v>1804</v>
      </c>
      <c r="F27" s="284">
        <v>877</v>
      </c>
      <c r="G27" s="284">
        <v>927</v>
      </c>
      <c r="H27" s="284">
        <v>607</v>
      </c>
      <c r="I27" s="284">
        <f t="shared" si="2"/>
        <v>616</v>
      </c>
      <c r="J27" s="284">
        <v>560</v>
      </c>
      <c r="K27" s="284">
        <v>56</v>
      </c>
      <c r="L27" s="284">
        <f t="shared" si="3"/>
        <v>581</v>
      </c>
      <c r="M27" s="284">
        <v>477</v>
      </c>
      <c r="N27" s="284">
        <v>93</v>
      </c>
      <c r="O27" s="284">
        <v>11</v>
      </c>
      <c r="P27" s="284">
        <f t="shared" si="4"/>
        <v>589</v>
      </c>
      <c r="Q27" s="284">
        <v>307</v>
      </c>
      <c r="R27" s="284">
        <v>282</v>
      </c>
      <c r="S27" s="284">
        <f t="shared" si="5"/>
        <v>223</v>
      </c>
      <c r="T27" s="284">
        <v>172</v>
      </c>
      <c r="U27" s="284">
        <v>51</v>
      </c>
      <c r="V27" s="210" t="s">
        <v>207</v>
      </c>
    </row>
    <row r="28" spans="2:22" ht="26.25" customHeight="1">
      <c r="B28" s="212" t="s">
        <v>206</v>
      </c>
      <c r="C28" s="118">
        <v>9</v>
      </c>
      <c r="D28" s="284">
        <v>25</v>
      </c>
      <c r="E28" s="284">
        <v>400</v>
      </c>
      <c r="F28" s="284">
        <v>189</v>
      </c>
      <c r="G28" s="284">
        <v>211</v>
      </c>
      <c r="H28" s="284">
        <v>119</v>
      </c>
      <c r="I28" s="284">
        <f t="shared" si="2"/>
        <v>124</v>
      </c>
      <c r="J28" s="284">
        <v>107</v>
      </c>
      <c r="K28" s="284">
        <v>17</v>
      </c>
      <c r="L28" s="284">
        <f t="shared" si="3"/>
        <v>157</v>
      </c>
      <c r="M28" s="284">
        <v>123</v>
      </c>
      <c r="N28" s="284">
        <v>31</v>
      </c>
      <c r="O28" s="284">
        <v>3</v>
      </c>
      <c r="P28" s="284">
        <f t="shared" si="4"/>
        <v>152</v>
      </c>
      <c r="Q28" s="284">
        <v>79</v>
      </c>
      <c r="R28" s="284">
        <v>73</v>
      </c>
      <c r="S28" s="284">
        <f t="shared" si="5"/>
        <v>50</v>
      </c>
      <c r="T28" s="284">
        <v>35</v>
      </c>
      <c r="U28" s="284">
        <v>15</v>
      </c>
      <c r="V28" s="210" t="s">
        <v>206</v>
      </c>
    </row>
    <row r="29" spans="2:22" ht="26.25" customHeight="1">
      <c r="B29" s="212" t="s">
        <v>205</v>
      </c>
      <c r="C29" s="118">
        <v>3</v>
      </c>
      <c r="D29" s="284">
        <v>16</v>
      </c>
      <c r="E29" s="284">
        <v>217</v>
      </c>
      <c r="F29" s="284">
        <v>97</v>
      </c>
      <c r="G29" s="284">
        <v>120</v>
      </c>
      <c r="H29" s="284">
        <v>77</v>
      </c>
      <c r="I29" s="284">
        <f t="shared" si="2"/>
        <v>76</v>
      </c>
      <c r="J29" s="284">
        <v>71</v>
      </c>
      <c r="K29" s="284">
        <v>5</v>
      </c>
      <c r="L29" s="284">
        <f t="shared" si="3"/>
        <v>64</v>
      </c>
      <c r="M29" s="284">
        <v>56</v>
      </c>
      <c r="N29" s="284">
        <v>6</v>
      </c>
      <c r="O29" s="284">
        <v>2</v>
      </c>
      <c r="P29" s="284">
        <f t="shared" si="4"/>
        <v>82</v>
      </c>
      <c r="Q29" s="284">
        <v>38</v>
      </c>
      <c r="R29" s="284">
        <v>44</v>
      </c>
      <c r="S29" s="284">
        <f t="shared" si="5"/>
        <v>30</v>
      </c>
      <c r="T29" s="284">
        <v>26</v>
      </c>
      <c r="U29" s="284">
        <v>4</v>
      </c>
      <c r="V29" s="210" t="s">
        <v>205</v>
      </c>
    </row>
    <row r="30" spans="2:22" ht="26.25" customHeight="1">
      <c r="B30" s="212" t="s">
        <v>204</v>
      </c>
      <c r="C30" s="118">
        <v>3</v>
      </c>
      <c r="D30" s="284">
        <v>8</v>
      </c>
      <c r="E30" s="284">
        <v>174</v>
      </c>
      <c r="F30" s="284">
        <v>83</v>
      </c>
      <c r="G30" s="284">
        <v>91</v>
      </c>
      <c r="H30" s="284">
        <v>53</v>
      </c>
      <c r="I30" s="284">
        <f t="shared" si="2"/>
        <v>60</v>
      </c>
      <c r="J30" s="284">
        <v>58</v>
      </c>
      <c r="K30" s="284">
        <v>2</v>
      </c>
      <c r="L30" s="284">
        <f t="shared" si="3"/>
        <v>61</v>
      </c>
      <c r="M30" s="284">
        <v>49</v>
      </c>
      <c r="N30" s="284">
        <v>11</v>
      </c>
      <c r="O30" s="284">
        <v>1</v>
      </c>
      <c r="P30" s="284">
        <f t="shared" si="4"/>
        <v>45</v>
      </c>
      <c r="Q30" s="284">
        <v>23</v>
      </c>
      <c r="R30" s="284">
        <v>22</v>
      </c>
      <c r="S30" s="284">
        <f t="shared" si="5"/>
        <v>15</v>
      </c>
      <c r="T30" s="284">
        <v>15</v>
      </c>
      <c r="U30" s="284">
        <v>0</v>
      </c>
      <c r="V30" s="210" t="s">
        <v>204</v>
      </c>
    </row>
    <row r="31" spans="2:22" ht="26.25" customHeight="1">
      <c r="B31" s="212" t="s">
        <v>203</v>
      </c>
      <c r="C31" s="118">
        <v>3</v>
      </c>
      <c r="D31" s="284">
        <v>9</v>
      </c>
      <c r="E31" s="284">
        <v>170</v>
      </c>
      <c r="F31" s="284">
        <v>91</v>
      </c>
      <c r="G31" s="284">
        <v>79</v>
      </c>
      <c r="H31" s="284">
        <v>54</v>
      </c>
      <c r="I31" s="284">
        <f t="shared" si="2"/>
        <v>56</v>
      </c>
      <c r="J31" s="284">
        <v>52</v>
      </c>
      <c r="K31" s="284">
        <v>4</v>
      </c>
      <c r="L31" s="284">
        <f t="shared" si="3"/>
        <v>60</v>
      </c>
      <c r="M31" s="284">
        <v>54</v>
      </c>
      <c r="N31" s="284">
        <v>4</v>
      </c>
      <c r="O31" s="284">
        <v>2</v>
      </c>
      <c r="P31" s="284">
        <f t="shared" si="4"/>
        <v>65</v>
      </c>
      <c r="Q31" s="284">
        <v>31</v>
      </c>
      <c r="R31" s="284">
        <v>34</v>
      </c>
      <c r="S31" s="284">
        <f t="shared" si="5"/>
        <v>25</v>
      </c>
      <c r="T31" s="284">
        <v>16</v>
      </c>
      <c r="U31" s="284">
        <v>9</v>
      </c>
      <c r="V31" s="210" t="s">
        <v>203</v>
      </c>
    </row>
    <row r="32" spans="2:22" ht="26.25" customHeight="1">
      <c r="B32" s="212" t="s">
        <v>202</v>
      </c>
      <c r="C32" s="118">
        <v>22</v>
      </c>
      <c r="D32" s="284">
        <v>96</v>
      </c>
      <c r="E32" s="284">
        <v>2168</v>
      </c>
      <c r="F32" s="284">
        <v>1101</v>
      </c>
      <c r="G32" s="284">
        <v>1067</v>
      </c>
      <c r="H32" s="284">
        <v>682</v>
      </c>
      <c r="I32" s="284">
        <f t="shared" si="2"/>
        <v>741</v>
      </c>
      <c r="J32" s="284">
        <v>631</v>
      </c>
      <c r="K32" s="284">
        <v>110</v>
      </c>
      <c r="L32" s="284">
        <f t="shared" si="3"/>
        <v>745</v>
      </c>
      <c r="M32" s="284">
        <v>606</v>
      </c>
      <c r="N32" s="284">
        <v>124</v>
      </c>
      <c r="O32" s="284">
        <v>15</v>
      </c>
      <c r="P32" s="284">
        <f t="shared" si="4"/>
        <v>774</v>
      </c>
      <c r="Q32" s="284">
        <v>395</v>
      </c>
      <c r="R32" s="284">
        <v>379</v>
      </c>
      <c r="S32" s="284">
        <f t="shared" si="5"/>
        <v>179</v>
      </c>
      <c r="T32" s="284">
        <v>147</v>
      </c>
      <c r="U32" s="284">
        <v>32</v>
      </c>
      <c r="V32" s="210" t="s">
        <v>202</v>
      </c>
    </row>
    <row r="33" spans="2:22" ht="26.25" customHeight="1">
      <c r="B33" s="212" t="s">
        <v>201</v>
      </c>
      <c r="C33" s="118">
        <v>7</v>
      </c>
      <c r="D33" s="284">
        <v>30</v>
      </c>
      <c r="E33" s="284">
        <v>620</v>
      </c>
      <c r="F33" s="284">
        <v>333</v>
      </c>
      <c r="G33" s="284">
        <v>287</v>
      </c>
      <c r="H33" s="284">
        <v>187</v>
      </c>
      <c r="I33" s="284">
        <f t="shared" si="2"/>
        <v>214</v>
      </c>
      <c r="J33" s="284">
        <v>183</v>
      </c>
      <c r="K33" s="284">
        <v>31</v>
      </c>
      <c r="L33" s="284">
        <f t="shared" si="3"/>
        <v>219</v>
      </c>
      <c r="M33" s="284">
        <v>161</v>
      </c>
      <c r="N33" s="284">
        <v>53</v>
      </c>
      <c r="O33" s="284">
        <v>5</v>
      </c>
      <c r="P33" s="284">
        <f t="shared" si="4"/>
        <v>212</v>
      </c>
      <c r="Q33" s="284">
        <v>107</v>
      </c>
      <c r="R33" s="284">
        <v>105</v>
      </c>
      <c r="S33" s="284">
        <f t="shared" si="5"/>
        <v>65</v>
      </c>
      <c r="T33" s="284">
        <v>47</v>
      </c>
      <c r="U33" s="284">
        <v>18</v>
      </c>
      <c r="V33" s="210" t="s">
        <v>201</v>
      </c>
    </row>
    <row r="34" spans="2:22" ht="26.25" customHeight="1">
      <c r="C34" s="118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57"/>
    </row>
    <row r="35" spans="2:22" ht="26.25" customHeight="1">
      <c r="B35" s="212" t="s">
        <v>200</v>
      </c>
      <c r="C35" s="118">
        <f t="shared" ref="C35:U35" si="6">SUM(C37:C42)</f>
        <v>6</v>
      </c>
      <c r="D35" s="284">
        <v>21</v>
      </c>
      <c r="E35" s="284">
        <v>457</v>
      </c>
      <c r="F35" s="284">
        <f t="shared" si="6"/>
        <v>215</v>
      </c>
      <c r="G35" s="284">
        <f t="shared" si="6"/>
        <v>242</v>
      </c>
      <c r="H35" s="284">
        <f t="shared" si="6"/>
        <v>155</v>
      </c>
      <c r="I35" s="284">
        <f t="shared" si="6"/>
        <v>136</v>
      </c>
      <c r="J35" s="284">
        <f t="shared" si="6"/>
        <v>126</v>
      </c>
      <c r="K35" s="284">
        <f t="shared" si="6"/>
        <v>10</v>
      </c>
      <c r="L35" s="284">
        <f t="shared" si="6"/>
        <v>166</v>
      </c>
      <c r="M35" s="284">
        <f t="shared" si="6"/>
        <v>147</v>
      </c>
      <c r="N35" s="284">
        <f t="shared" si="6"/>
        <v>14</v>
      </c>
      <c r="O35" s="284">
        <f t="shared" si="6"/>
        <v>5</v>
      </c>
      <c r="P35" s="284">
        <f t="shared" si="6"/>
        <v>154</v>
      </c>
      <c r="Q35" s="284">
        <f t="shared" si="6"/>
        <v>74</v>
      </c>
      <c r="R35" s="284">
        <f t="shared" si="6"/>
        <v>80</v>
      </c>
      <c r="S35" s="284">
        <f t="shared" si="6"/>
        <v>35</v>
      </c>
      <c r="T35" s="284">
        <f t="shared" si="6"/>
        <v>27</v>
      </c>
      <c r="U35" s="284">
        <f t="shared" si="6"/>
        <v>8</v>
      </c>
      <c r="V35" s="210" t="s">
        <v>200</v>
      </c>
    </row>
    <row r="36" spans="2:22" ht="26.25" customHeight="1">
      <c r="B36" s="212"/>
      <c r="C36" s="118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10"/>
    </row>
    <row r="37" spans="2:22" ht="26.25" customHeight="1">
      <c r="B37" s="212" t="s">
        <v>199</v>
      </c>
      <c r="C37" s="118">
        <v>1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f t="shared" ref="I37:I42" si="7">SUM(J37:K37)</f>
        <v>0</v>
      </c>
      <c r="J37" s="284">
        <v>0</v>
      </c>
      <c r="K37" s="284">
        <v>0</v>
      </c>
      <c r="L37" s="284">
        <f t="shared" ref="L37:L42" si="8">SUM(M37:O37)</f>
        <v>0</v>
      </c>
      <c r="M37" s="284">
        <v>0</v>
      </c>
      <c r="N37" s="284">
        <v>0</v>
      </c>
      <c r="O37" s="284">
        <v>0</v>
      </c>
      <c r="P37" s="284">
        <f t="shared" ref="P37:P42" si="9">SUM(Q37:R37)</f>
        <v>0</v>
      </c>
      <c r="Q37" s="284">
        <v>0</v>
      </c>
      <c r="R37" s="284">
        <v>0</v>
      </c>
      <c r="S37" s="284">
        <f t="shared" ref="S37:S42" si="10">SUM(T37:U37)</f>
        <v>0</v>
      </c>
      <c r="T37" s="284">
        <v>0</v>
      </c>
      <c r="U37" s="284">
        <v>0</v>
      </c>
      <c r="V37" s="210" t="s">
        <v>199</v>
      </c>
    </row>
    <row r="38" spans="2:22" ht="26.25" customHeight="1">
      <c r="B38" s="212" t="s">
        <v>198</v>
      </c>
      <c r="C38" s="118">
        <v>1</v>
      </c>
      <c r="D38" s="284">
        <v>10</v>
      </c>
      <c r="E38" s="284">
        <v>195</v>
      </c>
      <c r="F38" s="284">
        <v>83</v>
      </c>
      <c r="G38" s="284">
        <v>112</v>
      </c>
      <c r="H38" s="284">
        <v>61</v>
      </c>
      <c r="I38" s="284">
        <f t="shared" si="7"/>
        <v>62</v>
      </c>
      <c r="J38" s="284">
        <v>57</v>
      </c>
      <c r="K38" s="284">
        <v>5</v>
      </c>
      <c r="L38" s="284">
        <f t="shared" si="8"/>
        <v>72</v>
      </c>
      <c r="M38" s="284">
        <v>66</v>
      </c>
      <c r="N38" s="284">
        <v>4</v>
      </c>
      <c r="O38" s="284">
        <v>2</v>
      </c>
      <c r="P38" s="284">
        <f t="shared" si="9"/>
        <v>70</v>
      </c>
      <c r="Q38" s="284">
        <v>34</v>
      </c>
      <c r="R38" s="284">
        <v>36</v>
      </c>
      <c r="S38" s="284">
        <f t="shared" si="10"/>
        <v>13</v>
      </c>
      <c r="T38" s="284">
        <v>13</v>
      </c>
      <c r="U38" s="284">
        <v>0</v>
      </c>
      <c r="V38" s="210" t="s">
        <v>198</v>
      </c>
    </row>
    <row r="39" spans="2:22" ht="26.25" customHeight="1">
      <c r="B39" s="212" t="s">
        <v>197</v>
      </c>
      <c r="C39" s="118">
        <v>1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f t="shared" si="7"/>
        <v>0</v>
      </c>
      <c r="J39" s="284">
        <v>0</v>
      </c>
      <c r="K39" s="284">
        <v>0</v>
      </c>
      <c r="L39" s="284">
        <f t="shared" si="8"/>
        <v>0</v>
      </c>
      <c r="M39" s="284">
        <v>0</v>
      </c>
      <c r="N39" s="284">
        <v>0</v>
      </c>
      <c r="O39" s="284">
        <v>0</v>
      </c>
      <c r="P39" s="284">
        <f t="shared" si="9"/>
        <v>0</v>
      </c>
      <c r="Q39" s="284">
        <v>0</v>
      </c>
      <c r="R39" s="284">
        <v>0</v>
      </c>
      <c r="S39" s="284">
        <f t="shared" si="10"/>
        <v>0</v>
      </c>
      <c r="T39" s="284">
        <v>0</v>
      </c>
      <c r="U39" s="284">
        <v>0</v>
      </c>
      <c r="V39" s="210" t="s">
        <v>197</v>
      </c>
    </row>
    <row r="40" spans="2:22" ht="26.25" customHeight="1">
      <c r="B40" s="212" t="s">
        <v>196</v>
      </c>
      <c r="C40" s="118">
        <v>2</v>
      </c>
      <c r="D40" s="284">
        <v>8</v>
      </c>
      <c r="E40" s="284">
        <v>198</v>
      </c>
      <c r="F40" s="284">
        <v>101</v>
      </c>
      <c r="G40" s="284">
        <v>97</v>
      </c>
      <c r="H40" s="284">
        <v>71</v>
      </c>
      <c r="I40" s="284">
        <f t="shared" si="7"/>
        <v>58</v>
      </c>
      <c r="J40" s="284">
        <v>54</v>
      </c>
      <c r="K40" s="284">
        <v>4</v>
      </c>
      <c r="L40" s="284">
        <f t="shared" si="8"/>
        <v>69</v>
      </c>
      <c r="M40" s="284">
        <v>62</v>
      </c>
      <c r="N40" s="284">
        <v>6</v>
      </c>
      <c r="O40" s="284">
        <v>1</v>
      </c>
      <c r="P40" s="284">
        <f t="shared" si="9"/>
        <v>68</v>
      </c>
      <c r="Q40" s="284">
        <v>33</v>
      </c>
      <c r="R40" s="284">
        <v>35</v>
      </c>
      <c r="S40" s="284">
        <f t="shared" si="10"/>
        <v>18</v>
      </c>
      <c r="T40" s="284">
        <v>10</v>
      </c>
      <c r="U40" s="284">
        <v>8</v>
      </c>
      <c r="V40" s="210" t="s">
        <v>196</v>
      </c>
    </row>
    <row r="41" spans="2:22" ht="26.25" customHeight="1">
      <c r="B41" s="212" t="s">
        <v>195</v>
      </c>
      <c r="C41" s="118">
        <v>1</v>
      </c>
      <c r="D41" s="284">
        <v>3</v>
      </c>
      <c r="E41" s="284">
        <v>64</v>
      </c>
      <c r="F41" s="284">
        <v>31</v>
      </c>
      <c r="G41" s="284">
        <v>33</v>
      </c>
      <c r="H41" s="284">
        <v>23</v>
      </c>
      <c r="I41" s="284">
        <f t="shared" si="7"/>
        <v>16</v>
      </c>
      <c r="J41" s="284">
        <v>15</v>
      </c>
      <c r="K41" s="284">
        <v>1</v>
      </c>
      <c r="L41" s="284">
        <f t="shared" si="8"/>
        <v>25</v>
      </c>
      <c r="M41" s="284">
        <v>19</v>
      </c>
      <c r="N41" s="284">
        <v>4</v>
      </c>
      <c r="O41" s="284">
        <v>2</v>
      </c>
      <c r="P41" s="284">
        <f t="shared" si="9"/>
        <v>16</v>
      </c>
      <c r="Q41" s="284">
        <v>7</v>
      </c>
      <c r="R41" s="284">
        <v>9</v>
      </c>
      <c r="S41" s="284">
        <f t="shared" si="10"/>
        <v>4</v>
      </c>
      <c r="T41" s="284">
        <v>4</v>
      </c>
      <c r="U41" s="284">
        <v>0</v>
      </c>
      <c r="V41" s="210" t="s">
        <v>195</v>
      </c>
    </row>
    <row r="42" spans="2:22" ht="26.25" customHeight="1">
      <c r="B42" s="212" t="s">
        <v>194</v>
      </c>
      <c r="C42" s="118">
        <v>0</v>
      </c>
      <c r="D42" s="284">
        <v>0</v>
      </c>
      <c r="E42" s="284">
        <v>0</v>
      </c>
      <c r="F42" s="284">
        <v>0</v>
      </c>
      <c r="G42" s="284">
        <v>0</v>
      </c>
      <c r="H42" s="284">
        <v>0</v>
      </c>
      <c r="I42" s="284">
        <f t="shared" si="7"/>
        <v>0</v>
      </c>
      <c r="J42" s="284">
        <v>0</v>
      </c>
      <c r="K42" s="284">
        <v>0</v>
      </c>
      <c r="L42" s="284">
        <f t="shared" si="8"/>
        <v>0</v>
      </c>
      <c r="M42" s="284">
        <v>0</v>
      </c>
      <c r="N42" s="284">
        <v>0</v>
      </c>
      <c r="O42" s="284">
        <v>0</v>
      </c>
      <c r="P42" s="284">
        <f t="shared" si="9"/>
        <v>0</v>
      </c>
      <c r="Q42" s="284">
        <v>0</v>
      </c>
      <c r="R42" s="284">
        <v>0</v>
      </c>
      <c r="S42" s="284">
        <f t="shared" si="10"/>
        <v>0</v>
      </c>
      <c r="T42" s="284">
        <v>0</v>
      </c>
      <c r="U42" s="284">
        <v>0</v>
      </c>
      <c r="V42" s="210" t="s">
        <v>194</v>
      </c>
    </row>
    <row r="43" spans="2:22" s="53" customFormat="1" ht="13.5" customHeight="1">
      <c r="B43" s="112"/>
      <c r="C43" s="286"/>
      <c r="D43" s="286"/>
      <c r="E43" s="286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112"/>
    </row>
    <row r="44" spans="2:22" ht="13.5" customHeight="1">
      <c r="B44" s="46" t="s">
        <v>193</v>
      </c>
    </row>
    <row r="45" spans="2:22" ht="13.5" customHeight="1">
      <c r="B45" s="46" t="s">
        <v>192</v>
      </c>
      <c r="F45" s="46" t="s">
        <v>69</v>
      </c>
    </row>
    <row r="73" spans="16:16">
      <c r="P73" s="46" t="s">
        <v>39</v>
      </c>
    </row>
  </sheetData>
  <mergeCells count="21">
    <mergeCell ref="B6:B9"/>
    <mergeCell ref="C6:C9"/>
    <mergeCell ref="D6:D9"/>
    <mergeCell ref="E8:E9"/>
    <mergeCell ref="F8:F9"/>
    <mergeCell ref="G8:G9"/>
    <mergeCell ref="V6:V9"/>
    <mergeCell ref="H7:H9"/>
    <mergeCell ref="P7:P9"/>
    <mergeCell ref="Q7:Q9"/>
    <mergeCell ref="R7:R9"/>
    <mergeCell ref="S7:S9"/>
    <mergeCell ref="O8:O9"/>
    <mergeCell ref="U7:U9"/>
    <mergeCell ref="I8:I9"/>
    <mergeCell ref="J8:J9"/>
    <mergeCell ref="K8:K9"/>
    <mergeCell ref="L8:L9"/>
    <mergeCell ref="M8:M9"/>
    <mergeCell ref="T7:T9"/>
    <mergeCell ref="N8:N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54" orientation="portrait" useFirstPageNumber="1" r:id="rId1"/>
  <headerFooter alignWithMargins="0">
    <oddFooter>&amp;C&amp;14－&amp;P－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showGridLines="0" zoomScale="90" zoomScaleNormal="90" zoomScaleSheetLayoutView="100" workbookViewId="0">
      <pane xSplit="2" ySplit="9" topLeftCell="C10" activePane="bottomRight" state="frozen"/>
      <selection activeCell="D30" sqref="D30"/>
      <selection pane="topRight" activeCell="D30" sqref="D30"/>
      <selection pane="bottomLeft" activeCell="D30" sqref="D30"/>
      <selection pane="bottomRight" activeCell="B11" sqref="B11:B13"/>
    </sheetView>
  </sheetViews>
  <sheetFormatPr defaultRowHeight="13.5"/>
  <cols>
    <col min="1" max="1" width="2.625" style="46" customWidth="1"/>
    <col min="2" max="2" width="14.625" style="46" customWidth="1"/>
    <col min="3" max="12" width="11.125" style="46" customWidth="1"/>
    <col min="13" max="21" width="10.125" style="46" customWidth="1"/>
    <col min="22" max="22" width="14.625" style="46" customWidth="1"/>
    <col min="23" max="16384" width="9" style="46"/>
  </cols>
  <sheetData>
    <row r="1" spans="2:22">
      <c r="B1" s="86"/>
    </row>
    <row r="2" spans="2:22" ht="17.25">
      <c r="B2" s="119" t="s">
        <v>160</v>
      </c>
      <c r="O2" s="46" t="s">
        <v>238</v>
      </c>
      <c r="V2" s="193" t="s">
        <v>160</v>
      </c>
    </row>
    <row r="3" spans="2:22">
      <c r="V3" s="85"/>
    </row>
    <row r="4" spans="2:22" ht="17.25">
      <c r="K4" s="193" t="s">
        <v>791</v>
      </c>
      <c r="L4" s="119" t="s">
        <v>787</v>
      </c>
    </row>
    <row r="5" spans="2:22">
      <c r="V5" s="85" t="s">
        <v>113</v>
      </c>
    </row>
    <row r="6" spans="2:22" ht="15" customHeight="1">
      <c r="B6" s="442" t="s">
        <v>58</v>
      </c>
      <c r="C6" s="437" t="s">
        <v>156</v>
      </c>
      <c r="D6" s="438"/>
      <c r="E6" s="442"/>
      <c r="F6" s="443" t="s">
        <v>247</v>
      </c>
      <c r="G6" s="55"/>
      <c r="H6" s="136" t="s">
        <v>234</v>
      </c>
      <c r="I6" s="146"/>
      <c r="J6" s="146"/>
      <c r="K6" s="136" t="s">
        <v>233</v>
      </c>
      <c r="L6" s="146"/>
      <c r="M6" s="146"/>
      <c r="N6" s="136" t="s">
        <v>232</v>
      </c>
      <c r="O6" s="146"/>
      <c r="P6" s="138" t="s">
        <v>231</v>
      </c>
      <c r="Q6" s="124"/>
      <c r="R6" s="124"/>
      <c r="S6" s="138" t="s">
        <v>246</v>
      </c>
      <c r="T6" s="124"/>
      <c r="U6" s="127"/>
      <c r="V6" s="440" t="s">
        <v>58</v>
      </c>
    </row>
    <row r="7" spans="2:22" ht="15" customHeight="1">
      <c r="B7" s="449"/>
      <c r="C7" s="125"/>
      <c r="D7" s="56"/>
      <c r="E7" s="143"/>
      <c r="F7" s="447"/>
      <c r="G7" s="438" t="s">
        <v>46</v>
      </c>
      <c r="H7" s="438"/>
      <c r="I7" s="439"/>
      <c r="J7" s="134"/>
      <c r="K7" s="136"/>
      <c r="L7" s="136"/>
      <c r="M7" s="136"/>
      <c r="N7" s="136"/>
      <c r="O7" s="136"/>
      <c r="P7" s="443" t="s">
        <v>46</v>
      </c>
      <c r="Q7" s="443" t="s">
        <v>55</v>
      </c>
      <c r="R7" s="443" t="s">
        <v>56</v>
      </c>
      <c r="S7" s="443" t="s">
        <v>46</v>
      </c>
      <c r="T7" s="443" t="s">
        <v>226</v>
      </c>
      <c r="U7" s="443" t="s">
        <v>225</v>
      </c>
      <c r="V7" s="445"/>
    </row>
    <row r="8" spans="2:22" ht="15" customHeight="1">
      <c r="B8" s="449"/>
      <c r="C8" s="131" t="s">
        <v>46</v>
      </c>
      <c r="D8" s="151" t="s">
        <v>10</v>
      </c>
      <c r="E8" s="131" t="s">
        <v>112</v>
      </c>
      <c r="F8" s="447"/>
      <c r="G8" s="442" t="s">
        <v>46</v>
      </c>
      <c r="H8" s="443" t="s">
        <v>2</v>
      </c>
      <c r="I8" s="443" t="s">
        <v>3</v>
      </c>
      <c r="J8" s="443" t="s">
        <v>245</v>
      </c>
      <c r="K8" s="443" t="s">
        <v>244</v>
      </c>
      <c r="L8" s="440" t="s">
        <v>243</v>
      </c>
      <c r="M8" s="442" t="s">
        <v>242</v>
      </c>
      <c r="N8" s="443" t="s">
        <v>241</v>
      </c>
      <c r="O8" s="443" t="s">
        <v>240</v>
      </c>
      <c r="P8" s="447"/>
      <c r="Q8" s="447"/>
      <c r="R8" s="447"/>
      <c r="S8" s="447"/>
      <c r="T8" s="447"/>
      <c r="U8" s="447"/>
      <c r="V8" s="445"/>
    </row>
    <row r="9" spans="2:22" ht="15" customHeight="1">
      <c r="B9" s="448"/>
      <c r="C9" s="126"/>
      <c r="D9" s="58"/>
      <c r="E9" s="126"/>
      <c r="F9" s="444"/>
      <c r="G9" s="448"/>
      <c r="H9" s="444"/>
      <c r="I9" s="444"/>
      <c r="J9" s="444"/>
      <c r="K9" s="444"/>
      <c r="L9" s="446"/>
      <c r="M9" s="448"/>
      <c r="N9" s="444"/>
      <c r="O9" s="444"/>
      <c r="P9" s="444"/>
      <c r="Q9" s="444"/>
      <c r="R9" s="444"/>
      <c r="S9" s="444"/>
      <c r="T9" s="444"/>
      <c r="U9" s="444"/>
      <c r="V9" s="446"/>
    </row>
    <row r="10" spans="2:22" ht="26.25" customHeight="1">
      <c r="B10" s="176" t="s">
        <v>239</v>
      </c>
      <c r="C10" s="223" t="s">
        <v>106</v>
      </c>
      <c r="D10" s="74" t="s">
        <v>106</v>
      </c>
      <c r="E10" s="74" t="s">
        <v>106</v>
      </c>
      <c r="F10" s="74" t="s">
        <v>106</v>
      </c>
      <c r="G10" s="74" t="s">
        <v>106</v>
      </c>
      <c r="H10" s="74" t="s">
        <v>106</v>
      </c>
      <c r="I10" s="74" t="s">
        <v>106</v>
      </c>
      <c r="J10" s="74" t="s">
        <v>106</v>
      </c>
      <c r="K10" s="74" t="s">
        <v>106</v>
      </c>
      <c r="L10" s="74" t="s">
        <v>106</v>
      </c>
      <c r="M10" s="74" t="s">
        <v>106</v>
      </c>
      <c r="N10" s="74" t="s">
        <v>106</v>
      </c>
      <c r="O10" s="74" t="s">
        <v>106</v>
      </c>
      <c r="P10" s="74" t="s">
        <v>106</v>
      </c>
      <c r="Q10" s="74" t="s">
        <v>106</v>
      </c>
      <c r="R10" s="74" t="s">
        <v>106</v>
      </c>
      <c r="S10" s="74" t="s">
        <v>106</v>
      </c>
      <c r="T10" s="74" t="s">
        <v>106</v>
      </c>
      <c r="U10" s="224" t="s">
        <v>106</v>
      </c>
      <c r="V10" s="175" t="s">
        <v>220</v>
      </c>
    </row>
    <row r="11" spans="2:22" ht="26.25" customHeight="1">
      <c r="B11" s="176">
        <v>26</v>
      </c>
      <c r="C11" s="223" t="s">
        <v>106</v>
      </c>
      <c r="D11" s="74" t="s">
        <v>106</v>
      </c>
      <c r="E11" s="74" t="s">
        <v>106</v>
      </c>
      <c r="F11" s="74" t="s">
        <v>106</v>
      </c>
      <c r="G11" s="74" t="s">
        <v>106</v>
      </c>
      <c r="H11" s="74" t="s">
        <v>106</v>
      </c>
      <c r="I11" s="74" t="s">
        <v>106</v>
      </c>
      <c r="J11" s="74" t="s">
        <v>106</v>
      </c>
      <c r="K11" s="74" t="s">
        <v>106</v>
      </c>
      <c r="L11" s="74" t="s">
        <v>106</v>
      </c>
      <c r="M11" s="74" t="s">
        <v>106</v>
      </c>
      <c r="N11" s="74" t="s">
        <v>106</v>
      </c>
      <c r="O11" s="74" t="s">
        <v>106</v>
      </c>
      <c r="P11" s="74" t="s">
        <v>106</v>
      </c>
      <c r="Q11" s="74" t="s">
        <v>106</v>
      </c>
      <c r="R11" s="74" t="s">
        <v>106</v>
      </c>
      <c r="S11" s="74" t="s">
        <v>106</v>
      </c>
      <c r="T11" s="74" t="s">
        <v>106</v>
      </c>
      <c r="U11" s="74" t="s">
        <v>106</v>
      </c>
      <c r="V11" s="285">
        <v>26</v>
      </c>
    </row>
    <row r="12" spans="2:22" ht="26.25" customHeight="1">
      <c r="B12" s="176"/>
      <c r="C12" s="118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</row>
    <row r="13" spans="2:22" ht="26.25" customHeight="1">
      <c r="B13" s="218">
        <v>27</v>
      </c>
      <c r="C13" s="217">
        <f t="shared" ref="C13:U13" si="0">SUM(C15:C17)</f>
        <v>14</v>
      </c>
      <c r="D13" s="216">
        <f t="shared" si="0"/>
        <v>13</v>
      </c>
      <c r="E13" s="216">
        <f t="shared" si="0"/>
        <v>1</v>
      </c>
      <c r="F13" s="216">
        <f t="shared" si="0"/>
        <v>50</v>
      </c>
      <c r="G13" s="216">
        <f t="shared" si="0"/>
        <v>1433</v>
      </c>
      <c r="H13" s="216">
        <f t="shared" si="0"/>
        <v>726</v>
      </c>
      <c r="I13" s="216">
        <f t="shared" si="0"/>
        <v>707</v>
      </c>
      <c r="J13" s="216">
        <f t="shared" si="0"/>
        <v>39</v>
      </c>
      <c r="K13" s="216">
        <f t="shared" si="0"/>
        <v>139</v>
      </c>
      <c r="L13" s="216">
        <f t="shared" si="0"/>
        <v>187</v>
      </c>
      <c r="M13" s="216">
        <f t="shared" si="0"/>
        <v>324</v>
      </c>
      <c r="N13" s="216">
        <f t="shared" si="0"/>
        <v>362</v>
      </c>
      <c r="O13" s="216">
        <f t="shared" si="0"/>
        <v>382</v>
      </c>
      <c r="P13" s="216">
        <f t="shared" si="0"/>
        <v>0</v>
      </c>
      <c r="Q13" s="216">
        <f t="shared" si="0"/>
        <v>0</v>
      </c>
      <c r="R13" s="216">
        <f t="shared" si="0"/>
        <v>0</v>
      </c>
      <c r="S13" s="216">
        <f t="shared" si="0"/>
        <v>222</v>
      </c>
      <c r="T13" s="216">
        <f t="shared" si="0"/>
        <v>187</v>
      </c>
      <c r="U13" s="216">
        <f t="shared" si="0"/>
        <v>35</v>
      </c>
      <c r="V13" s="215">
        <v>27</v>
      </c>
    </row>
    <row r="14" spans="2:22" ht="26.25" customHeight="1">
      <c r="C14" s="118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57"/>
    </row>
    <row r="15" spans="2:22" ht="26.25" customHeight="1">
      <c r="B15" s="158" t="s">
        <v>217</v>
      </c>
      <c r="C15" s="118">
        <f>D15+E15</f>
        <v>0</v>
      </c>
      <c r="D15" s="284">
        <v>0</v>
      </c>
      <c r="E15" s="284">
        <v>0</v>
      </c>
      <c r="F15" s="284">
        <v>0</v>
      </c>
      <c r="G15" s="284">
        <f>H15+I15</f>
        <v>0</v>
      </c>
      <c r="H15" s="284">
        <v>0</v>
      </c>
      <c r="I15" s="284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284">
        <f>SUM(Q15:R15)</f>
        <v>0</v>
      </c>
      <c r="Q15" s="284">
        <v>0</v>
      </c>
      <c r="R15" s="284">
        <v>0</v>
      </c>
      <c r="S15" s="284">
        <f>SUM(T15:U15)</f>
        <v>0</v>
      </c>
      <c r="T15" s="284">
        <v>0</v>
      </c>
      <c r="U15" s="284">
        <v>0</v>
      </c>
      <c r="V15" s="151" t="s">
        <v>217</v>
      </c>
    </row>
    <row r="16" spans="2:22" ht="26.25" customHeight="1">
      <c r="B16" s="158" t="s">
        <v>216</v>
      </c>
      <c r="C16" s="118">
        <f>D16+E16</f>
        <v>7</v>
      </c>
      <c r="D16" s="284">
        <v>6</v>
      </c>
      <c r="E16" s="284">
        <v>1</v>
      </c>
      <c r="F16" s="284">
        <v>21</v>
      </c>
      <c r="G16" s="284">
        <f>H16+I16</f>
        <v>573</v>
      </c>
      <c r="H16" s="284">
        <v>315</v>
      </c>
      <c r="I16" s="284">
        <v>258</v>
      </c>
      <c r="J16" s="284">
        <v>13</v>
      </c>
      <c r="K16" s="284">
        <v>60</v>
      </c>
      <c r="L16" s="284">
        <v>81</v>
      </c>
      <c r="M16" s="284">
        <v>117</v>
      </c>
      <c r="N16" s="284">
        <v>146</v>
      </c>
      <c r="O16" s="284">
        <v>156</v>
      </c>
      <c r="P16" s="284">
        <f>SUM(Q16:R16)</f>
        <v>0</v>
      </c>
      <c r="Q16" s="284">
        <v>0</v>
      </c>
      <c r="R16" s="284">
        <v>0</v>
      </c>
      <c r="S16" s="284">
        <f>SUM(T16:U16)</f>
        <v>87</v>
      </c>
      <c r="T16" s="284">
        <v>71</v>
      </c>
      <c r="U16" s="284">
        <v>16</v>
      </c>
      <c r="V16" s="151" t="s">
        <v>216</v>
      </c>
    </row>
    <row r="17" spans="2:22" ht="26.25" customHeight="1">
      <c r="B17" s="158" t="s">
        <v>215</v>
      </c>
      <c r="C17" s="118">
        <f>D17+E17</f>
        <v>7</v>
      </c>
      <c r="D17" s="284">
        <v>7</v>
      </c>
      <c r="E17" s="284">
        <v>0</v>
      </c>
      <c r="F17" s="284">
        <v>29</v>
      </c>
      <c r="G17" s="284">
        <f>H17+I17</f>
        <v>860</v>
      </c>
      <c r="H17" s="284">
        <v>411</v>
      </c>
      <c r="I17" s="284">
        <v>449</v>
      </c>
      <c r="J17" s="284">
        <v>26</v>
      </c>
      <c r="K17" s="284">
        <v>79</v>
      </c>
      <c r="L17" s="284">
        <v>106</v>
      </c>
      <c r="M17" s="284">
        <v>207</v>
      </c>
      <c r="N17" s="284">
        <v>216</v>
      </c>
      <c r="O17" s="284">
        <v>226</v>
      </c>
      <c r="P17" s="284">
        <f>SUM(Q17:R17)</f>
        <v>0</v>
      </c>
      <c r="Q17" s="284">
        <v>0</v>
      </c>
      <c r="R17" s="284">
        <v>0</v>
      </c>
      <c r="S17" s="284">
        <f>SUM(T17:U17)</f>
        <v>135</v>
      </c>
      <c r="T17" s="284">
        <v>116</v>
      </c>
      <c r="U17" s="284">
        <v>19</v>
      </c>
      <c r="V17" s="151" t="s">
        <v>215</v>
      </c>
    </row>
    <row r="18" spans="2:22" ht="26.25" customHeight="1">
      <c r="C18" s="118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 t="s">
        <v>39</v>
      </c>
      <c r="T18" s="284"/>
      <c r="U18" s="284"/>
      <c r="V18" s="57"/>
    </row>
    <row r="19" spans="2:22" ht="26.25" customHeight="1">
      <c r="B19" s="158" t="s">
        <v>214</v>
      </c>
      <c r="C19" s="118">
        <f>SUM(C21:C33)</f>
        <v>14</v>
      </c>
      <c r="D19" s="73">
        <f>SUM(D21:D33)</f>
        <v>13</v>
      </c>
      <c r="E19" s="284">
        <f>SUM(E21:E33)</f>
        <v>1</v>
      </c>
      <c r="F19" s="284">
        <f>SUM(F21:F33)</f>
        <v>50</v>
      </c>
      <c r="G19" s="284"/>
      <c r="H19" s="284">
        <f t="shared" ref="H19:U19" si="1">SUM(H21:H33)</f>
        <v>726</v>
      </c>
      <c r="I19" s="284">
        <f t="shared" si="1"/>
        <v>707</v>
      </c>
      <c r="J19" s="284">
        <f t="shared" si="1"/>
        <v>39</v>
      </c>
      <c r="K19" s="284">
        <f t="shared" si="1"/>
        <v>139</v>
      </c>
      <c r="L19" s="284">
        <f t="shared" si="1"/>
        <v>187</v>
      </c>
      <c r="M19" s="284">
        <f t="shared" si="1"/>
        <v>324</v>
      </c>
      <c r="N19" s="284">
        <f t="shared" si="1"/>
        <v>362</v>
      </c>
      <c r="O19" s="284">
        <f t="shared" si="1"/>
        <v>382</v>
      </c>
      <c r="P19" s="284">
        <f t="shared" si="1"/>
        <v>0</v>
      </c>
      <c r="Q19" s="284">
        <f t="shared" si="1"/>
        <v>0</v>
      </c>
      <c r="R19" s="284">
        <f t="shared" si="1"/>
        <v>0</v>
      </c>
      <c r="S19" s="284">
        <f t="shared" si="1"/>
        <v>222</v>
      </c>
      <c r="T19" s="284">
        <f t="shared" si="1"/>
        <v>187</v>
      </c>
      <c r="U19" s="284">
        <f t="shared" si="1"/>
        <v>35</v>
      </c>
      <c r="V19" s="151" t="s">
        <v>214</v>
      </c>
    </row>
    <row r="20" spans="2:22" ht="26.25" customHeight="1">
      <c r="C20" s="118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57"/>
    </row>
    <row r="21" spans="2:22" ht="26.25" customHeight="1">
      <c r="B21" s="212" t="s">
        <v>213</v>
      </c>
      <c r="C21" s="118">
        <f t="shared" ref="C21:C33" si="2">D21+E21</f>
        <v>12</v>
      </c>
      <c r="D21" s="284">
        <v>11</v>
      </c>
      <c r="E21" s="284">
        <v>1</v>
      </c>
      <c r="F21" s="284">
        <v>39</v>
      </c>
      <c r="G21" s="284">
        <f t="shared" ref="G21:G33" si="3">H21+I21</f>
        <v>1221</v>
      </c>
      <c r="H21" s="284">
        <v>618</v>
      </c>
      <c r="I21" s="284">
        <v>603</v>
      </c>
      <c r="J21" s="284">
        <v>34</v>
      </c>
      <c r="K21" s="284">
        <v>128</v>
      </c>
      <c r="L21" s="284">
        <v>174</v>
      </c>
      <c r="M21" s="284">
        <v>272</v>
      </c>
      <c r="N21" s="284">
        <v>303</v>
      </c>
      <c r="O21" s="284">
        <v>310</v>
      </c>
      <c r="P21" s="284">
        <f t="shared" ref="P21:P33" si="4">SUM(Q21:R21)</f>
        <v>0</v>
      </c>
      <c r="Q21" s="284">
        <v>0</v>
      </c>
      <c r="R21" s="284">
        <v>0</v>
      </c>
      <c r="S21" s="284">
        <f t="shared" ref="S21:S33" si="5">SUM(T21:U21)</f>
        <v>199</v>
      </c>
      <c r="T21" s="284">
        <v>167</v>
      </c>
      <c r="U21" s="284">
        <v>32</v>
      </c>
      <c r="V21" s="210" t="s">
        <v>213</v>
      </c>
    </row>
    <row r="22" spans="2:22" ht="26.25" customHeight="1">
      <c r="B22" s="212" t="s">
        <v>212</v>
      </c>
      <c r="C22" s="118">
        <f t="shared" si="2"/>
        <v>0</v>
      </c>
      <c r="D22" s="284">
        <v>0</v>
      </c>
      <c r="E22" s="284">
        <v>0</v>
      </c>
      <c r="F22" s="284">
        <v>0</v>
      </c>
      <c r="G22" s="284">
        <f t="shared" si="3"/>
        <v>0</v>
      </c>
      <c r="H22" s="284">
        <v>0</v>
      </c>
      <c r="I22" s="284">
        <v>0</v>
      </c>
      <c r="J22" s="284">
        <v>0</v>
      </c>
      <c r="K22" s="284">
        <v>0</v>
      </c>
      <c r="L22" s="284">
        <v>0</v>
      </c>
      <c r="M22" s="284">
        <v>0</v>
      </c>
      <c r="N22" s="284">
        <v>0</v>
      </c>
      <c r="O22" s="284">
        <v>0</v>
      </c>
      <c r="P22" s="284">
        <f t="shared" si="4"/>
        <v>0</v>
      </c>
      <c r="Q22" s="284">
        <v>0</v>
      </c>
      <c r="R22" s="284">
        <v>0</v>
      </c>
      <c r="S22" s="284">
        <f t="shared" si="5"/>
        <v>0</v>
      </c>
      <c r="T22" s="284">
        <v>0</v>
      </c>
      <c r="U22" s="284">
        <v>0</v>
      </c>
      <c r="V22" s="210" t="s">
        <v>212</v>
      </c>
    </row>
    <row r="23" spans="2:22" ht="26.25" customHeight="1">
      <c r="B23" s="212" t="s">
        <v>211</v>
      </c>
      <c r="C23" s="118">
        <f t="shared" si="2"/>
        <v>0</v>
      </c>
      <c r="D23" s="284">
        <v>0</v>
      </c>
      <c r="E23" s="284">
        <v>0</v>
      </c>
      <c r="F23" s="284">
        <v>0</v>
      </c>
      <c r="G23" s="284">
        <f t="shared" si="3"/>
        <v>0</v>
      </c>
      <c r="H23" s="284">
        <v>0</v>
      </c>
      <c r="I23" s="284">
        <v>0</v>
      </c>
      <c r="J23" s="284">
        <v>0</v>
      </c>
      <c r="K23" s="284">
        <v>0</v>
      </c>
      <c r="L23" s="284">
        <v>0</v>
      </c>
      <c r="M23" s="284">
        <v>0</v>
      </c>
      <c r="N23" s="284">
        <v>0</v>
      </c>
      <c r="O23" s="284">
        <v>0</v>
      </c>
      <c r="P23" s="284">
        <f t="shared" si="4"/>
        <v>0</v>
      </c>
      <c r="Q23" s="284">
        <v>0</v>
      </c>
      <c r="R23" s="284">
        <v>0</v>
      </c>
      <c r="S23" s="284">
        <f t="shared" si="5"/>
        <v>0</v>
      </c>
      <c r="T23" s="284">
        <v>0</v>
      </c>
      <c r="U23" s="284">
        <v>0</v>
      </c>
      <c r="V23" s="210" t="s">
        <v>211</v>
      </c>
    </row>
    <row r="24" spans="2:22" ht="26.25" customHeight="1">
      <c r="B24" s="212" t="s">
        <v>210</v>
      </c>
      <c r="C24" s="118">
        <f t="shared" si="2"/>
        <v>2</v>
      </c>
      <c r="D24" s="284">
        <v>2</v>
      </c>
      <c r="E24" s="284">
        <v>0</v>
      </c>
      <c r="F24" s="284">
        <v>11</v>
      </c>
      <c r="G24" s="284">
        <f t="shared" si="3"/>
        <v>212</v>
      </c>
      <c r="H24" s="284">
        <v>108</v>
      </c>
      <c r="I24" s="284">
        <v>104</v>
      </c>
      <c r="J24" s="284">
        <v>5</v>
      </c>
      <c r="K24" s="284">
        <v>11</v>
      </c>
      <c r="L24" s="284">
        <v>13</v>
      </c>
      <c r="M24" s="284">
        <v>52</v>
      </c>
      <c r="N24" s="284">
        <v>59</v>
      </c>
      <c r="O24" s="284">
        <v>72</v>
      </c>
      <c r="P24" s="284">
        <f t="shared" si="4"/>
        <v>0</v>
      </c>
      <c r="Q24" s="284">
        <v>0</v>
      </c>
      <c r="R24" s="284">
        <v>0</v>
      </c>
      <c r="S24" s="284">
        <f t="shared" si="5"/>
        <v>23</v>
      </c>
      <c r="T24" s="284">
        <v>20</v>
      </c>
      <c r="U24" s="284">
        <v>3</v>
      </c>
      <c r="V24" s="210" t="s">
        <v>210</v>
      </c>
    </row>
    <row r="25" spans="2:22" ht="26.25" customHeight="1">
      <c r="B25" s="212" t="s">
        <v>209</v>
      </c>
      <c r="C25" s="118">
        <f t="shared" si="2"/>
        <v>0</v>
      </c>
      <c r="D25" s="284">
        <v>0</v>
      </c>
      <c r="E25" s="284">
        <v>0</v>
      </c>
      <c r="F25" s="284">
        <v>0</v>
      </c>
      <c r="G25" s="284">
        <f t="shared" si="3"/>
        <v>0</v>
      </c>
      <c r="H25" s="284">
        <v>0</v>
      </c>
      <c r="I25" s="284">
        <v>0</v>
      </c>
      <c r="J25" s="284">
        <v>0</v>
      </c>
      <c r="K25" s="284">
        <v>0</v>
      </c>
      <c r="L25" s="284">
        <v>0</v>
      </c>
      <c r="M25" s="284">
        <v>0</v>
      </c>
      <c r="N25" s="284">
        <v>0</v>
      </c>
      <c r="O25" s="284">
        <v>0</v>
      </c>
      <c r="P25" s="284">
        <f t="shared" si="4"/>
        <v>0</v>
      </c>
      <c r="Q25" s="284">
        <v>0</v>
      </c>
      <c r="R25" s="284">
        <v>0</v>
      </c>
      <c r="S25" s="284">
        <f t="shared" si="5"/>
        <v>0</v>
      </c>
      <c r="T25" s="284">
        <v>0</v>
      </c>
      <c r="U25" s="284">
        <v>0</v>
      </c>
      <c r="V25" s="210" t="s">
        <v>209</v>
      </c>
    </row>
    <row r="26" spans="2:22" ht="26.25" customHeight="1">
      <c r="B26" s="212" t="s">
        <v>208</v>
      </c>
      <c r="C26" s="118">
        <f t="shared" si="2"/>
        <v>0</v>
      </c>
      <c r="D26" s="284">
        <v>0</v>
      </c>
      <c r="E26" s="284">
        <v>0</v>
      </c>
      <c r="F26" s="284">
        <v>0</v>
      </c>
      <c r="G26" s="284">
        <f t="shared" si="3"/>
        <v>0</v>
      </c>
      <c r="H26" s="284">
        <v>0</v>
      </c>
      <c r="I26" s="284">
        <v>0</v>
      </c>
      <c r="J26" s="284">
        <v>0</v>
      </c>
      <c r="K26" s="284">
        <v>0</v>
      </c>
      <c r="L26" s="284">
        <v>0</v>
      </c>
      <c r="M26" s="284">
        <v>0</v>
      </c>
      <c r="N26" s="284">
        <v>0</v>
      </c>
      <c r="O26" s="284">
        <v>0</v>
      </c>
      <c r="P26" s="284">
        <f t="shared" si="4"/>
        <v>0</v>
      </c>
      <c r="Q26" s="284">
        <v>0</v>
      </c>
      <c r="R26" s="284">
        <v>0</v>
      </c>
      <c r="S26" s="284">
        <f t="shared" si="5"/>
        <v>0</v>
      </c>
      <c r="T26" s="284">
        <v>0</v>
      </c>
      <c r="U26" s="284">
        <v>0</v>
      </c>
      <c r="V26" s="210" t="s">
        <v>208</v>
      </c>
    </row>
    <row r="27" spans="2:22" ht="26.25" customHeight="1">
      <c r="B27" s="212" t="s">
        <v>207</v>
      </c>
      <c r="C27" s="118">
        <f t="shared" si="2"/>
        <v>0</v>
      </c>
      <c r="D27" s="284">
        <v>0</v>
      </c>
      <c r="E27" s="284">
        <v>0</v>
      </c>
      <c r="F27" s="284">
        <v>0</v>
      </c>
      <c r="G27" s="284">
        <f t="shared" si="3"/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4">
        <v>0</v>
      </c>
      <c r="P27" s="284">
        <f t="shared" si="4"/>
        <v>0</v>
      </c>
      <c r="Q27" s="284">
        <v>0</v>
      </c>
      <c r="R27" s="284">
        <v>0</v>
      </c>
      <c r="S27" s="284">
        <f t="shared" si="5"/>
        <v>0</v>
      </c>
      <c r="T27" s="284">
        <v>0</v>
      </c>
      <c r="U27" s="284">
        <v>0</v>
      </c>
      <c r="V27" s="210" t="s">
        <v>207</v>
      </c>
    </row>
    <row r="28" spans="2:22" ht="26.25" customHeight="1">
      <c r="B28" s="212" t="s">
        <v>206</v>
      </c>
      <c r="C28" s="118">
        <f t="shared" si="2"/>
        <v>0</v>
      </c>
      <c r="D28" s="284">
        <v>0</v>
      </c>
      <c r="E28" s="284">
        <v>0</v>
      </c>
      <c r="F28" s="284">
        <v>0</v>
      </c>
      <c r="G28" s="284">
        <f t="shared" si="3"/>
        <v>0</v>
      </c>
      <c r="H28" s="284">
        <v>0</v>
      </c>
      <c r="I28" s="284">
        <v>0</v>
      </c>
      <c r="J28" s="284">
        <v>0</v>
      </c>
      <c r="K28" s="284">
        <v>0</v>
      </c>
      <c r="L28" s="284">
        <v>0</v>
      </c>
      <c r="M28" s="284">
        <v>0</v>
      </c>
      <c r="N28" s="284">
        <v>0</v>
      </c>
      <c r="O28" s="284">
        <v>0</v>
      </c>
      <c r="P28" s="284">
        <f t="shared" si="4"/>
        <v>0</v>
      </c>
      <c r="Q28" s="284">
        <v>0</v>
      </c>
      <c r="R28" s="284">
        <v>0</v>
      </c>
      <c r="S28" s="284">
        <f t="shared" si="5"/>
        <v>0</v>
      </c>
      <c r="T28" s="284">
        <v>0</v>
      </c>
      <c r="U28" s="284">
        <v>0</v>
      </c>
      <c r="V28" s="210" t="s">
        <v>206</v>
      </c>
    </row>
    <row r="29" spans="2:22" ht="26.25" customHeight="1">
      <c r="B29" s="212" t="s">
        <v>205</v>
      </c>
      <c r="C29" s="118">
        <f t="shared" si="2"/>
        <v>0</v>
      </c>
      <c r="D29" s="284">
        <v>0</v>
      </c>
      <c r="E29" s="284">
        <v>0</v>
      </c>
      <c r="F29" s="284">
        <v>0</v>
      </c>
      <c r="G29" s="284">
        <f t="shared" si="3"/>
        <v>0</v>
      </c>
      <c r="H29" s="284">
        <v>0</v>
      </c>
      <c r="I29" s="284">
        <v>0</v>
      </c>
      <c r="J29" s="284">
        <v>0</v>
      </c>
      <c r="K29" s="284">
        <v>0</v>
      </c>
      <c r="L29" s="284">
        <v>0</v>
      </c>
      <c r="M29" s="284">
        <v>0</v>
      </c>
      <c r="N29" s="284">
        <v>0</v>
      </c>
      <c r="O29" s="284">
        <v>0</v>
      </c>
      <c r="P29" s="284">
        <f t="shared" si="4"/>
        <v>0</v>
      </c>
      <c r="Q29" s="284">
        <v>0</v>
      </c>
      <c r="R29" s="284">
        <v>0</v>
      </c>
      <c r="S29" s="284">
        <f t="shared" si="5"/>
        <v>0</v>
      </c>
      <c r="T29" s="284">
        <v>0</v>
      </c>
      <c r="U29" s="284">
        <v>0</v>
      </c>
      <c r="V29" s="210" t="s">
        <v>205</v>
      </c>
    </row>
    <row r="30" spans="2:22" ht="26.25" customHeight="1">
      <c r="B30" s="212" t="s">
        <v>204</v>
      </c>
      <c r="C30" s="118">
        <f t="shared" si="2"/>
        <v>0</v>
      </c>
      <c r="D30" s="284">
        <v>0</v>
      </c>
      <c r="E30" s="284">
        <v>0</v>
      </c>
      <c r="F30" s="284">
        <v>0</v>
      </c>
      <c r="G30" s="284">
        <f t="shared" si="3"/>
        <v>0</v>
      </c>
      <c r="H30" s="284">
        <v>0</v>
      </c>
      <c r="I30" s="284">
        <v>0</v>
      </c>
      <c r="J30" s="284">
        <v>0</v>
      </c>
      <c r="K30" s="284">
        <v>0</v>
      </c>
      <c r="L30" s="284">
        <v>0</v>
      </c>
      <c r="M30" s="284">
        <v>0</v>
      </c>
      <c r="N30" s="284">
        <v>0</v>
      </c>
      <c r="O30" s="284">
        <v>0</v>
      </c>
      <c r="P30" s="284">
        <f t="shared" si="4"/>
        <v>0</v>
      </c>
      <c r="Q30" s="284">
        <v>0</v>
      </c>
      <c r="R30" s="284">
        <v>0</v>
      </c>
      <c r="S30" s="284">
        <f t="shared" si="5"/>
        <v>0</v>
      </c>
      <c r="T30" s="284">
        <v>0</v>
      </c>
      <c r="U30" s="284">
        <v>0</v>
      </c>
      <c r="V30" s="210" t="s">
        <v>204</v>
      </c>
    </row>
    <row r="31" spans="2:22" ht="26.25" customHeight="1">
      <c r="B31" s="212" t="s">
        <v>203</v>
      </c>
      <c r="C31" s="118">
        <f t="shared" si="2"/>
        <v>0</v>
      </c>
      <c r="D31" s="284">
        <v>0</v>
      </c>
      <c r="E31" s="284">
        <v>0</v>
      </c>
      <c r="F31" s="284">
        <v>0</v>
      </c>
      <c r="G31" s="284">
        <f t="shared" si="3"/>
        <v>0</v>
      </c>
      <c r="H31" s="284">
        <v>0</v>
      </c>
      <c r="I31" s="284">
        <v>0</v>
      </c>
      <c r="J31" s="284">
        <v>0</v>
      </c>
      <c r="K31" s="284">
        <v>0</v>
      </c>
      <c r="L31" s="284">
        <v>0</v>
      </c>
      <c r="M31" s="284">
        <v>0</v>
      </c>
      <c r="N31" s="284">
        <v>0</v>
      </c>
      <c r="O31" s="284">
        <v>0</v>
      </c>
      <c r="P31" s="284">
        <f t="shared" si="4"/>
        <v>0</v>
      </c>
      <c r="Q31" s="284">
        <v>0</v>
      </c>
      <c r="R31" s="284">
        <v>0</v>
      </c>
      <c r="S31" s="284">
        <f t="shared" si="5"/>
        <v>0</v>
      </c>
      <c r="T31" s="284">
        <v>0</v>
      </c>
      <c r="U31" s="284">
        <v>0</v>
      </c>
      <c r="V31" s="210" t="s">
        <v>203</v>
      </c>
    </row>
    <row r="32" spans="2:22" ht="26.25" customHeight="1">
      <c r="B32" s="212" t="s">
        <v>202</v>
      </c>
      <c r="C32" s="118">
        <f t="shared" si="2"/>
        <v>0</v>
      </c>
      <c r="D32" s="284">
        <v>0</v>
      </c>
      <c r="E32" s="284">
        <v>0</v>
      </c>
      <c r="F32" s="284">
        <v>0</v>
      </c>
      <c r="G32" s="284">
        <f t="shared" si="3"/>
        <v>0</v>
      </c>
      <c r="H32" s="284">
        <v>0</v>
      </c>
      <c r="I32" s="284">
        <v>0</v>
      </c>
      <c r="J32" s="284">
        <v>0</v>
      </c>
      <c r="K32" s="284">
        <v>0</v>
      </c>
      <c r="L32" s="284">
        <v>0</v>
      </c>
      <c r="M32" s="284">
        <v>0</v>
      </c>
      <c r="N32" s="284">
        <v>0</v>
      </c>
      <c r="O32" s="284">
        <v>0</v>
      </c>
      <c r="P32" s="284">
        <f t="shared" si="4"/>
        <v>0</v>
      </c>
      <c r="Q32" s="284">
        <v>0</v>
      </c>
      <c r="R32" s="284">
        <v>0</v>
      </c>
      <c r="S32" s="284">
        <f t="shared" si="5"/>
        <v>0</v>
      </c>
      <c r="T32" s="284">
        <v>0</v>
      </c>
      <c r="U32" s="284">
        <v>0</v>
      </c>
      <c r="V32" s="210" t="s">
        <v>202</v>
      </c>
    </row>
    <row r="33" spans="2:22" ht="26.25" customHeight="1">
      <c r="B33" s="212" t="s">
        <v>201</v>
      </c>
      <c r="C33" s="118">
        <f t="shared" si="2"/>
        <v>0</v>
      </c>
      <c r="D33" s="284">
        <v>0</v>
      </c>
      <c r="E33" s="284">
        <v>0</v>
      </c>
      <c r="F33" s="284">
        <v>0</v>
      </c>
      <c r="G33" s="284">
        <f t="shared" si="3"/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284">
        <f t="shared" si="4"/>
        <v>0</v>
      </c>
      <c r="Q33" s="284">
        <v>0</v>
      </c>
      <c r="R33" s="284">
        <v>0</v>
      </c>
      <c r="S33" s="284">
        <f t="shared" si="5"/>
        <v>0</v>
      </c>
      <c r="T33" s="284">
        <v>0</v>
      </c>
      <c r="U33" s="284">
        <v>0</v>
      </c>
      <c r="V33" s="210" t="s">
        <v>201</v>
      </c>
    </row>
    <row r="34" spans="2:22" ht="26.25" customHeight="1">
      <c r="C34" s="118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57"/>
    </row>
    <row r="35" spans="2:22" ht="26.25" customHeight="1">
      <c r="B35" s="212" t="s">
        <v>200</v>
      </c>
      <c r="C35" s="118">
        <f t="shared" ref="C35:U35" si="6">SUM(C37:C42)</f>
        <v>0</v>
      </c>
      <c r="D35" s="284">
        <f t="shared" si="6"/>
        <v>0</v>
      </c>
      <c r="E35" s="284">
        <f t="shared" si="6"/>
        <v>0</v>
      </c>
      <c r="F35" s="284">
        <f t="shared" si="6"/>
        <v>0</v>
      </c>
      <c r="G35" s="284">
        <f t="shared" si="6"/>
        <v>0</v>
      </c>
      <c r="H35" s="284">
        <f t="shared" si="6"/>
        <v>0</v>
      </c>
      <c r="I35" s="284">
        <f t="shared" si="6"/>
        <v>0</v>
      </c>
      <c r="J35" s="284">
        <f t="shared" si="6"/>
        <v>0</v>
      </c>
      <c r="K35" s="284">
        <f t="shared" si="6"/>
        <v>0</v>
      </c>
      <c r="L35" s="284">
        <f t="shared" si="6"/>
        <v>0</v>
      </c>
      <c r="M35" s="284">
        <f t="shared" si="6"/>
        <v>0</v>
      </c>
      <c r="N35" s="284">
        <f t="shared" si="6"/>
        <v>0</v>
      </c>
      <c r="O35" s="284">
        <f t="shared" si="6"/>
        <v>0</v>
      </c>
      <c r="P35" s="284">
        <f t="shared" si="6"/>
        <v>0</v>
      </c>
      <c r="Q35" s="284">
        <f t="shared" si="6"/>
        <v>0</v>
      </c>
      <c r="R35" s="284">
        <f t="shared" si="6"/>
        <v>0</v>
      </c>
      <c r="S35" s="284">
        <f t="shared" si="6"/>
        <v>0</v>
      </c>
      <c r="T35" s="284">
        <f t="shared" si="6"/>
        <v>0</v>
      </c>
      <c r="U35" s="284">
        <f t="shared" si="6"/>
        <v>0</v>
      </c>
      <c r="V35" s="210" t="s">
        <v>200</v>
      </c>
    </row>
    <row r="36" spans="2:22" ht="26.25" customHeight="1">
      <c r="B36" s="212"/>
      <c r="C36" s="118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10"/>
    </row>
    <row r="37" spans="2:22" ht="26.25" customHeight="1">
      <c r="B37" s="212" t="s">
        <v>199</v>
      </c>
      <c r="C37" s="118">
        <f t="shared" ref="C37:C42" si="7">D37+E37</f>
        <v>0</v>
      </c>
      <c r="D37" s="284">
        <v>0</v>
      </c>
      <c r="E37" s="284">
        <v>0</v>
      </c>
      <c r="F37" s="284">
        <v>0</v>
      </c>
      <c r="G37" s="284">
        <f t="shared" ref="G37:G42" si="8">H37+I37</f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  <c r="N37" s="284">
        <v>0</v>
      </c>
      <c r="O37" s="284">
        <v>0</v>
      </c>
      <c r="P37" s="284">
        <f t="shared" ref="P37:P42" si="9">SUM(Q37:R37)</f>
        <v>0</v>
      </c>
      <c r="Q37" s="284">
        <v>0</v>
      </c>
      <c r="R37" s="284">
        <v>0</v>
      </c>
      <c r="S37" s="284">
        <f t="shared" ref="S37:S42" si="10">SUM(T37:U37)</f>
        <v>0</v>
      </c>
      <c r="T37" s="284">
        <v>0</v>
      </c>
      <c r="U37" s="284">
        <v>0</v>
      </c>
      <c r="V37" s="210" t="s">
        <v>199</v>
      </c>
    </row>
    <row r="38" spans="2:22" ht="26.25" customHeight="1">
      <c r="B38" s="212" t="s">
        <v>198</v>
      </c>
      <c r="C38" s="118">
        <f t="shared" si="7"/>
        <v>0</v>
      </c>
      <c r="D38" s="284">
        <v>0</v>
      </c>
      <c r="E38" s="284">
        <v>0</v>
      </c>
      <c r="F38" s="284">
        <v>0</v>
      </c>
      <c r="G38" s="284">
        <f t="shared" si="8"/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  <c r="N38" s="284">
        <v>0</v>
      </c>
      <c r="O38" s="284">
        <v>0</v>
      </c>
      <c r="P38" s="284">
        <f t="shared" si="9"/>
        <v>0</v>
      </c>
      <c r="Q38" s="284">
        <v>0</v>
      </c>
      <c r="R38" s="284">
        <v>0</v>
      </c>
      <c r="S38" s="284">
        <f t="shared" si="10"/>
        <v>0</v>
      </c>
      <c r="T38" s="284">
        <v>0</v>
      </c>
      <c r="U38" s="284">
        <v>0</v>
      </c>
      <c r="V38" s="210" t="s">
        <v>198</v>
      </c>
    </row>
    <row r="39" spans="2:22" ht="26.25" customHeight="1">
      <c r="B39" s="212" t="s">
        <v>197</v>
      </c>
      <c r="C39" s="118">
        <f t="shared" si="7"/>
        <v>0</v>
      </c>
      <c r="D39" s="284">
        <v>0</v>
      </c>
      <c r="E39" s="284">
        <v>0</v>
      </c>
      <c r="F39" s="284">
        <v>0</v>
      </c>
      <c r="G39" s="284">
        <f t="shared" si="8"/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  <c r="N39" s="284">
        <v>0</v>
      </c>
      <c r="O39" s="284">
        <v>0</v>
      </c>
      <c r="P39" s="284">
        <f t="shared" si="9"/>
        <v>0</v>
      </c>
      <c r="Q39" s="284">
        <v>0</v>
      </c>
      <c r="R39" s="284">
        <v>0</v>
      </c>
      <c r="S39" s="284">
        <f t="shared" si="10"/>
        <v>0</v>
      </c>
      <c r="T39" s="284">
        <v>0</v>
      </c>
      <c r="U39" s="284">
        <v>0</v>
      </c>
      <c r="V39" s="210" t="s">
        <v>197</v>
      </c>
    </row>
    <row r="40" spans="2:22" ht="26.25" customHeight="1">
      <c r="B40" s="212" t="s">
        <v>196</v>
      </c>
      <c r="C40" s="118">
        <f t="shared" si="7"/>
        <v>0</v>
      </c>
      <c r="D40" s="284">
        <v>0</v>
      </c>
      <c r="E40" s="284">
        <v>0</v>
      </c>
      <c r="F40" s="284">
        <v>0</v>
      </c>
      <c r="G40" s="284">
        <f t="shared" si="8"/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N40" s="284">
        <v>0</v>
      </c>
      <c r="O40" s="284">
        <v>0</v>
      </c>
      <c r="P40" s="284">
        <f t="shared" si="9"/>
        <v>0</v>
      </c>
      <c r="Q40" s="284">
        <v>0</v>
      </c>
      <c r="R40" s="284">
        <v>0</v>
      </c>
      <c r="S40" s="284">
        <f t="shared" si="10"/>
        <v>0</v>
      </c>
      <c r="T40" s="284">
        <v>0</v>
      </c>
      <c r="U40" s="284">
        <v>0</v>
      </c>
      <c r="V40" s="210" t="s">
        <v>196</v>
      </c>
    </row>
    <row r="41" spans="2:22" ht="26.25" customHeight="1">
      <c r="B41" s="212" t="s">
        <v>195</v>
      </c>
      <c r="C41" s="118">
        <f t="shared" si="7"/>
        <v>0</v>
      </c>
      <c r="D41" s="284">
        <v>0</v>
      </c>
      <c r="E41" s="284">
        <v>0</v>
      </c>
      <c r="F41" s="284">
        <v>0</v>
      </c>
      <c r="G41" s="284">
        <f t="shared" si="8"/>
        <v>0</v>
      </c>
      <c r="H41" s="284">
        <v>0</v>
      </c>
      <c r="I41" s="284">
        <v>0</v>
      </c>
      <c r="J41" s="284">
        <v>0</v>
      </c>
      <c r="K41" s="284">
        <v>0</v>
      </c>
      <c r="L41" s="284">
        <v>0</v>
      </c>
      <c r="M41" s="284">
        <v>0</v>
      </c>
      <c r="N41" s="284">
        <v>0</v>
      </c>
      <c r="O41" s="284">
        <v>0</v>
      </c>
      <c r="P41" s="284">
        <f t="shared" si="9"/>
        <v>0</v>
      </c>
      <c r="Q41" s="284">
        <v>0</v>
      </c>
      <c r="R41" s="284">
        <v>0</v>
      </c>
      <c r="S41" s="284">
        <f t="shared" si="10"/>
        <v>0</v>
      </c>
      <c r="T41" s="284">
        <v>0</v>
      </c>
      <c r="U41" s="284">
        <v>0</v>
      </c>
      <c r="V41" s="210" t="s">
        <v>195</v>
      </c>
    </row>
    <row r="42" spans="2:22" ht="26.25" customHeight="1">
      <c r="B42" s="212" t="s">
        <v>194</v>
      </c>
      <c r="C42" s="118">
        <f t="shared" si="7"/>
        <v>0</v>
      </c>
      <c r="D42" s="284">
        <v>0</v>
      </c>
      <c r="E42" s="284">
        <v>0</v>
      </c>
      <c r="F42" s="284">
        <v>0</v>
      </c>
      <c r="G42" s="284">
        <f t="shared" si="8"/>
        <v>0</v>
      </c>
      <c r="H42" s="284">
        <v>0</v>
      </c>
      <c r="I42" s="284">
        <v>0</v>
      </c>
      <c r="J42" s="284">
        <v>0</v>
      </c>
      <c r="K42" s="284">
        <v>0</v>
      </c>
      <c r="L42" s="284">
        <v>0</v>
      </c>
      <c r="M42" s="284">
        <v>0</v>
      </c>
      <c r="N42" s="284">
        <v>0</v>
      </c>
      <c r="O42" s="284">
        <v>0</v>
      </c>
      <c r="P42" s="284">
        <f t="shared" si="9"/>
        <v>0</v>
      </c>
      <c r="Q42" s="284">
        <v>0</v>
      </c>
      <c r="R42" s="284">
        <v>0</v>
      </c>
      <c r="S42" s="284">
        <f t="shared" si="10"/>
        <v>0</v>
      </c>
      <c r="T42" s="284">
        <v>0</v>
      </c>
      <c r="U42" s="284">
        <v>0</v>
      </c>
      <c r="V42" s="210" t="s">
        <v>194</v>
      </c>
    </row>
    <row r="43" spans="2:22" s="53" customFormat="1" ht="13.5" customHeight="1">
      <c r="B43" s="112"/>
      <c r="C43" s="286"/>
      <c r="D43" s="286"/>
      <c r="E43" s="286"/>
      <c r="F43" s="286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112"/>
    </row>
    <row r="44" spans="2:22" ht="13.5" customHeight="1">
      <c r="B44" s="46" t="s">
        <v>193</v>
      </c>
    </row>
    <row r="45" spans="2:22" ht="13.5" customHeight="1">
      <c r="B45" s="46" t="s">
        <v>192</v>
      </c>
      <c r="G45" s="46" t="s">
        <v>69</v>
      </c>
    </row>
    <row r="73" spans="16:16">
      <c r="P73" s="46" t="s">
        <v>39</v>
      </c>
    </row>
  </sheetData>
  <mergeCells count="20">
    <mergeCell ref="B6:B9"/>
    <mergeCell ref="G8:G9"/>
    <mergeCell ref="C6:E6"/>
    <mergeCell ref="F6:F9"/>
    <mergeCell ref="I8:I9"/>
    <mergeCell ref="V6:V9"/>
    <mergeCell ref="P7:P9"/>
    <mergeCell ref="Q7:Q9"/>
    <mergeCell ref="R7:R9"/>
    <mergeCell ref="S7:S9"/>
    <mergeCell ref="U7:U9"/>
    <mergeCell ref="T7:T9"/>
    <mergeCell ref="O8:O9"/>
    <mergeCell ref="G7:I7"/>
    <mergeCell ref="H8:H9"/>
    <mergeCell ref="J8:J9"/>
    <mergeCell ref="K8:K9"/>
    <mergeCell ref="L8:L9"/>
    <mergeCell ref="M8:M9"/>
    <mergeCell ref="N8:N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56" orientation="portrait" useFirstPageNumber="1" r:id="rId1"/>
  <headerFooter alignWithMargins="0">
    <oddFooter>&amp;C&amp;14－&amp;P－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72"/>
  <sheetViews>
    <sheetView showGridLines="0" view="pageBreakPreview" zoomScaleNormal="90" zoomScaleSheetLayoutView="100" workbookViewId="0">
      <pane xSplit="2" ySplit="9" topLeftCell="C10" activePane="bottomRight" state="frozen"/>
      <selection activeCell="D30" sqref="D30"/>
      <selection pane="topRight" activeCell="D30" sqref="D30"/>
      <selection pane="bottomLeft" activeCell="D30" sqref="D30"/>
      <selection pane="bottomRight" activeCell="D12" sqref="D12"/>
    </sheetView>
  </sheetViews>
  <sheetFormatPr defaultRowHeight="13.5"/>
  <cols>
    <col min="1" max="1" width="2.625" style="1" customWidth="1"/>
    <col min="2" max="2" width="14.625" style="1" customWidth="1"/>
    <col min="3" max="5" width="7.875" style="1" customWidth="1"/>
    <col min="6" max="15" width="8.625" style="1" customWidth="1"/>
    <col min="16" max="16" width="9" style="1"/>
    <col min="17" max="19" width="8.625" style="1" customWidth="1"/>
    <col min="20" max="31" width="6.875" style="1" customWidth="1"/>
    <col min="32" max="32" width="14.625" style="1" customWidth="1"/>
    <col min="33" max="16384" width="9" style="1"/>
  </cols>
  <sheetData>
    <row r="1" spans="2:32">
      <c r="B1" s="235"/>
      <c r="C1" s="23"/>
    </row>
    <row r="2" spans="2:32" ht="17.25">
      <c r="B2" s="16" t="s">
        <v>262</v>
      </c>
      <c r="P2" s="7"/>
      <c r="AF2" s="234" t="s">
        <v>262</v>
      </c>
    </row>
    <row r="3" spans="2:32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53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28"/>
    </row>
    <row r="4" spans="2:32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193" t="s">
        <v>788</v>
      </c>
      <c r="Q4" s="119" t="s">
        <v>261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2:32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3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28" t="s">
        <v>45</v>
      </c>
    </row>
    <row r="6" spans="2:32" ht="15" customHeight="1">
      <c r="B6" s="442" t="s">
        <v>58</v>
      </c>
      <c r="C6" s="138" t="s">
        <v>842</v>
      </c>
      <c r="D6" s="124"/>
      <c r="E6" s="124"/>
      <c r="F6" s="138" t="s">
        <v>843</v>
      </c>
      <c r="G6" s="124"/>
      <c r="H6" s="124"/>
      <c r="I6" s="124"/>
      <c r="J6" s="138" t="s">
        <v>844</v>
      </c>
      <c r="K6" s="124"/>
      <c r="L6" s="124"/>
      <c r="M6" s="124"/>
      <c r="N6" s="124"/>
      <c r="O6" s="89" t="s">
        <v>845</v>
      </c>
      <c r="P6" s="90"/>
      <c r="Q6" s="221"/>
      <c r="R6" s="416"/>
      <c r="S6" s="416" t="s">
        <v>233</v>
      </c>
      <c r="T6" s="146"/>
      <c r="U6" s="146"/>
      <c r="V6" s="416"/>
      <c r="W6" s="416" t="s">
        <v>259</v>
      </c>
      <c r="X6" s="416"/>
      <c r="Y6" s="146"/>
      <c r="Z6" s="146"/>
      <c r="AA6" s="416" t="s">
        <v>232</v>
      </c>
      <c r="AB6" s="416"/>
      <c r="AC6" s="416"/>
      <c r="AD6" s="146"/>
      <c r="AE6" s="220"/>
      <c r="AF6" s="440" t="s">
        <v>58</v>
      </c>
    </row>
    <row r="7" spans="2:32" ht="15" customHeight="1">
      <c r="B7" s="449"/>
      <c r="C7" s="57"/>
      <c r="D7" s="125"/>
      <c r="E7" s="125"/>
      <c r="F7" s="57"/>
      <c r="G7" s="417" t="s">
        <v>258</v>
      </c>
      <c r="H7" s="417" t="s">
        <v>257</v>
      </c>
      <c r="I7" s="417" t="s">
        <v>256</v>
      </c>
      <c r="J7" s="57"/>
      <c r="K7" s="138" t="s">
        <v>846</v>
      </c>
      <c r="L7" s="124"/>
      <c r="M7" s="127"/>
      <c r="N7" s="125"/>
      <c r="O7" s="141" t="s">
        <v>107</v>
      </c>
      <c r="P7" s="288"/>
      <c r="Q7" s="221"/>
      <c r="R7" s="416" t="s">
        <v>46</v>
      </c>
      <c r="S7" s="220"/>
      <c r="T7" s="440" t="s">
        <v>65</v>
      </c>
      <c r="U7" s="442"/>
      <c r="V7" s="440" t="s">
        <v>49</v>
      </c>
      <c r="W7" s="442"/>
      <c r="X7" s="441" t="s">
        <v>50</v>
      </c>
      <c r="Y7" s="442"/>
      <c r="Z7" s="440" t="s">
        <v>51</v>
      </c>
      <c r="AA7" s="442"/>
      <c r="AB7" s="440" t="s">
        <v>52</v>
      </c>
      <c r="AC7" s="442"/>
      <c r="AD7" s="440" t="s">
        <v>53</v>
      </c>
      <c r="AE7" s="442"/>
      <c r="AF7" s="445"/>
    </row>
    <row r="8" spans="2:32" ht="15" customHeight="1">
      <c r="B8" s="449"/>
      <c r="C8" s="420" t="s">
        <v>46</v>
      </c>
      <c r="D8" s="418" t="s">
        <v>255</v>
      </c>
      <c r="E8" s="418" t="s">
        <v>254</v>
      </c>
      <c r="F8" s="420" t="s">
        <v>46</v>
      </c>
      <c r="G8" s="289"/>
      <c r="H8" s="289"/>
      <c r="I8" s="289"/>
      <c r="J8" s="420" t="s">
        <v>46</v>
      </c>
      <c r="K8" s="443" t="s">
        <v>54</v>
      </c>
      <c r="L8" s="443" t="s">
        <v>55</v>
      </c>
      <c r="M8" s="443" t="s">
        <v>56</v>
      </c>
      <c r="N8" s="418" t="s">
        <v>225</v>
      </c>
      <c r="O8" s="420"/>
      <c r="P8" s="290" t="s">
        <v>847</v>
      </c>
      <c r="Q8" s="443" t="s">
        <v>54</v>
      </c>
      <c r="R8" s="443" t="s">
        <v>55</v>
      </c>
      <c r="S8" s="443" t="s">
        <v>56</v>
      </c>
      <c r="T8" s="446"/>
      <c r="U8" s="448"/>
      <c r="V8" s="446"/>
      <c r="W8" s="448"/>
      <c r="X8" s="450"/>
      <c r="Y8" s="448"/>
      <c r="Z8" s="446"/>
      <c r="AA8" s="448"/>
      <c r="AB8" s="446"/>
      <c r="AC8" s="448"/>
      <c r="AD8" s="446"/>
      <c r="AE8" s="448"/>
      <c r="AF8" s="445"/>
    </row>
    <row r="9" spans="2:32" ht="15" customHeight="1">
      <c r="B9" s="448"/>
      <c r="C9" s="58"/>
      <c r="D9" s="126"/>
      <c r="E9" s="126"/>
      <c r="F9" s="58"/>
      <c r="G9" s="419" t="s">
        <v>252</v>
      </c>
      <c r="H9" s="419" t="s">
        <v>252</v>
      </c>
      <c r="I9" s="419" t="s">
        <v>252</v>
      </c>
      <c r="J9" s="58"/>
      <c r="K9" s="444"/>
      <c r="L9" s="444"/>
      <c r="M9" s="444"/>
      <c r="N9" s="126"/>
      <c r="O9" s="58"/>
      <c r="P9" s="188" t="s">
        <v>251</v>
      </c>
      <c r="Q9" s="444"/>
      <c r="R9" s="444"/>
      <c r="S9" s="444"/>
      <c r="T9" s="419" t="s">
        <v>2</v>
      </c>
      <c r="U9" s="421" t="s">
        <v>3</v>
      </c>
      <c r="V9" s="419" t="s">
        <v>2</v>
      </c>
      <c r="W9" s="421" t="s">
        <v>3</v>
      </c>
      <c r="X9" s="419" t="s">
        <v>2</v>
      </c>
      <c r="Y9" s="421" t="s">
        <v>3</v>
      </c>
      <c r="Z9" s="419" t="s">
        <v>2</v>
      </c>
      <c r="AA9" s="421" t="s">
        <v>3</v>
      </c>
      <c r="AB9" s="419" t="s">
        <v>2</v>
      </c>
      <c r="AC9" s="421" t="s">
        <v>3</v>
      </c>
      <c r="AD9" s="419" t="s">
        <v>2</v>
      </c>
      <c r="AE9" s="421" t="s">
        <v>3</v>
      </c>
      <c r="AF9" s="446"/>
    </row>
    <row r="10" spans="2:32" ht="30" customHeight="1">
      <c r="B10" s="291" t="s">
        <v>250</v>
      </c>
      <c r="C10" s="213">
        <v>339</v>
      </c>
      <c r="D10" s="211">
        <v>335</v>
      </c>
      <c r="E10" s="211">
        <v>4</v>
      </c>
      <c r="F10" s="211">
        <v>3413</v>
      </c>
      <c r="G10" s="211">
        <v>2742</v>
      </c>
      <c r="H10" s="211">
        <v>196</v>
      </c>
      <c r="I10" s="211">
        <v>475</v>
      </c>
      <c r="J10" s="211">
        <v>5589</v>
      </c>
      <c r="K10" s="211">
        <v>5189</v>
      </c>
      <c r="L10" s="211">
        <v>1856</v>
      </c>
      <c r="M10" s="211">
        <v>3333</v>
      </c>
      <c r="N10" s="211">
        <v>400</v>
      </c>
      <c r="O10" s="211">
        <v>749</v>
      </c>
      <c r="P10" s="214">
        <v>343</v>
      </c>
      <c r="Q10" s="211">
        <v>72541</v>
      </c>
      <c r="R10" s="211">
        <v>37011</v>
      </c>
      <c r="S10" s="211">
        <v>35530</v>
      </c>
      <c r="T10" s="211">
        <v>5918</v>
      </c>
      <c r="U10" s="211">
        <v>5698</v>
      </c>
      <c r="V10" s="211">
        <v>5849</v>
      </c>
      <c r="W10" s="211">
        <v>5638</v>
      </c>
      <c r="X10" s="211">
        <v>6126</v>
      </c>
      <c r="Y10" s="211">
        <v>5751</v>
      </c>
      <c r="Z10" s="211">
        <v>6187</v>
      </c>
      <c r="AA10" s="211">
        <v>5943</v>
      </c>
      <c r="AB10" s="211">
        <v>6266</v>
      </c>
      <c r="AC10" s="211">
        <v>6154</v>
      </c>
      <c r="AD10" s="211">
        <v>6665</v>
      </c>
      <c r="AE10" s="211">
        <v>6346</v>
      </c>
      <c r="AF10" s="292" t="s">
        <v>848</v>
      </c>
    </row>
    <row r="11" spans="2:32" ht="30" customHeight="1">
      <c r="B11" s="219" t="s">
        <v>849</v>
      </c>
      <c r="C11" s="213">
        <v>325</v>
      </c>
      <c r="D11" s="211">
        <v>321</v>
      </c>
      <c r="E11" s="211">
        <v>4</v>
      </c>
      <c r="F11" s="211">
        <v>3371</v>
      </c>
      <c r="G11" s="211">
        <v>2699</v>
      </c>
      <c r="H11" s="211">
        <v>182</v>
      </c>
      <c r="I11" s="211">
        <v>490</v>
      </c>
      <c r="J11" s="211">
        <v>5588</v>
      </c>
      <c r="K11" s="211">
        <v>5131</v>
      </c>
      <c r="L11" s="211">
        <v>1831</v>
      </c>
      <c r="M11" s="211">
        <v>3300</v>
      </c>
      <c r="N11" s="211">
        <v>457</v>
      </c>
      <c r="O11" s="211">
        <v>725</v>
      </c>
      <c r="P11" s="214">
        <v>334</v>
      </c>
      <c r="Q11" s="211">
        <v>71144</v>
      </c>
      <c r="R11" s="211">
        <v>36264</v>
      </c>
      <c r="S11" s="211">
        <v>34880</v>
      </c>
      <c r="T11" s="211">
        <v>5976</v>
      </c>
      <c r="U11" s="211">
        <v>5685</v>
      </c>
      <c r="V11" s="211">
        <v>5917</v>
      </c>
      <c r="W11" s="211">
        <v>5714</v>
      </c>
      <c r="X11" s="211">
        <v>5824</v>
      </c>
      <c r="Y11" s="211">
        <v>5614</v>
      </c>
      <c r="Z11" s="211">
        <v>6132</v>
      </c>
      <c r="AA11" s="211">
        <v>5763</v>
      </c>
      <c r="AB11" s="211">
        <v>6168</v>
      </c>
      <c r="AC11" s="211">
        <v>5943</v>
      </c>
      <c r="AD11" s="211">
        <v>6247</v>
      </c>
      <c r="AE11" s="211">
        <v>6161</v>
      </c>
      <c r="AF11" s="293">
        <v>26</v>
      </c>
    </row>
    <row r="12" spans="2:32" ht="30" customHeight="1">
      <c r="B12" s="219"/>
      <c r="C12" s="213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4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93"/>
    </row>
    <row r="13" spans="2:32" ht="30" customHeight="1">
      <c r="B13" s="218" t="s">
        <v>850</v>
      </c>
      <c r="C13" s="217">
        <v>320</v>
      </c>
      <c r="D13" s="216">
        <v>316</v>
      </c>
      <c r="E13" s="216">
        <v>4</v>
      </c>
      <c r="F13" s="216">
        <v>3344</v>
      </c>
      <c r="G13" s="216">
        <v>2640</v>
      </c>
      <c r="H13" s="216">
        <v>192</v>
      </c>
      <c r="I13" s="216">
        <v>512</v>
      </c>
      <c r="J13" s="216">
        <v>5594</v>
      </c>
      <c r="K13" s="216">
        <v>5148</v>
      </c>
      <c r="L13" s="216">
        <v>1833</v>
      </c>
      <c r="M13" s="216">
        <v>3315</v>
      </c>
      <c r="N13" s="216">
        <v>446</v>
      </c>
      <c r="O13" s="216">
        <v>723</v>
      </c>
      <c r="P13" s="216">
        <v>330</v>
      </c>
      <c r="Q13" s="231">
        <v>70045</v>
      </c>
      <c r="R13" s="216">
        <v>35791</v>
      </c>
      <c r="S13" s="216">
        <v>34254</v>
      </c>
      <c r="T13" s="216">
        <v>5860</v>
      </c>
      <c r="U13" s="216">
        <v>5625</v>
      </c>
      <c r="V13" s="216">
        <v>5954</v>
      </c>
      <c r="W13" s="216">
        <v>5677</v>
      </c>
      <c r="X13" s="216">
        <v>5870</v>
      </c>
      <c r="Y13" s="216">
        <v>5694</v>
      </c>
      <c r="Z13" s="216">
        <v>5825</v>
      </c>
      <c r="AA13" s="216">
        <v>5596</v>
      </c>
      <c r="AB13" s="216">
        <v>6115</v>
      </c>
      <c r="AC13" s="216">
        <v>5742</v>
      </c>
      <c r="AD13" s="216">
        <v>6167</v>
      </c>
      <c r="AE13" s="216">
        <v>5920</v>
      </c>
      <c r="AF13" s="294">
        <v>27</v>
      </c>
    </row>
    <row r="14" spans="2:32" ht="30" customHeight="1">
      <c r="B14" s="46"/>
      <c r="C14" s="213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4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57"/>
    </row>
    <row r="15" spans="2:32" ht="30" customHeight="1">
      <c r="B15" s="212" t="s">
        <v>217</v>
      </c>
      <c r="C15" s="213">
        <v>2</v>
      </c>
      <c r="D15" s="211">
        <v>2</v>
      </c>
      <c r="E15" s="211">
        <v>0</v>
      </c>
      <c r="F15" s="211">
        <v>24</v>
      </c>
      <c r="G15" s="211">
        <v>24</v>
      </c>
      <c r="H15" s="211">
        <v>0</v>
      </c>
      <c r="I15" s="211">
        <v>0</v>
      </c>
      <c r="J15" s="211">
        <v>58</v>
      </c>
      <c r="K15" s="211">
        <v>39</v>
      </c>
      <c r="L15" s="211">
        <v>25</v>
      </c>
      <c r="M15" s="211">
        <v>14</v>
      </c>
      <c r="N15" s="211">
        <v>19</v>
      </c>
      <c r="O15" s="211">
        <v>12</v>
      </c>
      <c r="P15" s="214">
        <v>6</v>
      </c>
      <c r="Q15" s="211">
        <v>786</v>
      </c>
      <c r="R15" s="211">
        <v>382</v>
      </c>
      <c r="S15" s="211">
        <v>404</v>
      </c>
      <c r="T15" s="211">
        <v>68</v>
      </c>
      <c r="U15" s="211">
        <v>64</v>
      </c>
      <c r="V15" s="211">
        <v>65</v>
      </c>
      <c r="W15" s="211">
        <v>73</v>
      </c>
      <c r="X15" s="211">
        <v>59</v>
      </c>
      <c r="Y15" s="211">
        <v>65</v>
      </c>
      <c r="Z15" s="211">
        <v>56</v>
      </c>
      <c r="AA15" s="211">
        <v>74</v>
      </c>
      <c r="AB15" s="211">
        <v>65</v>
      </c>
      <c r="AC15" s="211">
        <v>59</v>
      </c>
      <c r="AD15" s="211">
        <v>69</v>
      </c>
      <c r="AE15" s="211">
        <v>69</v>
      </c>
      <c r="AF15" s="430" t="s">
        <v>217</v>
      </c>
    </row>
    <row r="16" spans="2:32" ht="30" customHeight="1">
      <c r="B16" s="212" t="s">
        <v>216</v>
      </c>
      <c r="C16" s="213">
        <v>317</v>
      </c>
      <c r="D16" s="211">
        <v>313</v>
      </c>
      <c r="E16" s="211">
        <v>4</v>
      </c>
      <c r="F16" s="211">
        <v>3320</v>
      </c>
      <c r="G16" s="211">
        <v>2616</v>
      </c>
      <c r="H16" s="211">
        <v>192</v>
      </c>
      <c r="I16" s="211">
        <v>512</v>
      </c>
      <c r="J16" s="211">
        <v>5536</v>
      </c>
      <c r="K16" s="211">
        <v>5109</v>
      </c>
      <c r="L16" s="211">
        <v>1808</v>
      </c>
      <c r="M16" s="211">
        <v>3301</v>
      </c>
      <c r="N16" s="211">
        <v>427</v>
      </c>
      <c r="O16" s="211">
        <v>711</v>
      </c>
      <c r="P16" s="214">
        <v>324</v>
      </c>
      <c r="Q16" s="211">
        <v>69259</v>
      </c>
      <c r="R16" s="211">
        <v>35409</v>
      </c>
      <c r="S16" s="211">
        <v>33850</v>
      </c>
      <c r="T16" s="211">
        <v>5792</v>
      </c>
      <c r="U16" s="211">
        <v>5561</v>
      </c>
      <c r="V16" s="211">
        <v>5889</v>
      </c>
      <c r="W16" s="211">
        <v>5604</v>
      </c>
      <c r="X16" s="211">
        <v>5811</v>
      </c>
      <c r="Y16" s="211">
        <v>5629</v>
      </c>
      <c r="Z16" s="211">
        <v>5769</v>
      </c>
      <c r="AA16" s="211">
        <v>5522</v>
      </c>
      <c r="AB16" s="211">
        <v>6050</v>
      </c>
      <c r="AC16" s="211">
        <v>5683</v>
      </c>
      <c r="AD16" s="211">
        <v>6098</v>
      </c>
      <c r="AE16" s="211">
        <v>5851</v>
      </c>
      <c r="AF16" s="430" t="s">
        <v>216</v>
      </c>
    </row>
    <row r="17" spans="2:32" ht="30" customHeight="1">
      <c r="B17" s="212" t="s">
        <v>215</v>
      </c>
      <c r="C17" s="213">
        <v>1</v>
      </c>
      <c r="D17" s="211">
        <v>1</v>
      </c>
      <c r="E17" s="211">
        <v>0</v>
      </c>
      <c r="F17" s="211">
        <v>0</v>
      </c>
      <c r="G17" s="211">
        <v>0</v>
      </c>
      <c r="H17" s="211">
        <v>0</v>
      </c>
      <c r="I17" s="211">
        <v>0</v>
      </c>
      <c r="J17" s="211">
        <v>0</v>
      </c>
      <c r="K17" s="211">
        <v>0</v>
      </c>
      <c r="L17" s="211">
        <v>0</v>
      </c>
      <c r="M17" s="211">
        <v>0</v>
      </c>
      <c r="N17" s="211">
        <v>0</v>
      </c>
      <c r="O17" s="211">
        <v>0</v>
      </c>
      <c r="P17" s="214">
        <v>0</v>
      </c>
      <c r="Q17" s="211">
        <v>0</v>
      </c>
      <c r="R17" s="211">
        <v>0</v>
      </c>
      <c r="S17" s="211">
        <v>0</v>
      </c>
      <c r="T17" s="211">
        <v>0</v>
      </c>
      <c r="U17" s="211">
        <v>0</v>
      </c>
      <c r="V17" s="211">
        <v>0</v>
      </c>
      <c r="W17" s="211">
        <v>0</v>
      </c>
      <c r="X17" s="211">
        <v>0</v>
      </c>
      <c r="Y17" s="211">
        <v>0</v>
      </c>
      <c r="Z17" s="211">
        <v>0</v>
      </c>
      <c r="AA17" s="211">
        <v>0</v>
      </c>
      <c r="AB17" s="211">
        <v>0</v>
      </c>
      <c r="AC17" s="211">
        <v>0</v>
      </c>
      <c r="AD17" s="211">
        <v>0</v>
      </c>
      <c r="AE17" s="211">
        <v>0</v>
      </c>
      <c r="AF17" s="430" t="s">
        <v>215</v>
      </c>
    </row>
    <row r="18" spans="2:32" ht="30" customHeight="1">
      <c r="B18" s="212"/>
      <c r="C18" s="213"/>
      <c r="D18" s="211"/>
      <c r="E18" s="211"/>
      <c r="F18" s="211"/>
      <c r="G18" s="211"/>
      <c r="H18" s="211"/>
      <c r="I18" s="211"/>
      <c r="J18" s="211"/>
      <c r="K18" s="211"/>
      <c r="L18" s="211" t="s">
        <v>851</v>
      </c>
      <c r="M18" s="211"/>
      <c r="N18" s="211"/>
      <c r="O18" s="211"/>
      <c r="P18" s="214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430"/>
    </row>
    <row r="19" spans="2:32" ht="30" customHeight="1">
      <c r="B19" s="212" t="s">
        <v>214</v>
      </c>
      <c r="C19" s="213">
        <v>298</v>
      </c>
      <c r="D19" s="214">
        <v>294</v>
      </c>
      <c r="E19" s="214">
        <v>4</v>
      </c>
      <c r="F19" s="214">
        <v>3187</v>
      </c>
      <c r="G19" s="214">
        <v>2533</v>
      </c>
      <c r="H19" s="214">
        <v>168</v>
      </c>
      <c r="I19" s="214">
        <v>486</v>
      </c>
      <c r="J19" s="211">
        <v>5308</v>
      </c>
      <c r="K19" s="211">
        <v>4889</v>
      </c>
      <c r="L19" s="211">
        <v>1726</v>
      </c>
      <c r="M19" s="211">
        <v>3163</v>
      </c>
      <c r="N19" s="211">
        <v>419</v>
      </c>
      <c r="O19" s="211">
        <v>700</v>
      </c>
      <c r="P19" s="214">
        <v>312</v>
      </c>
      <c r="Q19" s="214">
        <v>67560</v>
      </c>
      <c r="R19" s="214">
        <v>34570</v>
      </c>
      <c r="S19" s="214">
        <v>32990</v>
      </c>
      <c r="T19" s="214">
        <v>5665</v>
      </c>
      <c r="U19" s="214">
        <v>5417</v>
      </c>
      <c r="V19" s="214">
        <v>5766</v>
      </c>
      <c r="W19" s="214">
        <v>5476</v>
      </c>
      <c r="X19" s="214">
        <v>5674</v>
      </c>
      <c r="Y19" s="214">
        <v>5484</v>
      </c>
      <c r="Z19" s="214">
        <v>5604</v>
      </c>
      <c r="AA19" s="214">
        <v>5383</v>
      </c>
      <c r="AB19" s="214">
        <v>5916</v>
      </c>
      <c r="AC19" s="214">
        <v>5517</v>
      </c>
      <c r="AD19" s="214">
        <v>5945</v>
      </c>
      <c r="AE19" s="214">
        <v>5713</v>
      </c>
      <c r="AF19" s="430" t="s">
        <v>214</v>
      </c>
    </row>
    <row r="20" spans="2:32" ht="30" customHeight="1">
      <c r="B20" s="46"/>
      <c r="C20" s="213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4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430"/>
    </row>
    <row r="21" spans="2:32" ht="30" customHeight="1">
      <c r="B21" s="212" t="s">
        <v>213</v>
      </c>
      <c r="C21" s="213">
        <v>51</v>
      </c>
      <c r="D21" s="211">
        <v>51</v>
      </c>
      <c r="E21" s="211">
        <v>0</v>
      </c>
      <c r="F21" s="211">
        <v>595</v>
      </c>
      <c r="G21" s="211">
        <v>479</v>
      </c>
      <c r="H21" s="211">
        <v>25</v>
      </c>
      <c r="I21" s="211">
        <v>91</v>
      </c>
      <c r="J21" s="211">
        <v>983</v>
      </c>
      <c r="K21" s="211">
        <v>916</v>
      </c>
      <c r="L21" s="211">
        <v>350</v>
      </c>
      <c r="M21" s="211">
        <v>566</v>
      </c>
      <c r="N21" s="211">
        <v>67</v>
      </c>
      <c r="O21" s="211">
        <v>180</v>
      </c>
      <c r="P21" s="214">
        <v>53</v>
      </c>
      <c r="Q21" s="211">
        <v>12732</v>
      </c>
      <c r="R21" s="211">
        <v>6510</v>
      </c>
      <c r="S21" s="211">
        <v>6222</v>
      </c>
      <c r="T21" s="211">
        <v>1119</v>
      </c>
      <c r="U21" s="211">
        <v>1010</v>
      </c>
      <c r="V21" s="211">
        <v>1100</v>
      </c>
      <c r="W21" s="211">
        <v>1074</v>
      </c>
      <c r="X21" s="211">
        <v>1074</v>
      </c>
      <c r="Y21" s="211">
        <v>1065</v>
      </c>
      <c r="Z21" s="211">
        <v>1059</v>
      </c>
      <c r="AA21" s="211">
        <v>982</v>
      </c>
      <c r="AB21" s="211">
        <v>1078</v>
      </c>
      <c r="AC21" s="211">
        <v>1051</v>
      </c>
      <c r="AD21" s="211">
        <v>1080</v>
      </c>
      <c r="AE21" s="214">
        <v>1040</v>
      </c>
      <c r="AF21" s="430" t="s">
        <v>213</v>
      </c>
    </row>
    <row r="22" spans="2:32" ht="30" customHeight="1">
      <c r="B22" s="212" t="s">
        <v>212</v>
      </c>
      <c r="C22" s="213">
        <v>24</v>
      </c>
      <c r="D22" s="211">
        <v>24</v>
      </c>
      <c r="E22" s="211">
        <v>0</v>
      </c>
      <c r="F22" s="211">
        <v>348</v>
      </c>
      <c r="G22" s="211">
        <v>286</v>
      </c>
      <c r="H22" s="211">
        <v>11</v>
      </c>
      <c r="I22" s="211">
        <v>51</v>
      </c>
      <c r="J22" s="211">
        <v>546</v>
      </c>
      <c r="K22" s="211">
        <v>509</v>
      </c>
      <c r="L22" s="211">
        <v>155</v>
      </c>
      <c r="M22" s="211">
        <v>354</v>
      </c>
      <c r="N22" s="211">
        <v>37</v>
      </c>
      <c r="O22" s="211">
        <v>87</v>
      </c>
      <c r="P22" s="214">
        <v>29</v>
      </c>
      <c r="Q22" s="211">
        <v>8210</v>
      </c>
      <c r="R22" s="211">
        <v>4225</v>
      </c>
      <c r="S22" s="211">
        <v>3985</v>
      </c>
      <c r="T22" s="211">
        <v>660</v>
      </c>
      <c r="U22" s="211">
        <v>627</v>
      </c>
      <c r="V22" s="211">
        <v>714</v>
      </c>
      <c r="W22" s="211">
        <v>662</v>
      </c>
      <c r="X22" s="211">
        <v>671</v>
      </c>
      <c r="Y22" s="211">
        <v>633</v>
      </c>
      <c r="Z22" s="211">
        <v>688</v>
      </c>
      <c r="AA22" s="211">
        <v>683</v>
      </c>
      <c r="AB22" s="211">
        <v>763</v>
      </c>
      <c r="AC22" s="211">
        <v>717</v>
      </c>
      <c r="AD22" s="211">
        <v>729</v>
      </c>
      <c r="AE22" s="214">
        <v>663</v>
      </c>
      <c r="AF22" s="430" t="s">
        <v>212</v>
      </c>
    </row>
    <row r="23" spans="2:32" ht="30" customHeight="1">
      <c r="B23" s="212" t="s">
        <v>211</v>
      </c>
      <c r="C23" s="213">
        <v>35</v>
      </c>
      <c r="D23" s="211">
        <v>35</v>
      </c>
      <c r="E23" s="211">
        <v>0</v>
      </c>
      <c r="F23" s="211">
        <v>473</v>
      </c>
      <c r="G23" s="211">
        <v>385</v>
      </c>
      <c r="H23" s="211">
        <v>12</v>
      </c>
      <c r="I23" s="211">
        <v>76</v>
      </c>
      <c r="J23" s="211">
        <v>767</v>
      </c>
      <c r="K23" s="211">
        <v>709</v>
      </c>
      <c r="L23" s="211">
        <v>252</v>
      </c>
      <c r="M23" s="211">
        <v>457</v>
      </c>
      <c r="N23" s="211">
        <v>58</v>
      </c>
      <c r="O23" s="211">
        <v>87</v>
      </c>
      <c r="P23" s="214">
        <v>39</v>
      </c>
      <c r="Q23" s="211">
        <v>10695</v>
      </c>
      <c r="R23" s="211">
        <v>5430</v>
      </c>
      <c r="S23" s="211">
        <v>5265</v>
      </c>
      <c r="T23" s="211">
        <v>900</v>
      </c>
      <c r="U23" s="211">
        <v>924</v>
      </c>
      <c r="V23" s="211">
        <v>877</v>
      </c>
      <c r="W23" s="211">
        <v>855</v>
      </c>
      <c r="X23" s="211">
        <v>890</v>
      </c>
      <c r="Y23" s="211">
        <v>857</v>
      </c>
      <c r="Z23" s="211">
        <v>880</v>
      </c>
      <c r="AA23" s="211">
        <v>858</v>
      </c>
      <c r="AB23" s="211">
        <v>914</v>
      </c>
      <c r="AC23" s="211">
        <v>856</v>
      </c>
      <c r="AD23" s="211">
        <v>969</v>
      </c>
      <c r="AE23" s="214">
        <v>915</v>
      </c>
      <c r="AF23" s="430" t="s">
        <v>211</v>
      </c>
    </row>
    <row r="24" spans="2:32" ht="30" customHeight="1">
      <c r="B24" s="212" t="s">
        <v>210</v>
      </c>
      <c r="C24" s="213">
        <v>23</v>
      </c>
      <c r="D24" s="211">
        <v>23</v>
      </c>
      <c r="E24" s="211">
        <v>0</v>
      </c>
      <c r="F24" s="211">
        <v>143</v>
      </c>
      <c r="G24" s="211">
        <v>90</v>
      </c>
      <c r="H24" s="211">
        <v>28</v>
      </c>
      <c r="I24" s="211">
        <v>25</v>
      </c>
      <c r="J24" s="211">
        <v>268</v>
      </c>
      <c r="K24" s="211">
        <v>237</v>
      </c>
      <c r="L24" s="211">
        <v>101</v>
      </c>
      <c r="M24" s="211">
        <v>136</v>
      </c>
      <c r="N24" s="211">
        <v>31</v>
      </c>
      <c r="O24" s="211">
        <v>50</v>
      </c>
      <c r="P24" s="214">
        <v>26</v>
      </c>
      <c r="Q24" s="211">
        <v>2019</v>
      </c>
      <c r="R24" s="211">
        <v>1031</v>
      </c>
      <c r="S24" s="211">
        <v>988</v>
      </c>
      <c r="T24" s="211">
        <v>154</v>
      </c>
      <c r="U24" s="211">
        <v>166</v>
      </c>
      <c r="V24" s="211">
        <v>169</v>
      </c>
      <c r="W24" s="211">
        <v>162</v>
      </c>
      <c r="X24" s="211">
        <v>190</v>
      </c>
      <c r="Y24" s="211">
        <v>150</v>
      </c>
      <c r="Z24" s="211">
        <v>167</v>
      </c>
      <c r="AA24" s="211">
        <v>179</v>
      </c>
      <c r="AB24" s="211">
        <v>171</v>
      </c>
      <c r="AC24" s="211">
        <v>161</v>
      </c>
      <c r="AD24" s="211">
        <v>180</v>
      </c>
      <c r="AE24" s="214">
        <v>170</v>
      </c>
      <c r="AF24" s="430" t="s">
        <v>210</v>
      </c>
    </row>
    <row r="25" spans="2:32" ht="30" customHeight="1">
      <c r="B25" s="212" t="s">
        <v>209</v>
      </c>
      <c r="C25" s="213">
        <v>17</v>
      </c>
      <c r="D25" s="211">
        <v>17</v>
      </c>
      <c r="E25" s="211">
        <v>0</v>
      </c>
      <c r="F25" s="211">
        <v>261</v>
      </c>
      <c r="G25" s="211">
        <v>217</v>
      </c>
      <c r="H25" s="211">
        <v>3</v>
      </c>
      <c r="I25" s="211">
        <v>41</v>
      </c>
      <c r="J25" s="211">
        <v>404</v>
      </c>
      <c r="K25" s="211">
        <v>381</v>
      </c>
      <c r="L25" s="211">
        <v>126</v>
      </c>
      <c r="M25" s="211">
        <v>255</v>
      </c>
      <c r="N25" s="211">
        <v>23</v>
      </c>
      <c r="O25" s="211">
        <v>36</v>
      </c>
      <c r="P25" s="214">
        <v>18</v>
      </c>
      <c r="Q25" s="211">
        <v>6105</v>
      </c>
      <c r="R25" s="211">
        <v>3106</v>
      </c>
      <c r="S25" s="211">
        <v>2999</v>
      </c>
      <c r="T25" s="211">
        <v>532</v>
      </c>
      <c r="U25" s="211">
        <v>473</v>
      </c>
      <c r="V25" s="211">
        <v>546</v>
      </c>
      <c r="W25" s="211">
        <v>502</v>
      </c>
      <c r="X25" s="211">
        <v>498</v>
      </c>
      <c r="Y25" s="211">
        <v>529</v>
      </c>
      <c r="Z25" s="211">
        <v>527</v>
      </c>
      <c r="AA25" s="211">
        <v>461</v>
      </c>
      <c r="AB25" s="211">
        <v>500</v>
      </c>
      <c r="AC25" s="211">
        <v>521</v>
      </c>
      <c r="AD25" s="211">
        <v>503</v>
      </c>
      <c r="AE25" s="214">
        <v>513</v>
      </c>
      <c r="AF25" s="430" t="s">
        <v>209</v>
      </c>
    </row>
    <row r="26" spans="2:32" ht="30" customHeight="1">
      <c r="B26" s="212" t="s">
        <v>208</v>
      </c>
      <c r="C26" s="213">
        <v>8</v>
      </c>
      <c r="D26" s="211">
        <v>8</v>
      </c>
      <c r="E26" s="211">
        <v>0</v>
      </c>
      <c r="F26" s="211">
        <v>131</v>
      </c>
      <c r="G26" s="211">
        <v>113</v>
      </c>
      <c r="H26" s="211">
        <v>3</v>
      </c>
      <c r="I26" s="211">
        <v>15</v>
      </c>
      <c r="J26" s="211">
        <v>211</v>
      </c>
      <c r="K26" s="211">
        <v>195</v>
      </c>
      <c r="L26" s="211">
        <v>63</v>
      </c>
      <c r="M26" s="211">
        <v>132</v>
      </c>
      <c r="N26" s="211">
        <v>16</v>
      </c>
      <c r="O26" s="211">
        <v>27</v>
      </c>
      <c r="P26" s="214">
        <v>11</v>
      </c>
      <c r="Q26" s="211">
        <v>3203</v>
      </c>
      <c r="R26" s="211">
        <v>1625</v>
      </c>
      <c r="S26" s="211">
        <v>1578</v>
      </c>
      <c r="T26" s="211">
        <v>274</v>
      </c>
      <c r="U26" s="211">
        <v>255</v>
      </c>
      <c r="V26" s="211">
        <v>281</v>
      </c>
      <c r="W26" s="211">
        <v>262</v>
      </c>
      <c r="X26" s="211">
        <v>256</v>
      </c>
      <c r="Y26" s="211">
        <v>264</v>
      </c>
      <c r="Z26" s="211">
        <v>262</v>
      </c>
      <c r="AA26" s="211">
        <v>264</v>
      </c>
      <c r="AB26" s="211">
        <v>256</v>
      </c>
      <c r="AC26" s="211">
        <v>262</v>
      </c>
      <c r="AD26" s="211">
        <v>296</v>
      </c>
      <c r="AE26" s="214">
        <v>271</v>
      </c>
      <c r="AF26" s="430" t="s">
        <v>208</v>
      </c>
    </row>
    <row r="27" spans="2:32" ht="30" customHeight="1">
      <c r="B27" s="212" t="s">
        <v>207</v>
      </c>
      <c r="C27" s="213">
        <v>40</v>
      </c>
      <c r="D27" s="211">
        <v>39</v>
      </c>
      <c r="E27" s="211">
        <v>1</v>
      </c>
      <c r="F27" s="211">
        <v>340</v>
      </c>
      <c r="G27" s="211">
        <v>264</v>
      </c>
      <c r="H27" s="211">
        <v>28</v>
      </c>
      <c r="I27" s="211">
        <v>48</v>
      </c>
      <c r="J27" s="211">
        <v>588</v>
      </c>
      <c r="K27" s="211">
        <v>534</v>
      </c>
      <c r="L27" s="211">
        <v>178</v>
      </c>
      <c r="M27" s="211">
        <v>356</v>
      </c>
      <c r="N27" s="211">
        <v>54</v>
      </c>
      <c r="O27" s="211">
        <v>69</v>
      </c>
      <c r="P27" s="214">
        <v>33</v>
      </c>
      <c r="Q27" s="211">
        <v>6879</v>
      </c>
      <c r="R27" s="211">
        <v>3557</v>
      </c>
      <c r="S27" s="211">
        <v>3322</v>
      </c>
      <c r="T27" s="211">
        <v>572</v>
      </c>
      <c r="U27" s="211">
        <v>554</v>
      </c>
      <c r="V27" s="211">
        <v>596</v>
      </c>
      <c r="W27" s="211">
        <v>533</v>
      </c>
      <c r="X27" s="211">
        <v>573</v>
      </c>
      <c r="Y27" s="211">
        <v>571</v>
      </c>
      <c r="Z27" s="211">
        <v>581</v>
      </c>
      <c r="AA27" s="211">
        <v>521</v>
      </c>
      <c r="AB27" s="211">
        <v>612</v>
      </c>
      <c r="AC27" s="211">
        <v>545</v>
      </c>
      <c r="AD27" s="211">
        <v>623</v>
      </c>
      <c r="AE27" s="214">
        <v>598</v>
      </c>
      <c r="AF27" s="430" t="s">
        <v>207</v>
      </c>
    </row>
    <row r="28" spans="2:32" ht="30" customHeight="1">
      <c r="B28" s="212" t="s">
        <v>206</v>
      </c>
      <c r="C28" s="213">
        <v>12</v>
      </c>
      <c r="D28" s="211">
        <v>12</v>
      </c>
      <c r="E28" s="211">
        <v>0</v>
      </c>
      <c r="F28" s="211">
        <v>138</v>
      </c>
      <c r="G28" s="211">
        <v>113</v>
      </c>
      <c r="H28" s="211">
        <v>4</v>
      </c>
      <c r="I28" s="211">
        <v>21</v>
      </c>
      <c r="J28" s="211">
        <v>246</v>
      </c>
      <c r="K28" s="211">
        <v>214</v>
      </c>
      <c r="L28" s="211">
        <v>79</v>
      </c>
      <c r="M28" s="211">
        <v>135</v>
      </c>
      <c r="N28" s="211">
        <v>32</v>
      </c>
      <c r="O28" s="211">
        <v>21</v>
      </c>
      <c r="P28" s="214">
        <v>15</v>
      </c>
      <c r="Q28" s="211">
        <v>2849</v>
      </c>
      <c r="R28" s="211">
        <v>1469</v>
      </c>
      <c r="S28" s="211">
        <v>1380</v>
      </c>
      <c r="T28" s="211">
        <v>250</v>
      </c>
      <c r="U28" s="211">
        <v>216</v>
      </c>
      <c r="V28" s="211">
        <v>240</v>
      </c>
      <c r="W28" s="211">
        <v>230</v>
      </c>
      <c r="X28" s="211">
        <v>236</v>
      </c>
      <c r="Y28" s="211">
        <v>213</v>
      </c>
      <c r="Z28" s="211">
        <v>237</v>
      </c>
      <c r="AA28" s="211">
        <v>226</v>
      </c>
      <c r="AB28" s="211">
        <v>260</v>
      </c>
      <c r="AC28" s="211">
        <v>240</v>
      </c>
      <c r="AD28" s="211">
        <v>246</v>
      </c>
      <c r="AE28" s="214">
        <v>255</v>
      </c>
      <c r="AF28" s="430" t="s">
        <v>206</v>
      </c>
    </row>
    <row r="29" spans="2:32" ht="30" customHeight="1">
      <c r="B29" s="212" t="s">
        <v>205</v>
      </c>
      <c r="C29" s="213">
        <v>11</v>
      </c>
      <c r="D29" s="211">
        <v>11</v>
      </c>
      <c r="E29" s="211">
        <v>0</v>
      </c>
      <c r="F29" s="211">
        <v>89</v>
      </c>
      <c r="G29" s="211">
        <v>59</v>
      </c>
      <c r="H29" s="211">
        <v>12</v>
      </c>
      <c r="I29" s="211">
        <v>18</v>
      </c>
      <c r="J29" s="211">
        <v>161</v>
      </c>
      <c r="K29" s="211">
        <v>142</v>
      </c>
      <c r="L29" s="211">
        <v>55</v>
      </c>
      <c r="M29" s="211">
        <v>87</v>
      </c>
      <c r="N29" s="211">
        <v>19</v>
      </c>
      <c r="O29" s="211">
        <v>14</v>
      </c>
      <c r="P29" s="214">
        <v>14</v>
      </c>
      <c r="Q29" s="211">
        <v>1523</v>
      </c>
      <c r="R29" s="211">
        <v>806</v>
      </c>
      <c r="S29" s="211">
        <v>717</v>
      </c>
      <c r="T29" s="211">
        <v>132</v>
      </c>
      <c r="U29" s="211">
        <v>130</v>
      </c>
      <c r="V29" s="211">
        <v>123</v>
      </c>
      <c r="W29" s="211">
        <v>107</v>
      </c>
      <c r="X29" s="211">
        <v>125</v>
      </c>
      <c r="Y29" s="211">
        <v>122</v>
      </c>
      <c r="Z29" s="211">
        <v>143</v>
      </c>
      <c r="AA29" s="211">
        <v>121</v>
      </c>
      <c r="AB29" s="211">
        <v>133</v>
      </c>
      <c r="AC29" s="211">
        <v>111</v>
      </c>
      <c r="AD29" s="211">
        <v>150</v>
      </c>
      <c r="AE29" s="214">
        <v>126</v>
      </c>
      <c r="AF29" s="430" t="s">
        <v>205</v>
      </c>
    </row>
    <row r="30" spans="2:32" ht="30" customHeight="1">
      <c r="B30" s="212" t="s">
        <v>204</v>
      </c>
      <c r="C30" s="213">
        <v>12</v>
      </c>
      <c r="D30" s="211">
        <v>12</v>
      </c>
      <c r="E30" s="211">
        <v>0</v>
      </c>
      <c r="F30" s="211">
        <v>95</v>
      </c>
      <c r="G30" s="211">
        <v>75</v>
      </c>
      <c r="H30" s="211">
        <v>5</v>
      </c>
      <c r="I30" s="211">
        <v>15</v>
      </c>
      <c r="J30" s="211">
        <v>155</v>
      </c>
      <c r="K30" s="211">
        <v>149</v>
      </c>
      <c r="L30" s="211">
        <v>56</v>
      </c>
      <c r="M30" s="211">
        <v>93</v>
      </c>
      <c r="N30" s="211">
        <v>6</v>
      </c>
      <c r="O30" s="211">
        <v>11</v>
      </c>
      <c r="P30" s="214">
        <v>10</v>
      </c>
      <c r="Q30" s="211">
        <v>1536</v>
      </c>
      <c r="R30" s="211">
        <v>791</v>
      </c>
      <c r="S30" s="211">
        <v>745</v>
      </c>
      <c r="T30" s="211">
        <v>115</v>
      </c>
      <c r="U30" s="211">
        <v>118</v>
      </c>
      <c r="V30" s="211">
        <v>139</v>
      </c>
      <c r="W30" s="211">
        <v>127</v>
      </c>
      <c r="X30" s="211">
        <v>139</v>
      </c>
      <c r="Y30" s="211">
        <v>116</v>
      </c>
      <c r="Z30" s="211">
        <v>125</v>
      </c>
      <c r="AA30" s="211">
        <v>112</v>
      </c>
      <c r="AB30" s="211">
        <v>141</v>
      </c>
      <c r="AC30" s="211">
        <v>119</v>
      </c>
      <c r="AD30" s="211">
        <v>132</v>
      </c>
      <c r="AE30" s="214">
        <v>153</v>
      </c>
      <c r="AF30" s="430" t="s">
        <v>204</v>
      </c>
    </row>
    <row r="31" spans="2:32" ht="30" customHeight="1">
      <c r="B31" s="212" t="s">
        <v>203</v>
      </c>
      <c r="C31" s="213">
        <v>17</v>
      </c>
      <c r="D31" s="211">
        <v>17</v>
      </c>
      <c r="E31" s="211">
        <v>0</v>
      </c>
      <c r="F31" s="211">
        <v>93</v>
      </c>
      <c r="G31" s="211">
        <v>53</v>
      </c>
      <c r="H31" s="211">
        <v>26</v>
      </c>
      <c r="I31" s="211">
        <v>14</v>
      </c>
      <c r="J31" s="211">
        <v>184</v>
      </c>
      <c r="K31" s="211">
        <v>160</v>
      </c>
      <c r="L31" s="211">
        <v>68</v>
      </c>
      <c r="M31" s="211">
        <v>92</v>
      </c>
      <c r="N31" s="211">
        <v>24</v>
      </c>
      <c r="O31" s="211">
        <v>24</v>
      </c>
      <c r="P31" s="214">
        <v>19</v>
      </c>
      <c r="Q31" s="211">
        <v>1096</v>
      </c>
      <c r="R31" s="211">
        <v>550</v>
      </c>
      <c r="S31" s="211">
        <v>546</v>
      </c>
      <c r="T31" s="211">
        <v>80</v>
      </c>
      <c r="U31" s="211">
        <v>92</v>
      </c>
      <c r="V31" s="211">
        <v>107</v>
      </c>
      <c r="W31" s="211">
        <v>81</v>
      </c>
      <c r="X31" s="211">
        <v>90</v>
      </c>
      <c r="Y31" s="211">
        <v>88</v>
      </c>
      <c r="Z31" s="211">
        <v>96</v>
      </c>
      <c r="AA31" s="211">
        <v>102</v>
      </c>
      <c r="AB31" s="211">
        <v>96</v>
      </c>
      <c r="AC31" s="211">
        <v>78</v>
      </c>
      <c r="AD31" s="211">
        <v>81</v>
      </c>
      <c r="AE31" s="214">
        <v>105</v>
      </c>
      <c r="AF31" s="430" t="s">
        <v>203</v>
      </c>
    </row>
    <row r="32" spans="2:32" ht="30" customHeight="1">
      <c r="B32" s="212" t="s">
        <v>202</v>
      </c>
      <c r="C32" s="213">
        <v>35</v>
      </c>
      <c r="D32" s="211">
        <v>33</v>
      </c>
      <c r="E32" s="211">
        <v>2</v>
      </c>
      <c r="F32" s="211">
        <v>330</v>
      </c>
      <c r="G32" s="211">
        <v>272</v>
      </c>
      <c r="H32" s="211">
        <v>10</v>
      </c>
      <c r="I32" s="211">
        <v>48</v>
      </c>
      <c r="J32" s="211">
        <v>553</v>
      </c>
      <c r="K32" s="211">
        <v>519</v>
      </c>
      <c r="L32" s="211">
        <v>175</v>
      </c>
      <c r="M32" s="211">
        <v>344</v>
      </c>
      <c r="N32" s="211">
        <v>34</v>
      </c>
      <c r="O32" s="211">
        <v>41</v>
      </c>
      <c r="P32" s="214">
        <v>29</v>
      </c>
      <c r="Q32" s="211">
        <v>7353</v>
      </c>
      <c r="R32" s="211">
        <v>3751</v>
      </c>
      <c r="S32" s="211">
        <v>3602</v>
      </c>
      <c r="T32" s="211">
        <v>611</v>
      </c>
      <c r="U32" s="211">
        <v>609</v>
      </c>
      <c r="V32" s="211">
        <v>596</v>
      </c>
      <c r="W32" s="211">
        <v>575</v>
      </c>
      <c r="X32" s="211">
        <v>656</v>
      </c>
      <c r="Y32" s="211">
        <v>617</v>
      </c>
      <c r="Z32" s="211">
        <v>561</v>
      </c>
      <c r="AA32" s="211">
        <v>593</v>
      </c>
      <c r="AB32" s="211">
        <v>666</v>
      </c>
      <c r="AC32" s="211">
        <v>589</v>
      </c>
      <c r="AD32" s="211">
        <v>661</v>
      </c>
      <c r="AE32" s="214">
        <v>619</v>
      </c>
      <c r="AF32" s="430" t="s">
        <v>202</v>
      </c>
    </row>
    <row r="33" spans="2:32" ht="30" customHeight="1">
      <c r="B33" s="212" t="s">
        <v>201</v>
      </c>
      <c r="C33" s="213">
        <v>13</v>
      </c>
      <c r="D33" s="211">
        <v>12</v>
      </c>
      <c r="E33" s="211">
        <v>1</v>
      </c>
      <c r="F33" s="211">
        <v>151</v>
      </c>
      <c r="G33" s="211">
        <v>127</v>
      </c>
      <c r="H33" s="211">
        <v>1</v>
      </c>
      <c r="I33" s="211">
        <v>23</v>
      </c>
      <c r="J33" s="211">
        <v>242</v>
      </c>
      <c r="K33" s="211">
        <v>224</v>
      </c>
      <c r="L33" s="211">
        <v>68</v>
      </c>
      <c r="M33" s="211">
        <v>156</v>
      </c>
      <c r="N33" s="211">
        <v>18</v>
      </c>
      <c r="O33" s="211">
        <v>53</v>
      </c>
      <c r="P33" s="214">
        <v>16</v>
      </c>
      <c r="Q33" s="211">
        <v>3360</v>
      </c>
      <c r="R33" s="211">
        <v>1719</v>
      </c>
      <c r="S33" s="211">
        <v>1641</v>
      </c>
      <c r="T33" s="211">
        <v>266</v>
      </c>
      <c r="U33" s="211">
        <v>243</v>
      </c>
      <c r="V33" s="211">
        <v>278</v>
      </c>
      <c r="W33" s="211">
        <v>306</v>
      </c>
      <c r="X33" s="211">
        <v>276</v>
      </c>
      <c r="Y33" s="211">
        <v>259</v>
      </c>
      <c r="Z33" s="211">
        <v>278</v>
      </c>
      <c r="AA33" s="211">
        <v>281</v>
      </c>
      <c r="AB33" s="211">
        <v>326</v>
      </c>
      <c r="AC33" s="211">
        <v>267</v>
      </c>
      <c r="AD33" s="211">
        <v>295</v>
      </c>
      <c r="AE33" s="214">
        <v>285</v>
      </c>
      <c r="AF33" s="430" t="s">
        <v>201</v>
      </c>
    </row>
    <row r="34" spans="2:32" ht="30" customHeight="1">
      <c r="B34" s="46"/>
      <c r="C34" s="213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4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57"/>
    </row>
    <row r="35" spans="2:32" ht="30" customHeight="1">
      <c r="B35" s="212" t="s">
        <v>200</v>
      </c>
      <c r="C35" s="213">
        <v>22</v>
      </c>
      <c r="D35" s="211">
        <v>22</v>
      </c>
      <c r="E35" s="211">
        <v>0</v>
      </c>
      <c r="F35" s="211">
        <v>157</v>
      </c>
      <c r="G35" s="211">
        <v>107</v>
      </c>
      <c r="H35" s="211">
        <v>24</v>
      </c>
      <c r="I35" s="211">
        <v>26</v>
      </c>
      <c r="J35" s="211">
        <v>286</v>
      </c>
      <c r="K35" s="211">
        <v>259</v>
      </c>
      <c r="L35" s="211">
        <v>107</v>
      </c>
      <c r="M35" s="211">
        <v>152</v>
      </c>
      <c r="N35" s="211">
        <v>27</v>
      </c>
      <c r="O35" s="211">
        <v>23</v>
      </c>
      <c r="P35" s="214">
        <v>18</v>
      </c>
      <c r="Q35" s="211">
        <v>2485</v>
      </c>
      <c r="R35" s="211">
        <v>1221</v>
      </c>
      <c r="S35" s="211">
        <v>1264</v>
      </c>
      <c r="T35" s="211">
        <v>195</v>
      </c>
      <c r="U35" s="211">
        <v>208</v>
      </c>
      <c r="V35" s="211">
        <v>188</v>
      </c>
      <c r="W35" s="211">
        <v>201</v>
      </c>
      <c r="X35" s="211">
        <v>196</v>
      </c>
      <c r="Y35" s="211">
        <v>210</v>
      </c>
      <c r="Z35" s="211">
        <v>221</v>
      </c>
      <c r="AA35" s="211">
        <v>213</v>
      </c>
      <c r="AB35" s="211">
        <v>199</v>
      </c>
      <c r="AC35" s="211">
        <v>225</v>
      </c>
      <c r="AD35" s="211">
        <v>222</v>
      </c>
      <c r="AE35" s="211">
        <v>207</v>
      </c>
      <c r="AF35" s="430" t="s">
        <v>200</v>
      </c>
    </row>
    <row r="36" spans="2:32" ht="30" customHeight="1">
      <c r="B36" s="212"/>
      <c r="C36" s="213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4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430"/>
    </row>
    <row r="37" spans="2:32" ht="30" customHeight="1">
      <c r="B37" s="212" t="s">
        <v>199</v>
      </c>
      <c r="C37" s="213">
        <v>11</v>
      </c>
      <c r="D37" s="211">
        <v>11</v>
      </c>
      <c r="E37" s="211">
        <v>0</v>
      </c>
      <c r="F37" s="211">
        <v>56</v>
      </c>
      <c r="G37" s="211">
        <v>26</v>
      </c>
      <c r="H37" s="211">
        <v>19</v>
      </c>
      <c r="I37" s="211">
        <v>11</v>
      </c>
      <c r="J37" s="211">
        <v>106</v>
      </c>
      <c r="K37" s="211">
        <v>100</v>
      </c>
      <c r="L37" s="211">
        <v>43</v>
      </c>
      <c r="M37" s="211">
        <v>57</v>
      </c>
      <c r="N37" s="211">
        <v>6</v>
      </c>
      <c r="O37" s="211">
        <v>11</v>
      </c>
      <c r="P37" s="214">
        <v>9</v>
      </c>
      <c r="Q37" s="211">
        <v>489</v>
      </c>
      <c r="R37" s="211">
        <v>237</v>
      </c>
      <c r="S37" s="211">
        <v>252</v>
      </c>
      <c r="T37" s="211">
        <v>39</v>
      </c>
      <c r="U37" s="211">
        <v>39</v>
      </c>
      <c r="V37" s="211">
        <v>24</v>
      </c>
      <c r="W37" s="211">
        <v>48</v>
      </c>
      <c r="X37" s="211">
        <v>36</v>
      </c>
      <c r="Y37" s="211">
        <v>45</v>
      </c>
      <c r="Z37" s="211">
        <v>41</v>
      </c>
      <c r="AA37" s="211">
        <v>33</v>
      </c>
      <c r="AB37" s="211">
        <v>45</v>
      </c>
      <c r="AC37" s="211">
        <v>47</v>
      </c>
      <c r="AD37" s="211">
        <v>52</v>
      </c>
      <c r="AE37" s="211">
        <v>40</v>
      </c>
      <c r="AF37" s="430" t="s">
        <v>199</v>
      </c>
    </row>
    <row r="38" spans="2:32" ht="30" customHeight="1">
      <c r="B38" s="212" t="s">
        <v>198</v>
      </c>
      <c r="C38" s="213">
        <v>1</v>
      </c>
      <c r="D38" s="211">
        <v>1</v>
      </c>
      <c r="E38" s="211">
        <v>0</v>
      </c>
      <c r="F38" s="211">
        <v>16</v>
      </c>
      <c r="G38" s="211">
        <v>13</v>
      </c>
      <c r="H38" s="211">
        <v>0</v>
      </c>
      <c r="I38" s="211">
        <v>3</v>
      </c>
      <c r="J38" s="211">
        <v>31</v>
      </c>
      <c r="K38" s="211">
        <v>26</v>
      </c>
      <c r="L38" s="211">
        <v>11</v>
      </c>
      <c r="M38" s="211">
        <v>15</v>
      </c>
      <c r="N38" s="211">
        <v>5</v>
      </c>
      <c r="O38" s="211">
        <v>1</v>
      </c>
      <c r="P38" s="214">
        <v>1</v>
      </c>
      <c r="Q38" s="211">
        <v>398</v>
      </c>
      <c r="R38" s="211">
        <v>191</v>
      </c>
      <c r="S38" s="211">
        <v>207</v>
      </c>
      <c r="T38" s="211">
        <v>36</v>
      </c>
      <c r="U38" s="211">
        <v>38</v>
      </c>
      <c r="V38" s="211">
        <v>28</v>
      </c>
      <c r="W38" s="211">
        <v>32</v>
      </c>
      <c r="X38" s="211">
        <v>34</v>
      </c>
      <c r="Y38" s="211">
        <v>38</v>
      </c>
      <c r="Z38" s="211">
        <v>27</v>
      </c>
      <c r="AA38" s="211">
        <v>38</v>
      </c>
      <c r="AB38" s="211">
        <v>36</v>
      </c>
      <c r="AC38" s="211">
        <v>31</v>
      </c>
      <c r="AD38" s="211">
        <v>30</v>
      </c>
      <c r="AE38" s="211">
        <v>30</v>
      </c>
      <c r="AF38" s="430" t="s">
        <v>198</v>
      </c>
    </row>
    <row r="39" spans="2:32" ht="30" customHeight="1">
      <c r="B39" s="212" t="s">
        <v>248</v>
      </c>
      <c r="C39" s="213">
        <v>2</v>
      </c>
      <c r="D39" s="211">
        <v>2</v>
      </c>
      <c r="E39" s="211">
        <v>0</v>
      </c>
      <c r="F39" s="211">
        <v>8</v>
      </c>
      <c r="G39" s="211">
        <v>6</v>
      </c>
      <c r="H39" s="211">
        <v>1</v>
      </c>
      <c r="I39" s="211">
        <v>1</v>
      </c>
      <c r="J39" s="211">
        <v>17</v>
      </c>
      <c r="K39" s="211">
        <v>15</v>
      </c>
      <c r="L39" s="211">
        <v>8</v>
      </c>
      <c r="M39" s="211">
        <v>7</v>
      </c>
      <c r="N39" s="211">
        <v>2</v>
      </c>
      <c r="O39" s="211">
        <v>1</v>
      </c>
      <c r="P39" s="214">
        <v>1</v>
      </c>
      <c r="Q39" s="211">
        <v>63</v>
      </c>
      <c r="R39" s="211">
        <v>31</v>
      </c>
      <c r="S39" s="211">
        <v>32</v>
      </c>
      <c r="T39" s="211">
        <v>4</v>
      </c>
      <c r="U39" s="211">
        <v>5</v>
      </c>
      <c r="V39" s="211">
        <v>6</v>
      </c>
      <c r="W39" s="211">
        <v>4</v>
      </c>
      <c r="X39" s="211">
        <v>4</v>
      </c>
      <c r="Y39" s="211">
        <v>7</v>
      </c>
      <c r="Z39" s="211">
        <v>4</v>
      </c>
      <c r="AA39" s="211">
        <v>5</v>
      </c>
      <c r="AB39" s="211">
        <v>5</v>
      </c>
      <c r="AC39" s="211">
        <v>6</v>
      </c>
      <c r="AD39" s="211">
        <v>8</v>
      </c>
      <c r="AE39" s="211">
        <v>5</v>
      </c>
      <c r="AF39" s="430" t="s">
        <v>248</v>
      </c>
    </row>
    <row r="40" spans="2:32" ht="30" customHeight="1">
      <c r="B40" s="212" t="s">
        <v>196</v>
      </c>
      <c r="C40" s="213">
        <v>4</v>
      </c>
      <c r="D40" s="211">
        <v>4</v>
      </c>
      <c r="E40" s="211">
        <v>0</v>
      </c>
      <c r="F40" s="211">
        <v>43</v>
      </c>
      <c r="G40" s="211">
        <v>36</v>
      </c>
      <c r="H40" s="211">
        <v>0</v>
      </c>
      <c r="I40" s="211">
        <v>7</v>
      </c>
      <c r="J40" s="211">
        <v>73</v>
      </c>
      <c r="K40" s="211">
        <v>63</v>
      </c>
      <c r="L40" s="211">
        <v>20</v>
      </c>
      <c r="M40" s="211">
        <v>43</v>
      </c>
      <c r="N40" s="211">
        <v>10</v>
      </c>
      <c r="O40" s="211">
        <v>4</v>
      </c>
      <c r="P40" s="214">
        <v>4</v>
      </c>
      <c r="Q40" s="211">
        <v>848</v>
      </c>
      <c r="R40" s="211">
        <v>414</v>
      </c>
      <c r="S40" s="211">
        <v>434</v>
      </c>
      <c r="T40" s="211">
        <v>71</v>
      </c>
      <c r="U40" s="211">
        <v>67</v>
      </c>
      <c r="V40" s="211">
        <v>66</v>
      </c>
      <c r="W40" s="211">
        <v>66</v>
      </c>
      <c r="X40" s="211">
        <v>67</v>
      </c>
      <c r="Y40" s="211">
        <v>64</v>
      </c>
      <c r="Z40" s="211">
        <v>80</v>
      </c>
      <c r="AA40" s="211">
        <v>80</v>
      </c>
      <c r="AB40" s="211">
        <v>59</v>
      </c>
      <c r="AC40" s="211">
        <v>78</v>
      </c>
      <c r="AD40" s="211">
        <v>71</v>
      </c>
      <c r="AE40" s="211">
        <v>79</v>
      </c>
      <c r="AF40" s="430" t="s">
        <v>196</v>
      </c>
    </row>
    <row r="41" spans="2:32" ht="30" customHeight="1">
      <c r="B41" s="212" t="s">
        <v>195</v>
      </c>
      <c r="C41" s="213">
        <v>2</v>
      </c>
      <c r="D41" s="211">
        <v>2</v>
      </c>
      <c r="E41" s="211">
        <v>0</v>
      </c>
      <c r="F41" s="211">
        <v>25</v>
      </c>
      <c r="G41" s="211">
        <v>19</v>
      </c>
      <c r="H41" s="211">
        <v>2</v>
      </c>
      <c r="I41" s="211">
        <v>4</v>
      </c>
      <c r="J41" s="211">
        <v>42</v>
      </c>
      <c r="K41" s="211">
        <v>38</v>
      </c>
      <c r="L41" s="211">
        <v>17</v>
      </c>
      <c r="M41" s="211">
        <v>21</v>
      </c>
      <c r="N41" s="211">
        <v>4</v>
      </c>
      <c r="O41" s="211">
        <v>5</v>
      </c>
      <c r="P41" s="214">
        <v>2</v>
      </c>
      <c r="Q41" s="211">
        <v>554</v>
      </c>
      <c r="R41" s="211">
        <v>275</v>
      </c>
      <c r="S41" s="211">
        <v>279</v>
      </c>
      <c r="T41" s="211">
        <v>33</v>
      </c>
      <c r="U41" s="211">
        <v>43</v>
      </c>
      <c r="V41" s="211">
        <v>53</v>
      </c>
      <c r="W41" s="211">
        <v>42</v>
      </c>
      <c r="X41" s="211">
        <v>42</v>
      </c>
      <c r="Y41" s="211">
        <v>45</v>
      </c>
      <c r="Z41" s="211">
        <v>56</v>
      </c>
      <c r="AA41" s="211">
        <v>49</v>
      </c>
      <c r="AB41" s="211">
        <v>40</v>
      </c>
      <c r="AC41" s="211">
        <v>56</v>
      </c>
      <c r="AD41" s="211">
        <v>51</v>
      </c>
      <c r="AE41" s="211">
        <v>44</v>
      </c>
      <c r="AF41" s="430" t="s">
        <v>195</v>
      </c>
    </row>
    <row r="42" spans="2:32" ht="30" customHeight="1">
      <c r="B42" s="130" t="s">
        <v>194</v>
      </c>
      <c r="C42" s="226">
        <v>2</v>
      </c>
      <c r="D42" s="225">
        <v>2</v>
      </c>
      <c r="E42" s="225">
        <v>0</v>
      </c>
      <c r="F42" s="225">
        <v>9</v>
      </c>
      <c r="G42" s="225">
        <v>7</v>
      </c>
      <c r="H42" s="225">
        <v>2</v>
      </c>
      <c r="I42" s="225">
        <v>0</v>
      </c>
      <c r="J42" s="225">
        <v>17</v>
      </c>
      <c r="K42" s="225">
        <v>17</v>
      </c>
      <c r="L42" s="225">
        <v>8</v>
      </c>
      <c r="M42" s="225">
        <v>9</v>
      </c>
      <c r="N42" s="225">
        <v>0</v>
      </c>
      <c r="O42" s="225">
        <v>1</v>
      </c>
      <c r="P42" s="225">
        <v>1</v>
      </c>
      <c r="Q42" s="225">
        <v>133</v>
      </c>
      <c r="R42" s="225">
        <v>73</v>
      </c>
      <c r="S42" s="225">
        <v>60</v>
      </c>
      <c r="T42" s="225">
        <v>12</v>
      </c>
      <c r="U42" s="225">
        <v>16</v>
      </c>
      <c r="V42" s="225">
        <v>11</v>
      </c>
      <c r="W42" s="225">
        <v>9</v>
      </c>
      <c r="X42" s="225">
        <v>13</v>
      </c>
      <c r="Y42" s="225">
        <v>11</v>
      </c>
      <c r="Z42" s="225">
        <v>13</v>
      </c>
      <c r="AA42" s="225">
        <v>8</v>
      </c>
      <c r="AB42" s="225">
        <v>14</v>
      </c>
      <c r="AC42" s="225">
        <v>7</v>
      </c>
      <c r="AD42" s="225">
        <v>10</v>
      </c>
      <c r="AE42" s="225">
        <v>9</v>
      </c>
      <c r="AF42" s="295" t="s">
        <v>194</v>
      </c>
    </row>
    <row r="43" spans="2:32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53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2:32">
      <c r="B44" s="46" t="s">
        <v>852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53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2:32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2:32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2:32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2:32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2:32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2:32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2:32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2:32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2:32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72" spans="19:19">
      <c r="S72" s="1" t="s">
        <v>851</v>
      </c>
    </row>
  </sheetData>
  <mergeCells count="14">
    <mergeCell ref="M8:M9"/>
    <mergeCell ref="Q8:Q9"/>
    <mergeCell ref="R8:R9"/>
    <mergeCell ref="S8:S9"/>
    <mergeCell ref="B6:B9"/>
    <mergeCell ref="AF6:AF9"/>
    <mergeCell ref="T7:U8"/>
    <mergeCell ref="V7:W8"/>
    <mergeCell ref="X7:Y8"/>
    <mergeCell ref="Z7:AA8"/>
    <mergeCell ref="AB7:AC8"/>
    <mergeCell ref="AD7:AE8"/>
    <mergeCell ref="K8:K9"/>
    <mergeCell ref="L8:L9"/>
  </mergeCells>
  <phoneticPr fontId="4"/>
  <printOptions horizontalCentered="1"/>
  <pageMargins left="0.19685039370078741" right="0.39370078740157483" top="0.59055118110236227" bottom="0.59055118110236227" header="0.51181102362204722" footer="0.51181102362204722"/>
  <pageSetup paperSize="9" scale="70" firstPageNumber="58" orientation="portrait" useFirstPageNumber="1" r:id="rId1"/>
  <headerFooter alignWithMargins="0">
    <oddFooter>&amp;C&amp;14－&amp;P－</oddFooter>
  </headerFooter>
  <colBreaks count="1" manualBreakCount="1">
    <brk id="16" min="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"/>
  <sheetViews>
    <sheetView showGridLines="0" zoomScaleNormal="100" zoomScaleSheetLayoutView="100" workbookViewId="0">
      <pane xSplit="2" ySplit="9" topLeftCell="C10" activePane="bottomRight" state="frozen"/>
      <selection activeCell="D30" sqref="D30"/>
      <selection pane="topRight" activeCell="D30" sqref="D30"/>
      <selection pane="bottomLeft" activeCell="D30" sqref="D30"/>
      <selection pane="bottomRight" activeCell="D30" sqref="D30"/>
    </sheetView>
  </sheetViews>
  <sheetFormatPr defaultRowHeight="13.5"/>
  <cols>
    <col min="1" max="1" width="2.625" style="1" customWidth="1"/>
    <col min="2" max="2" width="14.625" style="1" customWidth="1"/>
    <col min="3" max="22" width="9.625" style="1" customWidth="1"/>
    <col min="23" max="23" width="14.625" style="1" customWidth="1"/>
    <col min="24" max="24" width="9" style="1"/>
    <col min="25" max="25" width="9" style="7"/>
    <col min="26" max="16384" width="9" style="1"/>
  </cols>
  <sheetData>
    <row r="1" spans="2:26">
      <c r="B1" s="235"/>
      <c r="C1" s="247"/>
      <c r="J1" s="23"/>
    </row>
    <row r="2" spans="2:26" ht="17.25">
      <c r="B2" s="119" t="s">
        <v>285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193" t="s">
        <v>285</v>
      </c>
      <c r="X2" s="46"/>
    </row>
    <row r="3" spans="2:26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85"/>
      <c r="X3" s="53"/>
    </row>
    <row r="4" spans="2:26" ht="17.25">
      <c r="B4" s="46"/>
      <c r="C4" s="46"/>
      <c r="D4" s="46"/>
      <c r="E4" s="46"/>
      <c r="F4" s="46"/>
      <c r="G4" s="46"/>
      <c r="H4" s="46"/>
      <c r="I4" s="46"/>
      <c r="J4" s="46"/>
      <c r="K4" s="46"/>
      <c r="L4" s="193" t="s">
        <v>766</v>
      </c>
      <c r="M4" s="119" t="s">
        <v>284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53"/>
    </row>
    <row r="5" spans="2:26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85" t="s">
        <v>283</v>
      </c>
      <c r="X5" s="46"/>
      <c r="Y5" s="245"/>
    </row>
    <row r="6" spans="2:26" ht="15" customHeight="1">
      <c r="B6" s="442" t="s">
        <v>58</v>
      </c>
      <c r="C6" s="440" t="s">
        <v>282</v>
      </c>
      <c r="D6" s="442"/>
      <c r="E6" s="440" t="s">
        <v>281</v>
      </c>
      <c r="F6" s="442"/>
      <c r="G6" s="440" t="s">
        <v>280</v>
      </c>
      <c r="H6" s="442"/>
      <c r="I6" s="440" t="s">
        <v>279</v>
      </c>
      <c r="J6" s="442"/>
      <c r="K6" s="443" t="s">
        <v>278</v>
      </c>
      <c r="L6" s="443"/>
      <c r="M6" s="443" t="s">
        <v>277</v>
      </c>
      <c r="N6" s="443"/>
      <c r="O6" s="440" t="s">
        <v>276</v>
      </c>
      <c r="P6" s="442"/>
      <c r="Q6" s="440" t="s">
        <v>275</v>
      </c>
      <c r="R6" s="442"/>
      <c r="S6" s="440" t="s">
        <v>274</v>
      </c>
      <c r="T6" s="442"/>
      <c r="U6" s="441" t="s">
        <v>273</v>
      </c>
      <c r="V6" s="442"/>
      <c r="W6" s="440" t="s">
        <v>58</v>
      </c>
      <c r="X6" s="46"/>
    </row>
    <row r="7" spans="2:26" ht="15" customHeight="1">
      <c r="B7" s="449"/>
      <c r="C7" s="446"/>
      <c r="D7" s="448"/>
      <c r="E7" s="446"/>
      <c r="F7" s="448"/>
      <c r="G7" s="446"/>
      <c r="H7" s="448"/>
      <c r="I7" s="446"/>
      <c r="J7" s="448"/>
      <c r="K7" s="444"/>
      <c r="L7" s="444"/>
      <c r="M7" s="444"/>
      <c r="N7" s="444"/>
      <c r="O7" s="446"/>
      <c r="P7" s="448"/>
      <c r="Q7" s="446"/>
      <c r="R7" s="448"/>
      <c r="S7" s="446"/>
      <c r="T7" s="448"/>
      <c r="U7" s="450"/>
      <c r="V7" s="448"/>
      <c r="W7" s="445"/>
      <c r="X7" s="46"/>
    </row>
    <row r="8" spans="2:26" ht="15" customHeight="1">
      <c r="B8" s="449"/>
      <c r="C8" s="443" t="s">
        <v>154</v>
      </c>
      <c r="D8" s="443" t="s">
        <v>272</v>
      </c>
      <c r="E8" s="443" t="s">
        <v>154</v>
      </c>
      <c r="F8" s="443" t="s">
        <v>272</v>
      </c>
      <c r="G8" s="443" t="s">
        <v>154</v>
      </c>
      <c r="H8" s="443" t="s">
        <v>272</v>
      </c>
      <c r="I8" s="443" t="s">
        <v>154</v>
      </c>
      <c r="J8" s="443" t="s">
        <v>272</v>
      </c>
      <c r="K8" s="443" t="s">
        <v>154</v>
      </c>
      <c r="L8" s="440" t="s">
        <v>272</v>
      </c>
      <c r="M8" s="442" t="s">
        <v>154</v>
      </c>
      <c r="N8" s="443" t="s">
        <v>272</v>
      </c>
      <c r="O8" s="443" t="s">
        <v>154</v>
      </c>
      <c r="P8" s="443" t="s">
        <v>272</v>
      </c>
      <c r="Q8" s="443" t="s">
        <v>154</v>
      </c>
      <c r="R8" s="443" t="s">
        <v>272</v>
      </c>
      <c r="S8" s="443" t="s">
        <v>154</v>
      </c>
      <c r="T8" s="443" t="s">
        <v>272</v>
      </c>
      <c r="U8" s="443" t="s">
        <v>154</v>
      </c>
      <c r="V8" s="443" t="s">
        <v>272</v>
      </c>
      <c r="W8" s="445"/>
      <c r="X8" s="46"/>
    </row>
    <row r="9" spans="2:26" ht="15" customHeight="1">
      <c r="B9" s="448"/>
      <c r="C9" s="444"/>
      <c r="D9" s="444"/>
      <c r="E9" s="444"/>
      <c r="F9" s="444"/>
      <c r="G9" s="444"/>
      <c r="H9" s="444"/>
      <c r="I9" s="444"/>
      <c r="J9" s="444"/>
      <c r="K9" s="444"/>
      <c r="L9" s="446"/>
      <c r="M9" s="448"/>
      <c r="N9" s="444"/>
      <c r="O9" s="444"/>
      <c r="P9" s="444"/>
      <c r="Q9" s="444"/>
      <c r="R9" s="444"/>
      <c r="S9" s="444"/>
      <c r="T9" s="444"/>
      <c r="U9" s="444"/>
      <c r="V9" s="444"/>
      <c r="W9" s="446"/>
      <c r="X9" s="46"/>
    </row>
    <row r="10" spans="2:26" ht="30" customHeight="1">
      <c r="B10" s="212" t="s">
        <v>271</v>
      </c>
      <c r="C10" s="297">
        <v>80851</v>
      </c>
      <c r="D10" s="298">
        <v>100</v>
      </c>
      <c r="E10" s="299">
        <v>79778</v>
      </c>
      <c r="F10" s="298">
        <v>100</v>
      </c>
      <c r="G10" s="299">
        <v>79312</v>
      </c>
      <c r="H10" s="298">
        <v>100</v>
      </c>
      <c r="I10" s="299">
        <v>78320</v>
      </c>
      <c r="J10" s="298">
        <v>100</v>
      </c>
      <c r="K10" s="299">
        <v>77062</v>
      </c>
      <c r="L10" s="298">
        <v>100</v>
      </c>
      <c r="M10" s="299">
        <v>75680</v>
      </c>
      <c r="N10" s="298">
        <v>100</v>
      </c>
      <c r="O10" s="299">
        <v>73830</v>
      </c>
      <c r="P10" s="298">
        <v>100</v>
      </c>
      <c r="Q10" s="299">
        <v>72541</v>
      </c>
      <c r="R10" s="298">
        <v>100</v>
      </c>
      <c r="S10" s="299">
        <v>71144</v>
      </c>
      <c r="T10" s="298">
        <v>100</v>
      </c>
      <c r="U10" s="296">
        <f>SUM(U12,U28)</f>
        <v>70045</v>
      </c>
      <c r="V10" s="300">
        <v>100</v>
      </c>
      <c r="W10" s="210" t="s">
        <v>271</v>
      </c>
      <c r="X10" s="46"/>
      <c r="Y10" s="241"/>
    </row>
    <row r="11" spans="2:26" ht="30" customHeight="1">
      <c r="B11" s="212"/>
      <c r="C11" s="301"/>
      <c r="D11" s="298"/>
      <c r="E11" s="299"/>
      <c r="F11" s="298"/>
      <c r="G11" s="299"/>
      <c r="H11" s="298"/>
      <c r="I11" s="299"/>
      <c r="J11" s="298"/>
      <c r="K11" s="299"/>
      <c r="L11" s="298"/>
      <c r="M11" s="299"/>
      <c r="N11" s="298"/>
      <c r="O11" s="299"/>
      <c r="P11" s="298"/>
      <c r="Q11" s="299"/>
      <c r="R11" s="298"/>
      <c r="S11" s="299"/>
      <c r="T11" s="298"/>
      <c r="U11" s="296"/>
      <c r="V11" s="300"/>
      <c r="W11" s="210"/>
      <c r="X11" s="46"/>
      <c r="Y11" s="241"/>
    </row>
    <row r="12" spans="2:26" ht="30" customHeight="1">
      <c r="B12" s="212" t="s">
        <v>214</v>
      </c>
      <c r="C12" s="301">
        <v>77017</v>
      </c>
      <c r="D12" s="298">
        <v>95.3</v>
      </c>
      <c r="E12" s="299">
        <v>76029</v>
      </c>
      <c r="F12" s="298">
        <v>95.3</v>
      </c>
      <c r="G12" s="299">
        <v>76177</v>
      </c>
      <c r="H12" s="298">
        <v>96</v>
      </c>
      <c r="I12" s="299">
        <v>75246</v>
      </c>
      <c r="J12" s="298">
        <v>96.1</v>
      </c>
      <c r="K12" s="299">
        <v>74284</v>
      </c>
      <c r="L12" s="298">
        <v>96.4</v>
      </c>
      <c r="M12" s="299">
        <v>72960</v>
      </c>
      <c r="N12" s="298">
        <v>96.4</v>
      </c>
      <c r="O12" s="299">
        <v>71132</v>
      </c>
      <c r="P12" s="298">
        <v>96.3</v>
      </c>
      <c r="Q12" s="299">
        <v>69938</v>
      </c>
      <c r="R12" s="298">
        <v>96.4</v>
      </c>
      <c r="S12" s="299">
        <v>68625</v>
      </c>
      <c r="T12" s="298">
        <v>96.5</v>
      </c>
      <c r="U12" s="296">
        <f>SUM(U14:U23,U24:U26)</f>
        <v>67560</v>
      </c>
      <c r="V12" s="300">
        <f>ROUND(U12/$U$10*100,1)</f>
        <v>96.5</v>
      </c>
      <c r="W12" s="210" t="s">
        <v>214</v>
      </c>
      <c r="X12" s="46"/>
      <c r="Y12" s="241"/>
      <c r="Z12" s="243"/>
    </row>
    <row r="13" spans="2:26" ht="30" customHeight="1">
      <c r="B13" s="212"/>
      <c r="C13" s="301"/>
      <c r="D13" s="298"/>
      <c r="E13" s="299"/>
      <c r="F13" s="298"/>
      <c r="G13" s="299"/>
      <c r="H13" s="298"/>
      <c r="I13" s="299"/>
      <c r="J13" s="298"/>
      <c r="K13" s="299"/>
      <c r="L13" s="298"/>
      <c r="M13" s="299"/>
      <c r="N13" s="298"/>
      <c r="O13" s="299"/>
      <c r="P13" s="298"/>
      <c r="Q13" s="299"/>
      <c r="R13" s="298"/>
      <c r="S13" s="299"/>
      <c r="T13" s="298"/>
      <c r="U13" s="296"/>
      <c r="V13" s="300"/>
      <c r="W13" s="210"/>
      <c r="X13" s="46"/>
      <c r="Y13" s="241"/>
      <c r="Z13" s="243"/>
    </row>
    <row r="14" spans="2:26" ht="30" customHeight="1">
      <c r="B14" s="212" t="s">
        <v>213</v>
      </c>
      <c r="C14" s="301">
        <v>15101</v>
      </c>
      <c r="D14" s="298">
        <v>18.7</v>
      </c>
      <c r="E14" s="299">
        <v>14698</v>
      </c>
      <c r="F14" s="298">
        <v>18.399999999999999</v>
      </c>
      <c r="G14" s="299">
        <v>14557</v>
      </c>
      <c r="H14" s="298">
        <v>18.399999999999999</v>
      </c>
      <c r="I14" s="299">
        <v>14277</v>
      </c>
      <c r="J14" s="298">
        <v>18.2</v>
      </c>
      <c r="K14" s="299">
        <v>13985</v>
      </c>
      <c r="L14" s="298">
        <v>18.100000000000001</v>
      </c>
      <c r="M14" s="299">
        <v>13719</v>
      </c>
      <c r="N14" s="298">
        <v>18.100000000000001</v>
      </c>
      <c r="O14" s="299">
        <v>13283</v>
      </c>
      <c r="P14" s="298">
        <v>18</v>
      </c>
      <c r="Q14" s="302">
        <v>13095</v>
      </c>
      <c r="R14" s="298">
        <v>18.100000000000001</v>
      </c>
      <c r="S14" s="302">
        <v>12880</v>
      </c>
      <c r="T14" s="298">
        <v>18.100000000000001</v>
      </c>
      <c r="U14" s="284">
        <v>12732</v>
      </c>
      <c r="V14" s="300">
        <f t="shared" ref="V14:V26" si="0">ROUND(U14/$U$10*100,1)</f>
        <v>18.2</v>
      </c>
      <c r="W14" s="210" t="s">
        <v>213</v>
      </c>
      <c r="X14" s="46"/>
      <c r="Y14" s="240" t="s">
        <v>270</v>
      </c>
      <c r="Z14" s="242"/>
    </row>
    <row r="15" spans="2:26" ht="30" customHeight="1">
      <c r="B15" s="212" t="s">
        <v>212</v>
      </c>
      <c r="C15" s="301">
        <v>9751</v>
      </c>
      <c r="D15" s="298">
        <v>12.1</v>
      </c>
      <c r="E15" s="299">
        <v>9741</v>
      </c>
      <c r="F15" s="298">
        <v>12.2</v>
      </c>
      <c r="G15" s="299">
        <v>9601</v>
      </c>
      <c r="H15" s="298">
        <v>12.1</v>
      </c>
      <c r="I15" s="299">
        <v>9340</v>
      </c>
      <c r="J15" s="298">
        <v>11.9</v>
      </c>
      <c r="K15" s="299">
        <v>9143</v>
      </c>
      <c r="L15" s="298">
        <v>11.9</v>
      </c>
      <c r="M15" s="299">
        <v>9058</v>
      </c>
      <c r="N15" s="298">
        <v>12</v>
      </c>
      <c r="O15" s="299">
        <v>8893</v>
      </c>
      <c r="P15" s="298">
        <v>12</v>
      </c>
      <c r="Q15" s="302">
        <v>8548</v>
      </c>
      <c r="R15" s="298">
        <v>11.8</v>
      </c>
      <c r="S15" s="302">
        <v>8379</v>
      </c>
      <c r="T15" s="298">
        <v>11.8</v>
      </c>
      <c r="U15" s="284">
        <v>8210</v>
      </c>
      <c r="V15" s="300">
        <f t="shared" si="0"/>
        <v>11.7</v>
      </c>
      <c r="W15" s="210" t="s">
        <v>212</v>
      </c>
      <c r="X15" s="46"/>
      <c r="Y15" s="239"/>
    </row>
    <row r="16" spans="2:26" ht="30" customHeight="1">
      <c r="B16" s="212" t="s">
        <v>211</v>
      </c>
      <c r="C16" s="301">
        <v>11118</v>
      </c>
      <c r="D16" s="298">
        <v>13.8</v>
      </c>
      <c r="E16" s="299">
        <v>11136</v>
      </c>
      <c r="F16" s="298">
        <v>14</v>
      </c>
      <c r="G16" s="299">
        <v>11146</v>
      </c>
      <c r="H16" s="298">
        <v>14.1</v>
      </c>
      <c r="I16" s="299">
        <v>11284</v>
      </c>
      <c r="J16" s="298">
        <v>14.4</v>
      </c>
      <c r="K16" s="299">
        <v>11475</v>
      </c>
      <c r="L16" s="298">
        <v>14.9</v>
      </c>
      <c r="M16" s="299">
        <v>11286</v>
      </c>
      <c r="N16" s="298">
        <v>14.9</v>
      </c>
      <c r="O16" s="299">
        <v>11075</v>
      </c>
      <c r="P16" s="298">
        <v>15</v>
      </c>
      <c r="Q16" s="302">
        <v>10913</v>
      </c>
      <c r="R16" s="298">
        <v>15</v>
      </c>
      <c r="S16" s="302">
        <v>10752</v>
      </c>
      <c r="T16" s="298">
        <v>15.1</v>
      </c>
      <c r="U16" s="284">
        <v>10695</v>
      </c>
      <c r="V16" s="300">
        <f t="shared" si="0"/>
        <v>15.3</v>
      </c>
      <c r="W16" s="210" t="s">
        <v>211</v>
      </c>
      <c r="X16" s="46"/>
      <c r="Y16" s="239"/>
    </row>
    <row r="17" spans="2:25" ht="30" customHeight="1">
      <c r="B17" s="212" t="s">
        <v>210</v>
      </c>
      <c r="C17" s="301">
        <v>2784</v>
      </c>
      <c r="D17" s="298">
        <v>3.4</v>
      </c>
      <c r="E17" s="299">
        <v>2670</v>
      </c>
      <c r="F17" s="298">
        <v>3.3</v>
      </c>
      <c r="G17" s="299">
        <v>2607</v>
      </c>
      <c r="H17" s="298">
        <v>3.3</v>
      </c>
      <c r="I17" s="299">
        <v>2559</v>
      </c>
      <c r="J17" s="298">
        <v>3.3</v>
      </c>
      <c r="K17" s="299">
        <v>2419</v>
      </c>
      <c r="L17" s="298">
        <v>3.1</v>
      </c>
      <c r="M17" s="299">
        <v>2307</v>
      </c>
      <c r="N17" s="298">
        <v>3</v>
      </c>
      <c r="O17" s="299">
        <v>2218</v>
      </c>
      <c r="P17" s="298">
        <v>3</v>
      </c>
      <c r="Q17" s="302">
        <v>2176</v>
      </c>
      <c r="R17" s="298">
        <v>3</v>
      </c>
      <c r="S17" s="302">
        <v>2110</v>
      </c>
      <c r="T17" s="298">
        <v>3</v>
      </c>
      <c r="U17" s="284">
        <v>2019</v>
      </c>
      <c r="V17" s="300">
        <f t="shared" si="0"/>
        <v>2.9</v>
      </c>
      <c r="W17" s="210" t="s">
        <v>210</v>
      </c>
      <c r="X17" s="46"/>
      <c r="Y17" s="239"/>
    </row>
    <row r="18" spans="2:25" ht="30" customHeight="1">
      <c r="B18" s="212" t="s">
        <v>209</v>
      </c>
      <c r="C18" s="301">
        <v>6619</v>
      </c>
      <c r="D18" s="298">
        <v>8.1999999999999993</v>
      </c>
      <c r="E18" s="299">
        <v>6553</v>
      </c>
      <c r="F18" s="298">
        <v>8.1999999999999993</v>
      </c>
      <c r="G18" s="299">
        <v>6587</v>
      </c>
      <c r="H18" s="298">
        <v>8.3000000000000007</v>
      </c>
      <c r="I18" s="299">
        <v>6526</v>
      </c>
      <c r="J18" s="298">
        <v>8.3000000000000007</v>
      </c>
      <c r="K18" s="299">
        <v>6425</v>
      </c>
      <c r="L18" s="298">
        <v>8.3000000000000007</v>
      </c>
      <c r="M18" s="299">
        <v>6393</v>
      </c>
      <c r="N18" s="298">
        <v>8.4</v>
      </c>
      <c r="O18" s="299">
        <v>6296</v>
      </c>
      <c r="P18" s="298">
        <v>8.5</v>
      </c>
      <c r="Q18" s="299">
        <v>6257</v>
      </c>
      <c r="R18" s="298">
        <v>8.6</v>
      </c>
      <c r="S18" s="299">
        <v>6216</v>
      </c>
      <c r="T18" s="298">
        <v>8.6999999999999993</v>
      </c>
      <c r="U18" s="296">
        <v>6105</v>
      </c>
      <c r="V18" s="300">
        <f t="shared" si="0"/>
        <v>8.6999999999999993</v>
      </c>
      <c r="W18" s="210" t="s">
        <v>209</v>
      </c>
      <c r="X18" s="46"/>
      <c r="Y18" s="239"/>
    </row>
    <row r="19" spans="2:25" ht="30" customHeight="1">
      <c r="B19" s="212" t="s">
        <v>208</v>
      </c>
      <c r="C19" s="301">
        <v>2938</v>
      </c>
      <c r="D19" s="298">
        <v>3.6</v>
      </c>
      <c r="E19" s="299">
        <v>2986</v>
      </c>
      <c r="F19" s="298">
        <v>3.7</v>
      </c>
      <c r="G19" s="299">
        <v>3043</v>
      </c>
      <c r="H19" s="298">
        <v>3.8</v>
      </c>
      <c r="I19" s="299">
        <v>3093</v>
      </c>
      <c r="J19" s="298">
        <v>3.9</v>
      </c>
      <c r="K19" s="299">
        <v>3124</v>
      </c>
      <c r="L19" s="298">
        <v>4.0999999999999996</v>
      </c>
      <c r="M19" s="299">
        <v>3160</v>
      </c>
      <c r="N19" s="298">
        <v>4.2</v>
      </c>
      <c r="O19" s="299">
        <v>3143</v>
      </c>
      <c r="P19" s="298">
        <v>4.3</v>
      </c>
      <c r="Q19" s="299">
        <v>3167</v>
      </c>
      <c r="R19" s="298">
        <v>4.4000000000000004</v>
      </c>
      <c r="S19" s="299">
        <v>3176</v>
      </c>
      <c r="T19" s="298">
        <v>4.5</v>
      </c>
      <c r="U19" s="296">
        <v>3203</v>
      </c>
      <c r="V19" s="300">
        <f t="shared" si="0"/>
        <v>4.5999999999999996</v>
      </c>
      <c r="W19" s="210" t="s">
        <v>208</v>
      </c>
      <c r="X19" s="46"/>
      <c r="Y19" s="239"/>
    </row>
    <row r="20" spans="2:25" ht="30" customHeight="1">
      <c r="B20" s="212" t="s">
        <v>207</v>
      </c>
      <c r="C20" s="301">
        <v>8406</v>
      </c>
      <c r="D20" s="298">
        <v>10.4</v>
      </c>
      <c r="E20" s="299">
        <v>8262</v>
      </c>
      <c r="F20" s="298">
        <v>10.4</v>
      </c>
      <c r="G20" s="299">
        <v>8215</v>
      </c>
      <c r="H20" s="298">
        <v>10.4</v>
      </c>
      <c r="I20" s="299">
        <v>8018</v>
      </c>
      <c r="J20" s="298">
        <v>10.199999999999999</v>
      </c>
      <c r="K20" s="299">
        <v>7917</v>
      </c>
      <c r="L20" s="298">
        <v>10.3</v>
      </c>
      <c r="M20" s="299">
        <v>7663</v>
      </c>
      <c r="N20" s="298">
        <v>10.1</v>
      </c>
      <c r="O20" s="299">
        <v>7399</v>
      </c>
      <c r="P20" s="298">
        <v>10</v>
      </c>
      <c r="Q20" s="299">
        <v>7247</v>
      </c>
      <c r="R20" s="298">
        <v>10</v>
      </c>
      <c r="S20" s="299">
        <v>6968</v>
      </c>
      <c r="T20" s="298">
        <v>9.8000000000000007</v>
      </c>
      <c r="U20" s="296">
        <v>6879</v>
      </c>
      <c r="V20" s="300">
        <f t="shared" si="0"/>
        <v>9.8000000000000007</v>
      </c>
      <c r="W20" s="210" t="s">
        <v>207</v>
      </c>
      <c r="X20" s="46"/>
      <c r="Y20" s="239"/>
    </row>
    <row r="21" spans="2:25" ht="30" customHeight="1">
      <c r="B21" s="212" t="s">
        <v>206</v>
      </c>
      <c r="C21" s="301">
        <v>3350</v>
      </c>
      <c r="D21" s="298">
        <v>4.0999999999999996</v>
      </c>
      <c r="E21" s="299">
        <v>3274</v>
      </c>
      <c r="F21" s="298">
        <v>4.0999999999999996</v>
      </c>
      <c r="G21" s="299">
        <v>3268</v>
      </c>
      <c r="H21" s="298">
        <v>4.0999999999999996</v>
      </c>
      <c r="I21" s="299">
        <v>3252</v>
      </c>
      <c r="J21" s="298">
        <v>4.2</v>
      </c>
      <c r="K21" s="299">
        <v>3168</v>
      </c>
      <c r="L21" s="298">
        <v>4.0999999999999996</v>
      </c>
      <c r="M21" s="299">
        <v>3112</v>
      </c>
      <c r="N21" s="298">
        <v>4.0999999999999996</v>
      </c>
      <c r="O21" s="299">
        <v>3039</v>
      </c>
      <c r="P21" s="298">
        <v>4.0999999999999996</v>
      </c>
      <c r="Q21" s="299">
        <v>2955</v>
      </c>
      <c r="R21" s="298">
        <v>4.0999999999999996</v>
      </c>
      <c r="S21" s="299">
        <v>2906</v>
      </c>
      <c r="T21" s="298">
        <v>4.0999999999999996</v>
      </c>
      <c r="U21" s="296">
        <v>2849</v>
      </c>
      <c r="V21" s="300">
        <f t="shared" si="0"/>
        <v>4.0999999999999996</v>
      </c>
      <c r="W21" s="210" t="s">
        <v>206</v>
      </c>
      <c r="X21" s="46"/>
      <c r="Y21" s="239"/>
    </row>
    <row r="22" spans="2:25" ht="30" customHeight="1">
      <c r="B22" s="212" t="s">
        <v>205</v>
      </c>
      <c r="C22" s="301">
        <v>1928</v>
      </c>
      <c r="D22" s="298">
        <v>2.4</v>
      </c>
      <c r="E22" s="299">
        <v>1889</v>
      </c>
      <c r="F22" s="298">
        <v>2.4</v>
      </c>
      <c r="G22" s="299">
        <v>1848</v>
      </c>
      <c r="H22" s="298">
        <v>2.2999999999999998</v>
      </c>
      <c r="I22" s="299">
        <v>1780</v>
      </c>
      <c r="J22" s="298">
        <v>2.2999999999999998</v>
      </c>
      <c r="K22" s="299">
        <v>1725</v>
      </c>
      <c r="L22" s="298">
        <v>2.2000000000000002</v>
      </c>
      <c r="M22" s="299">
        <v>1669</v>
      </c>
      <c r="N22" s="298">
        <v>2.2000000000000002</v>
      </c>
      <c r="O22" s="299">
        <v>1577</v>
      </c>
      <c r="P22" s="298">
        <v>2.1</v>
      </c>
      <c r="Q22" s="299">
        <v>1562</v>
      </c>
      <c r="R22" s="298">
        <v>2.2000000000000002</v>
      </c>
      <c r="S22" s="299">
        <v>1532</v>
      </c>
      <c r="T22" s="298">
        <v>2.2000000000000002</v>
      </c>
      <c r="U22" s="296">
        <v>1523</v>
      </c>
      <c r="V22" s="300">
        <f t="shared" si="0"/>
        <v>2.2000000000000002</v>
      </c>
      <c r="W22" s="210" t="s">
        <v>205</v>
      </c>
      <c r="X22" s="46"/>
      <c r="Y22" s="239"/>
    </row>
    <row r="23" spans="2:25" ht="30" customHeight="1">
      <c r="B23" s="212" t="s">
        <v>204</v>
      </c>
      <c r="C23" s="301">
        <v>1813</v>
      </c>
      <c r="D23" s="298">
        <v>2.2000000000000002</v>
      </c>
      <c r="E23" s="299">
        <v>1750</v>
      </c>
      <c r="F23" s="298">
        <v>2.2000000000000002</v>
      </c>
      <c r="G23" s="299">
        <v>1744</v>
      </c>
      <c r="H23" s="298">
        <v>2.2000000000000002</v>
      </c>
      <c r="I23" s="299">
        <v>1702</v>
      </c>
      <c r="J23" s="298">
        <v>2.2000000000000002</v>
      </c>
      <c r="K23" s="299">
        <v>1702</v>
      </c>
      <c r="L23" s="298">
        <v>2.2000000000000002</v>
      </c>
      <c r="M23" s="299">
        <v>1662</v>
      </c>
      <c r="N23" s="298">
        <v>2.2000000000000002</v>
      </c>
      <c r="O23" s="299">
        <v>1632</v>
      </c>
      <c r="P23" s="298">
        <v>2.2000000000000002</v>
      </c>
      <c r="Q23" s="299">
        <v>1593</v>
      </c>
      <c r="R23" s="298">
        <v>2.2000000000000002</v>
      </c>
      <c r="S23" s="299">
        <v>1579</v>
      </c>
      <c r="T23" s="298">
        <v>2.2000000000000002</v>
      </c>
      <c r="U23" s="296">
        <v>1536</v>
      </c>
      <c r="V23" s="300">
        <f t="shared" si="0"/>
        <v>2.2000000000000002</v>
      </c>
      <c r="W23" s="210" t="s">
        <v>204</v>
      </c>
      <c r="X23" s="46"/>
      <c r="Y23" s="239"/>
    </row>
    <row r="24" spans="2:25" ht="30" customHeight="1">
      <c r="B24" s="212" t="s">
        <v>203</v>
      </c>
      <c r="C24" s="301">
        <v>917</v>
      </c>
      <c r="D24" s="298">
        <v>1.1000000000000001</v>
      </c>
      <c r="E24" s="299">
        <v>893</v>
      </c>
      <c r="F24" s="298">
        <v>1.1000000000000001</v>
      </c>
      <c r="G24" s="299">
        <v>1449</v>
      </c>
      <c r="H24" s="298">
        <v>1.8</v>
      </c>
      <c r="I24" s="299">
        <v>1419</v>
      </c>
      <c r="J24" s="298">
        <v>1.8</v>
      </c>
      <c r="K24" s="299">
        <v>1340</v>
      </c>
      <c r="L24" s="298">
        <v>1.7</v>
      </c>
      <c r="M24" s="299">
        <v>1252</v>
      </c>
      <c r="N24" s="298">
        <v>1.7</v>
      </c>
      <c r="O24" s="299">
        <v>1209</v>
      </c>
      <c r="P24" s="298">
        <v>1.6</v>
      </c>
      <c r="Q24" s="299">
        <v>1174</v>
      </c>
      <c r="R24" s="298">
        <v>1.6</v>
      </c>
      <c r="S24" s="299">
        <v>1133</v>
      </c>
      <c r="T24" s="298">
        <v>1.6</v>
      </c>
      <c r="U24" s="296">
        <v>1096</v>
      </c>
      <c r="V24" s="300">
        <f t="shared" si="0"/>
        <v>1.6</v>
      </c>
      <c r="W24" s="210" t="s">
        <v>203</v>
      </c>
      <c r="X24" s="46"/>
      <c r="Y24" s="239"/>
    </row>
    <row r="25" spans="2:25" ht="30" customHeight="1">
      <c r="B25" s="212" t="s">
        <v>269</v>
      </c>
      <c r="C25" s="301">
        <v>8582</v>
      </c>
      <c r="D25" s="303">
        <v>10.6</v>
      </c>
      <c r="E25" s="299">
        <v>8499</v>
      </c>
      <c r="F25" s="298">
        <v>10.7</v>
      </c>
      <c r="G25" s="299">
        <v>8426</v>
      </c>
      <c r="H25" s="298">
        <v>10.6</v>
      </c>
      <c r="I25" s="299">
        <v>8359</v>
      </c>
      <c r="J25" s="298">
        <v>10.7</v>
      </c>
      <c r="K25" s="299">
        <v>8230</v>
      </c>
      <c r="L25" s="298">
        <v>10.7</v>
      </c>
      <c r="M25" s="299">
        <v>8074</v>
      </c>
      <c r="N25" s="298">
        <v>10.7</v>
      </c>
      <c r="O25" s="299">
        <v>7818</v>
      </c>
      <c r="P25" s="298">
        <v>10.6</v>
      </c>
      <c r="Q25" s="299">
        <v>7764</v>
      </c>
      <c r="R25" s="298">
        <v>10.7</v>
      </c>
      <c r="S25" s="299">
        <v>7538</v>
      </c>
      <c r="T25" s="298">
        <v>10.6</v>
      </c>
      <c r="U25" s="296">
        <v>7353</v>
      </c>
      <c r="V25" s="300">
        <f t="shared" si="0"/>
        <v>10.5</v>
      </c>
      <c r="W25" s="210" t="s">
        <v>269</v>
      </c>
      <c r="X25" s="46"/>
      <c r="Y25" s="241"/>
    </row>
    <row r="26" spans="2:25" ht="30" customHeight="1">
      <c r="B26" s="212" t="s">
        <v>201</v>
      </c>
      <c r="C26" s="301">
        <v>3710</v>
      </c>
      <c r="D26" s="303">
        <v>4.5999999999999996</v>
      </c>
      <c r="E26" s="304">
        <v>3678</v>
      </c>
      <c r="F26" s="303">
        <v>4.5999999999999996</v>
      </c>
      <c r="G26" s="304">
        <v>3686</v>
      </c>
      <c r="H26" s="303">
        <v>4.5999999999999996</v>
      </c>
      <c r="I26" s="299">
        <v>3637</v>
      </c>
      <c r="J26" s="298">
        <v>4.5999999999999996</v>
      </c>
      <c r="K26" s="299">
        <v>3631</v>
      </c>
      <c r="L26" s="298">
        <v>4.7</v>
      </c>
      <c r="M26" s="299">
        <v>3605</v>
      </c>
      <c r="N26" s="298">
        <v>4.8</v>
      </c>
      <c r="O26" s="299">
        <v>3550</v>
      </c>
      <c r="P26" s="298">
        <v>4.8</v>
      </c>
      <c r="Q26" s="299">
        <v>3487</v>
      </c>
      <c r="R26" s="298">
        <v>4.8</v>
      </c>
      <c r="S26" s="299">
        <v>3456</v>
      </c>
      <c r="T26" s="298">
        <v>4.9000000000000004</v>
      </c>
      <c r="U26" s="296">
        <v>3360</v>
      </c>
      <c r="V26" s="300">
        <f t="shared" si="0"/>
        <v>4.8</v>
      </c>
      <c r="W26" s="210" t="s">
        <v>201</v>
      </c>
      <c r="X26" s="46"/>
      <c r="Y26" s="241"/>
    </row>
    <row r="27" spans="2:25" ht="30" customHeight="1">
      <c r="B27" s="212"/>
      <c r="C27" s="301"/>
      <c r="D27" s="298"/>
      <c r="E27" s="299"/>
      <c r="F27" s="298"/>
      <c r="G27" s="299"/>
      <c r="H27" s="298"/>
      <c r="I27" s="299"/>
      <c r="J27" s="298"/>
      <c r="K27" s="299"/>
      <c r="L27" s="298"/>
      <c r="M27" s="299"/>
      <c r="N27" s="298"/>
      <c r="O27" s="299"/>
      <c r="P27" s="298"/>
      <c r="Q27" s="299"/>
      <c r="R27" s="298"/>
      <c r="S27" s="299"/>
      <c r="T27" s="298"/>
      <c r="U27" s="296"/>
      <c r="V27" s="300"/>
      <c r="W27" s="210"/>
      <c r="X27" s="46"/>
      <c r="Y27" s="241"/>
    </row>
    <row r="28" spans="2:25" ht="30" customHeight="1">
      <c r="B28" s="212" t="s">
        <v>268</v>
      </c>
      <c r="C28" s="301">
        <v>3834</v>
      </c>
      <c r="D28" s="298">
        <v>4.7</v>
      </c>
      <c r="E28" s="299">
        <v>3749</v>
      </c>
      <c r="F28" s="298">
        <v>4.7</v>
      </c>
      <c r="G28" s="299">
        <v>3135</v>
      </c>
      <c r="H28" s="298">
        <v>4</v>
      </c>
      <c r="I28" s="299">
        <v>3074</v>
      </c>
      <c r="J28" s="298">
        <v>3.9</v>
      </c>
      <c r="K28" s="299">
        <v>2778</v>
      </c>
      <c r="L28" s="298">
        <v>3.6</v>
      </c>
      <c r="M28" s="299">
        <v>2720</v>
      </c>
      <c r="N28" s="298">
        <v>3.6</v>
      </c>
      <c r="O28" s="299">
        <v>2698</v>
      </c>
      <c r="P28" s="298">
        <v>3.7</v>
      </c>
      <c r="Q28" s="299">
        <v>2603</v>
      </c>
      <c r="R28" s="298">
        <v>3.6</v>
      </c>
      <c r="S28" s="299">
        <v>2519</v>
      </c>
      <c r="T28" s="298">
        <v>3.5</v>
      </c>
      <c r="U28" s="296">
        <f>SUM(U30:U32,U33:U38)</f>
        <v>2485</v>
      </c>
      <c r="V28" s="300">
        <f>ROUND(U28/$U$10*100,1)</f>
        <v>3.5</v>
      </c>
      <c r="W28" s="210" t="s">
        <v>268</v>
      </c>
      <c r="X28" s="46"/>
      <c r="Y28" s="97"/>
    </row>
    <row r="29" spans="2:25" ht="30" customHeight="1">
      <c r="B29" s="212"/>
      <c r="C29" s="301"/>
      <c r="D29" s="298"/>
      <c r="E29" s="299"/>
      <c r="F29" s="298"/>
      <c r="G29" s="299"/>
      <c r="H29" s="298"/>
      <c r="I29" s="299"/>
      <c r="J29" s="298"/>
      <c r="K29" s="299"/>
      <c r="L29" s="298"/>
      <c r="M29" s="299"/>
      <c r="N29" s="298"/>
      <c r="O29" s="299"/>
      <c r="P29" s="298"/>
      <c r="Q29" s="299"/>
      <c r="R29" s="298"/>
      <c r="S29" s="299"/>
      <c r="T29" s="298"/>
      <c r="U29" s="296"/>
      <c r="V29" s="300"/>
      <c r="W29" s="210"/>
      <c r="X29" s="46"/>
      <c r="Y29" s="241"/>
    </row>
    <row r="30" spans="2:25" ht="30" customHeight="1">
      <c r="B30" s="212" t="s">
        <v>267</v>
      </c>
      <c r="C30" s="301">
        <v>742</v>
      </c>
      <c r="D30" s="303">
        <v>0.9</v>
      </c>
      <c r="E30" s="304">
        <v>718</v>
      </c>
      <c r="F30" s="303">
        <v>0.9</v>
      </c>
      <c r="G30" s="304">
        <v>703</v>
      </c>
      <c r="H30" s="303">
        <v>0.9</v>
      </c>
      <c r="I30" s="299">
        <v>650</v>
      </c>
      <c r="J30" s="298">
        <v>0.8</v>
      </c>
      <c r="K30" s="299">
        <v>610</v>
      </c>
      <c r="L30" s="298">
        <v>0.8</v>
      </c>
      <c r="M30" s="299">
        <v>593</v>
      </c>
      <c r="N30" s="298">
        <v>0.8</v>
      </c>
      <c r="O30" s="299">
        <v>561</v>
      </c>
      <c r="P30" s="298">
        <v>0.8</v>
      </c>
      <c r="Q30" s="299">
        <v>528</v>
      </c>
      <c r="R30" s="298">
        <v>0.7</v>
      </c>
      <c r="S30" s="299">
        <v>484</v>
      </c>
      <c r="T30" s="298">
        <v>0.7</v>
      </c>
      <c r="U30" s="296">
        <v>489</v>
      </c>
      <c r="V30" s="300">
        <f>ROUND(U30/$U$10*100,1)</f>
        <v>0.7</v>
      </c>
      <c r="W30" s="210" t="s">
        <v>267</v>
      </c>
      <c r="X30" s="46"/>
      <c r="Y30" s="239"/>
    </row>
    <row r="31" spans="2:25" ht="30" customHeight="1">
      <c r="B31" s="212" t="s">
        <v>198</v>
      </c>
      <c r="C31" s="301">
        <v>405</v>
      </c>
      <c r="D31" s="298">
        <v>0.5</v>
      </c>
      <c r="E31" s="299">
        <v>417</v>
      </c>
      <c r="F31" s="298">
        <v>0.5</v>
      </c>
      <c r="G31" s="299">
        <v>424</v>
      </c>
      <c r="H31" s="298">
        <v>0.5</v>
      </c>
      <c r="I31" s="299">
        <v>432</v>
      </c>
      <c r="J31" s="298">
        <v>0.6</v>
      </c>
      <c r="K31" s="299">
        <v>430</v>
      </c>
      <c r="L31" s="298">
        <v>0.6</v>
      </c>
      <c r="M31" s="299">
        <v>418</v>
      </c>
      <c r="N31" s="298">
        <v>0.6</v>
      </c>
      <c r="O31" s="299">
        <v>422</v>
      </c>
      <c r="P31" s="298">
        <v>0.6</v>
      </c>
      <c r="Q31" s="299">
        <v>399</v>
      </c>
      <c r="R31" s="298">
        <v>0.6</v>
      </c>
      <c r="S31" s="299">
        <v>390</v>
      </c>
      <c r="T31" s="298">
        <v>0.5</v>
      </c>
      <c r="U31" s="296">
        <v>398</v>
      </c>
      <c r="V31" s="300">
        <f>ROUND(U31/$U$10*100,1)</f>
        <v>0.6</v>
      </c>
      <c r="W31" s="210" t="s">
        <v>198</v>
      </c>
      <c r="X31" s="46"/>
      <c r="Y31" s="240" t="s">
        <v>266</v>
      </c>
    </row>
    <row r="32" spans="2:25" ht="30" customHeight="1">
      <c r="B32" s="212" t="s">
        <v>197</v>
      </c>
      <c r="C32" s="301">
        <v>102</v>
      </c>
      <c r="D32" s="298">
        <v>0.1</v>
      </c>
      <c r="E32" s="299">
        <v>89</v>
      </c>
      <c r="F32" s="298">
        <v>0.1</v>
      </c>
      <c r="G32" s="299">
        <v>87</v>
      </c>
      <c r="H32" s="298">
        <v>0.1</v>
      </c>
      <c r="I32" s="299">
        <v>88</v>
      </c>
      <c r="J32" s="298">
        <v>0.1</v>
      </c>
      <c r="K32" s="299">
        <v>96</v>
      </c>
      <c r="L32" s="298">
        <v>0.1</v>
      </c>
      <c r="M32" s="299">
        <v>89</v>
      </c>
      <c r="N32" s="298">
        <v>0.1</v>
      </c>
      <c r="O32" s="299">
        <v>76</v>
      </c>
      <c r="P32" s="298">
        <v>0.1</v>
      </c>
      <c r="Q32" s="299">
        <v>73</v>
      </c>
      <c r="R32" s="298">
        <v>0.1</v>
      </c>
      <c r="S32" s="299">
        <v>71</v>
      </c>
      <c r="T32" s="298">
        <v>0.1</v>
      </c>
      <c r="U32" s="296">
        <v>63</v>
      </c>
      <c r="V32" s="300">
        <f>ROUND(U32/$U$10*100,1)</f>
        <v>0.1</v>
      </c>
      <c r="W32" s="210" t="s">
        <v>197</v>
      </c>
      <c r="X32" s="46"/>
      <c r="Y32" s="239"/>
    </row>
    <row r="33" spans="2:25" ht="30" customHeight="1">
      <c r="B33" s="212" t="s">
        <v>196</v>
      </c>
      <c r="C33" s="301">
        <v>847</v>
      </c>
      <c r="D33" s="298">
        <v>1</v>
      </c>
      <c r="E33" s="299">
        <v>851</v>
      </c>
      <c r="F33" s="298">
        <v>1.1000000000000001</v>
      </c>
      <c r="G33" s="299">
        <v>874</v>
      </c>
      <c r="H33" s="298">
        <v>1.1000000000000001</v>
      </c>
      <c r="I33" s="299">
        <v>850</v>
      </c>
      <c r="J33" s="298">
        <v>1.1000000000000001</v>
      </c>
      <c r="K33" s="299">
        <v>873</v>
      </c>
      <c r="L33" s="298">
        <v>1.1000000000000001</v>
      </c>
      <c r="M33" s="299">
        <v>867</v>
      </c>
      <c r="N33" s="298">
        <v>1.1000000000000001</v>
      </c>
      <c r="O33" s="299">
        <v>892</v>
      </c>
      <c r="P33" s="298">
        <v>1.2</v>
      </c>
      <c r="Q33" s="299">
        <v>876</v>
      </c>
      <c r="R33" s="298">
        <v>1.2</v>
      </c>
      <c r="S33" s="299">
        <v>856</v>
      </c>
      <c r="T33" s="298">
        <v>1.2</v>
      </c>
      <c r="U33" s="296">
        <v>848</v>
      </c>
      <c r="V33" s="300">
        <f>ROUND(U33/$U$10*100,1)</f>
        <v>1.2</v>
      </c>
      <c r="W33" s="210" t="s">
        <v>196</v>
      </c>
      <c r="X33" s="46"/>
      <c r="Y33" s="239"/>
    </row>
    <row r="34" spans="2:25" ht="30" customHeight="1">
      <c r="B34" s="212" t="s">
        <v>195</v>
      </c>
      <c r="C34" s="301">
        <v>695</v>
      </c>
      <c r="D34" s="298">
        <v>0.9</v>
      </c>
      <c r="E34" s="299">
        <v>691</v>
      </c>
      <c r="F34" s="298">
        <v>0.9</v>
      </c>
      <c r="G34" s="299">
        <v>675</v>
      </c>
      <c r="H34" s="298">
        <v>0.9</v>
      </c>
      <c r="I34" s="299">
        <v>680</v>
      </c>
      <c r="J34" s="298">
        <v>0.9</v>
      </c>
      <c r="K34" s="299">
        <v>659</v>
      </c>
      <c r="L34" s="298">
        <v>0.9</v>
      </c>
      <c r="M34" s="299">
        <v>636</v>
      </c>
      <c r="N34" s="298">
        <v>0.8</v>
      </c>
      <c r="O34" s="299">
        <v>629</v>
      </c>
      <c r="P34" s="298">
        <v>0.9</v>
      </c>
      <c r="Q34" s="299">
        <v>605</v>
      </c>
      <c r="R34" s="298">
        <v>0.8</v>
      </c>
      <c r="S34" s="299">
        <v>596</v>
      </c>
      <c r="T34" s="298">
        <v>0.8</v>
      </c>
      <c r="U34" s="296">
        <v>554</v>
      </c>
      <c r="V34" s="300">
        <f>ROUND(U34/$U$10*100,1)</f>
        <v>0.8</v>
      </c>
      <c r="W34" s="210" t="s">
        <v>195</v>
      </c>
      <c r="X34" s="46"/>
      <c r="Y34" s="239"/>
    </row>
    <row r="35" spans="2:25" ht="30" customHeight="1">
      <c r="B35" s="212" t="s">
        <v>265</v>
      </c>
      <c r="C35" s="301">
        <v>341</v>
      </c>
      <c r="D35" s="298">
        <v>0.4</v>
      </c>
      <c r="E35" s="299">
        <v>326</v>
      </c>
      <c r="F35" s="298">
        <v>0.4</v>
      </c>
      <c r="G35" s="299" t="s">
        <v>57</v>
      </c>
      <c r="H35" s="298" t="s">
        <v>57</v>
      </c>
      <c r="I35" s="299" t="s">
        <v>57</v>
      </c>
      <c r="J35" s="298" t="s">
        <v>57</v>
      </c>
      <c r="K35" s="299" t="s">
        <v>57</v>
      </c>
      <c r="L35" s="298" t="s">
        <v>57</v>
      </c>
      <c r="M35" s="299" t="s">
        <v>57</v>
      </c>
      <c r="N35" s="298" t="s">
        <v>57</v>
      </c>
      <c r="O35" s="304" t="s">
        <v>57</v>
      </c>
      <c r="P35" s="304" t="s">
        <v>57</v>
      </c>
      <c r="Q35" s="304" t="s">
        <v>57</v>
      </c>
      <c r="R35" s="304" t="s">
        <v>57</v>
      </c>
      <c r="S35" s="304" t="s">
        <v>57</v>
      </c>
      <c r="T35" s="304" t="s">
        <v>57</v>
      </c>
      <c r="U35" s="304" t="s">
        <v>106</v>
      </c>
      <c r="V35" s="304" t="s">
        <v>57</v>
      </c>
      <c r="W35" s="210" t="s">
        <v>265</v>
      </c>
      <c r="X35" s="46"/>
      <c r="Y35" s="239"/>
    </row>
    <row r="36" spans="2:25" ht="30" customHeight="1">
      <c r="B36" s="212" t="s">
        <v>264</v>
      </c>
      <c r="C36" s="301">
        <v>284</v>
      </c>
      <c r="D36" s="298">
        <v>0.4</v>
      </c>
      <c r="E36" s="299">
        <v>269</v>
      </c>
      <c r="F36" s="298">
        <v>0.3</v>
      </c>
      <c r="G36" s="299" t="s">
        <v>57</v>
      </c>
      <c r="H36" s="298" t="s">
        <v>57</v>
      </c>
      <c r="I36" s="299" t="s">
        <v>57</v>
      </c>
      <c r="J36" s="298" t="s">
        <v>57</v>
      </c>
      <c r="K36" s="299" t="s">
        <v>57</v>
      </c>
      <c r="L36" s="298" t="s">
        <v>57</v>
      </c>
      <c r="M36" s="299" t="s">
        <v>57</v>
      </c>
      <c r="N36" s="298" t="s">
        <v>57</v>
      </c>
      <c r="O36" s="304" t="s">
        <v>57</v>
      </c>
      <c r="P36" s="304" t="s">
        <v>57</v>
      </c>
      <c r="Q36" s="304" t="s">
        <v>57</v>
      </c>
      <c r="R36" s="304" t="s">
        <v>57</v>
      </c>
      <c r="S36" s="304" t="s">
        <v>57</v>
      </c>
      <c r="T36" s="304" t="s">
        <v>57</v>
      </c>
      <c r="U36" s="304" t="s">
        <v>106</v>
      </c>
      <c r="V36" s="304" t="s">
        <v>57</v>
      </c>
      <c r="W36" s="210" t="s">
        <v>264</v>
      </c>
      <c r="X36" s="46"/>
      <c r="Y36" s="239"/>
    </row>
    <row r="37" spans="2:25" ht="30" customHeight="1">
      <c r="B37" s="212" t="s">
        <v>194</v>
      </c>
      <c r="C37" s="301">
        <v>127</v>
      </c>
      <c r="D37" s="298">
        <v>0.2</v>
      </c>
      <c r="E37" s="299">
        <v>113</v>
      </c>
      <c r="F37" s="298">
        <v>0.1</v>
      </c>
      <c r="G37" s="299">
        <v>109</v>
      </c>
      <c r="H37" s="298">
        <v>0.1</v>
      </c>
      <c r="I37" s="299">
        <v>111</v>
      </c>
      <c r="J37" s="298">
        <v>0.1</v>
      </c>
      <c r="K37" s="299">
        <v>110</v>
      </c>
      <c r="L37" s="298">
        <v>0.1</v>
      </c>
      <c r="M37" s="299">
        <v>117</v>
      </c>
      <c r="N37" s="298">
        <v>0.2</v>
      </c>
      <c r="O37" s="299">
        <v>118</v>
      </c>
      <c r="P37" s="298">
        <v>0.2</v>
      </c>
      <c r="Q37" s="299">
        <v>122</v>
      </c>
      <c r="R37" s="298">
        <v>0.2</v>
      </c>
      <c r="S37" s="299">
        <v>122</v>
      </c>
      <c r="T37" s="298">
        <v>0.2</v>
      </c>
      <c r="U37" s="296">
        <v>133</v>
      </c>
      <c r="V37" s="300">
        <f>ROUND(U37/$U$10*100,1)</f>
        <v>0.2</v>
      </c>
      <c r="W37" s="210" t="s">
        <v>194</v>
      </c>
      <c r="X37" s="46"/>
      <c r="Y37" s="239"/>
    </row>
    <row r="38" spans="2:25" ht="30" customHeight="1">
      <c r="B38" s="130" t="s">
        <v>263</v>
      </c>
      <c r="C38" s="305">
        <v>291</v>
      </c>
      <c r="D38" s="306">
        <v>0.4</v>
      </c>
      <c r="E38" s="307">
        <v>275</v>
      </c>
      <c r="F38" s="306">
        <v>0.3</v>
      </c>
      <c r="G38" s="307">
        <v>263</v>
      </c>
      <c r="H38" s="306">
        <v>0.3</v>
      </c>
      <c r="I38" s="307">
        <v>263</v>
      </c>
      <c r="J38" s="306">
        <v>0.3</v>
      </c>
      <c r="K38" s="307" t="s">
        <v>57</v>
      </c>
      <c r="L38" s="306" t="s">
        <v>57</v>
      </c>
      <c r="M38" s="307" t="s">
        <v>57</v>
      </c>
      <c r="N38" s="306" t="s">
        <v>57</v>
      </c>
      <c r="O38" s="307" t="s">
        <v>57</v>
      </c>
      <c r="P38" s="306" t="s">
        <v>57</v>
      </c>
      <c r="Q38" s="307" t="s">
        <v>57</v>
      </c>
      <c r="R38" s="306" t="s">
        <v>57</v>
      </c>
      <c r="S38" s="307" t="s">
        <v>57</v>
      </c>
      <c r="T38" s="306" t="s">
        <v>57</v>
      </c>
      <c r="U38" s="307" t="s">
        <v>57</v>
      </c>
      <c r="V38" s="306" t="s">
        <v>57</v>
      </c>
      <c r="W38" s="295" t="s">
        <v>263</v>
      </c>
      <c r="X38" s="46"/>
      <c r="Y38" s="236"/>
    </row>
    <row r="39" spans="2:25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145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2:25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</sheetData>
  <dataConsolidate/>
  <mergeCells count="32">
    <mergeCell ref="K8:K9"/>
    <mergeCell ref="B6:B9"/>
    <mergeCell ref="C8:C9"/>
    <mergeCell ref="D8:D9"/>
    <mergeCell ref="E8:E9"/>
    <mergeCell ref="F8:F9"/>
    <mergeCell ref="C6:D7"/>
    <mergeCell ref="E6:F7"/>
    <mergeCell ref="K6:L7"/>
    <mergeCell ref="L8:L9"/>
    <mergeCell ref="G6:H7"/>
    <mergeCell ref="I6:J7"/>
    <mergeCell ref="G8:G9"/>
    <mergeCell ref="H8:H9"/>
    <mergeCell ref="I8:I9"/>
    <mergeCell ref="J8:J9"/>
    <mergeCell ref="N8:N9"/>
    <mergeCell ref="O8:O9"/>
    <mergeCell ref="P8:P9"/>
    <mergeCell ref="Q8:Q9"/>
    <mergeCell ref="M6:N7"/>
    <mergeCell ref="O6:P7"/>
    <mergeCell ref="M8:M9"/>
    <mergeCell ref="R8:R9"/>
    <mergeCell ref="W6:W9"/>
    <mergeCell ref="S8:S9"/>
    <mergeCell ref="T8:T9"/>
    <mergeCell ref="U8:U9"/>
    <mergeCell ref="V8:V9"/>
    <mergeCell ref="Q6:R7"/>
    <mergeCell ref="S6:T7"/>
    <mergeCell ref="U6:V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0" orientation="portrait" useFirstPageNumber="1" r:id="rId1"/>
  <headerFooter alignWithMargins="0">
    <oddFooter>&amp;C&amp;14－&amp;P－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4"/>
  <sheetViews>
    <sheetView showGridLines="0" tabSelected="1" zoomScale="90" zoomScaleNormal="90" zoomScaleSheetLayoutView="100" workbookViewId="0">
      <pane xSplit="2" ySplit="9" topLeftCell="C10" activePane="bottomRight" state="frozen"/>
      <selection activeCell="D30" sqref="D30"/>
      <selection pane="topRight" activeCell="D30" sqref="D30"/>
      <selection pane="bottomLeft" activeCell="D30" sqref="D30"/>
      <selection pane="bottomRight" activeCell="O13" sqref="O13"/>
    </sheetView>
  </sheetViews>
  <sheetFormatPr defaultRowHeight="13.5"/>
  <cols>
    <col min="1" max="1" width="2.625" style="1" customWidth="1"/>
    <col min="2" max="2" width="14.625" style="1" customWidth="1"/>
    <col min="3" max="19" width="9.375" style="1" customWidth="1"/>
    <col min="20" max="25" width="8.75" style="1" customWidth="1"/>
    <col min="26" max="26" width="14.625" style="1" customWidth="1"/>
    <col min="27" max="16384" width="9" style="1"/>
  </cols>
  <sheetData>
    <row r="1" spans="2:26">
      <c r="B1" s="235"/>
      <c r="P1" s="23"/>
    </row>
    <row r="2" spans="2:26" ht="17.25">
      <c r="B2" s="16" t="s">
        <v>293</v>
      </c>
      <c r="Z2" s="234" t="s">
        <v>293</v>
      </c>
    </row>
    <row r="3" spans="2:26">
      <c r="Z3" s="10"/>
    </row>
    <row r="4" spans="2:26" ht="17.25">
      <c r="N4" s="234" t="s">
        <v>853</v>
      </c>
      <c r="O4" s="16" t="s">
        <v>292</v>
      </c>
    </row>
    <row r="5" spans="2:26">
      <c r="Z5" s="10" t="s">
        <v>291</v>
      </c>
    </row>
    <row r="6" spans="2:26" ht="15" customHeight="1">
      <c r="B6" s="432" t="s">
        <v>58</v>
      </c>
      <c r="C6" s="458" t="s">
        <v>290</v>
      </c>
      <c r="D6" s="459"/>
      <c r="E6" s="460"/>
      <c r="F6" s="458" t="s">
        <v>289</v>
      </c>
      <c r="G6" s="459"/>
      <c r="H6" s="459"/>
      <c r="I6" s="460"/>
      <c r="J6" s="17" t="s">
        <v>288</v>
      </c>
      <c r="K6" s="18"/>
      <c r="L6" s="18"/>
      <c r="M6" s="18"/>
      <c r="N6" s="18"/>
      <c r="O6" s="26" t="s">
        <v>845</v>
      </c>
      <c r="P6" s="67"/>
      <c r="Q6" s="456" t="s">
        <v>287</v>
      </c>
      <c r="R6" s="456"/>
      <c r="S6" s="456"/>
      <c r="T6" s="456"/>
      <c r="U6" s="456"/>
      <c r="V6" s="456"/>
      <c r="W6" s="456"/>
      <c r="X6" s="456"/>
      <c r="Y6" s="456"/>
      <c r="Z6" s="451" t="s">
        <v>58</v>
      </c>
    </row>
    <row r="7" spans="2:26" ht="15" customHeight="1">
      <c r="B7" s="457"/>
      <c r="C7" s="6"/>
      <c r="D7" s="24"/>
      <c r="E7" s="24"/>
      <c r="F7" s="24"/>
      <c r="G7" s="424" t="s">
        <v>258</v>
      </c>
      <c r="H7" s="424" t="s">
        <v>257</v>
      </c>
      <c r="I7" s="424" t="s">
        <v>256</v>
      </c>
      <c r="J7" s="6"/>
      <c r="K7" s="17" t="s">
        <v>286</v>
      </c>
      <c r="L7" s="18"/>
      <c r="M7" s="64"/>
      <c r="N7" s="12"/>
      <c r="O7" s="13" t="s">
        <v>107</v>
      </c>
      <c r="P7" s="252"/>
      <c r="Q7" s="4"/>
      <c r="R7" s="423" t="s">
        <v>46</v>
      </c>
      <c r="S7" s="66"/>
      <c r="T7" s="451" t="s">
        <v>65</v>
      </c>
      <c r="U7" s="432"/>
      <c r="V7" s="451" t="s">
        <v>49</v>
      </c>
      <c r="W7" s="432"/>
      <c r="X7" s="431" t="s">
        <v>50</v>
      </c>
      <c r="Y7" s="432"/>
      <c r="Z7" s="452"/>
    </row>
    <row r="8" spans="2:26" ht="15" customHeight="1">
      <c r="B8" s="457"/>
      <c r="C8" s="426" t="s">
        <v>46</v>
      </c>
      <c r="D8" s="429" t="s">
        <v>255</v>
      </c>
      <c r="E8" s="429" t="s">
        <v>254</v>
      </c>
      <c r="F8" s="426" t="s">
        <v>46</v>
      </c>
      <c r="G8" s="233"/>
      <c r="H8" s="233"/>
      <c r="I8" s="233"/>
      <c r="J8" s="426" t="s">
        <v>46</v>
      </c>
      <c r="K8" s="454" t="s">
        <v>54</v>
      </c>
      <c r="L8" s="454" t="s">
        <v>55</v>
      </c>
      <c r="M8" s="454" t="s">
        <v>56</v>
      </c>
      <c r="N8" s="426" t="s">
        <v>225</v>
      </c>
      <c r="O8" s="426"/>
      <c r="P8" s="251" t="s">
        <v>847</v>
      </c>
      <c r="Q8" s="454" t="s">
        <v>54</v>
      </c>
      <c r="R8" s="454" t="s">
        <v>55</v>
      </c>
      <c r="S8" s="454" t="s">
        <v>56</v>
      </c>
      <c r="T8" s="453"/>
      <c r="U8" s="434"/>
      <c r="V8" s="453"/>
      <c r="W8" s="434"/>
      <c r="X8" s="433"/>
      <c r="Y8" s="434"/>
      <c r="Z8" s="452"/>
    </row>
    <row r="9" spans="2:26" ht="15" customHeight="1">
      <c r="B9" s="434"/>
      <c r="C9" s="8"/>
      <c r="D9" s="25"/>
      <c r="E9" s="25"/>
      <c r="F9" s="25"/>
      <c r="G9" s="425" t="s">
        <v>252</v>
      </c>
      <c r="H9" s="425" t="s">
        <v>252</v>
      </c>
      <c r="I9" s="425" t="s">
        <v>252</v>
      </c>
      <c r="J9" s="8"/>
      <c r="K9" s="455"/>
      <c r="L9" s="455"/>
      <c r="M9" s="455"/>
      <c r="N9" s="8"/>
      <c r="O9" s="8"/>
      <c r="P9" s="250" t="s">
        <v>251</v>
      </c>
      <c r="Q9" s="455"/>
      <c r="R9" s="455"/>
      <c r="S9" s="455"/>
      <c r="T9" s="425" t="s">
        <v>2</v>
      </c>
      <c r="U9" s="427" t="s">
        <v>3</v>
      </c>
      <c r="V9" s="425" t="s">
        <v>2</v>
      </c>
      <c r="W9" s="427" t="s">
        <v>3</v>
      </c>
      <c r="X9" s="425" t="s">
        <v>2</v>
      </c>
      <c r="Y9" s="427" t="s">
        <v>3</v>
      </c>
      <c r="Z9" s="453"/>
    </row>
    <row r="10" spans="2:26" ht="29.25" customHeight="1">
      <c r="B10" s="308" t="s">
        <v>848</v>
      </c>
      <c r="C10" s="73">
        <v>174</v>
      </c>
      <c r="D10" s="284">
        <v>172</v>
      </c>
      <c r="E10" s="284">
        <v>2</v>
      </c>
      <c r="F10" s="284">
        <v>1564</v>
      </c>
      <c r="G10" s="284">
        <v>1328</v>
      </c>
      <c r="H10" s="284">
        <v>2</v>
      </c>
      <c r="I10" s="284">
        <v>234</v>
      </c>
      <c r="J10" s="284">
        <v>3666</v>
      </c>
      <c r="K10" s="284">
        <v>3213</v>
      </c>
      <c r="L10" s="284">
        <v>1817</v>
      </c>
      <c r="M10" s="284">
        <v>1396</v>
      </c>
      <c r="N10" s="284">
        <v>453</v>
      </c>
      <c r="O10" s="284">
        <v>317</v>
      </c>
      <c r="P10" s="284">
        <v>172</v>
      </c>
      <c r="Q10" s="284">
        <v>38377</v>
      </c>
      <c r="R10" s="284">
        <v>19597</v>
      </c>
      <c r="S10" s="284">
        <v>18780</v>
      </c>
      <c r="T10" s="284">
        <v>6370</v>
      </c>
      <c r="U10" s="284">
        <v>6198</v>
      </c>
      <c r="V10" s="284">
        <v>6606</v>
      </c>
      <c r="W10" s="284">
        <v>6228</v>
      </c>
      <c r="X10" s="284">
        <v>6621</v>
      </c>
      <c r="Y10" s="284">
        <v>6354</v>
      </c>
      <c r="Z10" s="232" t="s">
        <v>848</v>
      </c>
    </row>
    <row r="11" spans="2:26" ht="29.25" customHeight="1">
      <c r="B11" s="309" t="s">
        <v>849</v>
      </c>
      <c r="C11" s="73">
        <v>172</v>
      </c>
      <c r="D11" s="284">
        <v>170</v>
      </c>
      <c r="E11" s="284">
        <v>2</v>
      </c>
      <c r="F11" s="284">
        <v>1561</v>
      </c>
      <c r="G11" s="284">
        <v>1322</v>
      </c>
      <c r="H11" s="284">
        <v>2</v>
      </c>
      <c r="I11" s="284">
        <v>237</v>
      </c>
      <c r="J11" s="284">
        <v>3670</v>
      </c>
      <c r="K11" s="284">
        <v>3210</v>
      </c>
      <c r="L11" s="284">
        <v>1797</v>
      </c>
      <c r="M11" s="284">
        <v>1413</v>
      </c>
      <c r="N11" s="284">
        <v>460</v>
      </c>
      <c r="O11" s="284">
        <v>313</v>
      </c>
      <c r="P11" s="284">
        <v>172</v>
      </c>
      <c r="Q11" s="284">
        <v>38113</v>
      </c>
      <c r="R11" s="284">
        <v>19490</v>
      </c>
      <c r="S11" s="284">
        <v>18623</v>
      </c>
      <c r="T11" s="284">
        <v>6515</v>
      </c>
      <c r="U11" s="284">
        <v>6204</v>
      </c>
      <c r="V11" s="284">
        <v>6362</v>
      </c>
      <c r="W11" s="284">
        <v>6197</v>
      </c>
      <c r="X11" s="284">
        <v>6613</v>
      </c>
      <c r="Y11" s="284">
        <v>6222</v>
      </c>
      <c r="Z11" s="232">
        <v>26</v>
      </c>
    </row>
    <row r="12" spans="2:26" ht="29.25" customHeight="1">
      <c r="B12" s="309"/>
      <c r="C12" s="73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32"/>
    </row>
    <row r="13" spans="2:26" ht="29.25" customHeight="1">
      <c r="B13" s="249" t="s">
        <v>850</v>
      </c>
      <c r="C13" s="231">
        <v>172</v>
      </c>
      <c r="D13" s="231">
        <v>170</v>
      </c>
      <c r="E13" s="231">
        <v>2</v>
      </c>
      <c r="F13" s="231">
        <v>1559</v>
      </c>
      <c r="G13" s="231">
        <v>1308</v>
      </c>
      <c r="H13" s="231">
        <v>6</v>
      </c>
      <c r="I13" s="231">
        <v>245</v>
      </c>
      <c r="J13" s="231">
        <v>3660</v>
      </c>
      <c r="K13" s="231">
        <v>3191</v>
      </c>
      <c r="L13" s="231">
        <v>1779</v>
      </c>
      <c r="M13" s="231">
        <v>1412</v>
      </c>
      <c r="N13" s="231">
        <v>469</v>
      </c>
      <c r="O13" s="231">
        <v>330</v>
      </c>
      <c r="P13" s="231">
        <v>177</v>
      </c>
      <c r="Q13" s="231">
        <v>37358</v>
      </c>
      <c r="R13" s="231">
        <v>18961</v>
      </c>
      <c r="S13" s="231">
        <v>18397</v>
      </c>
      <c r="T13" s="231">
        <v>6086</v>
      </c>
      <c r="U13" s="231">
        <v>6005</v>
      </c>
      <c r="V13" s="231">
        <v>6509</v>
      </c>
      <c r="W13" s="231">
        <v>6201</v>
      </c>
      <c r="X13" s="231">
        <v>6366</v>
      </c>
      <c r="Y13" s="231">
        <v>6191</v>
      </c>
      <c r="Z13" s="230">
        <v>27</v>
      </c>
    </row>
    <row r="14" spans="2:26" ht="29.25" customHeight="1">
      <c r="B14" s="51"/>
      <c r="C14" s="73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57"/>
    </row>
    <row r="15" spans="2:26" ht="29.25" customHeight="1">
      <c r="B15" s="422" t="s">
        <v>217</v>
      </c>
      <c r="C15" s="73">
        <v>2</v>
      </c>
      <c r="D15" s="284">
        <v>2</v>
      </c>
      <c r="E15" s="284">
        <v>0</v>
      </c>
      <c r="F15" s="284">
        <v>21</v>
      </c>
      <c r="G15" s="284">
        <v>21</v>
      </c>
      <c r="H15" s="284">
        <v>0</v>
      </c>
      <c r="I15" s="284">
        <v>0</v>
      </c>
      <c r="J15" s="284">
        <v>56</v>
      </c>
      <c r="K15" s="284">
        <v>42</v>
      </c>
      <c r="L15" s="284">
        <v>29</v>
      </c>
      <c r="M15" s="284">
        <v>13</v>
      </c>
      <c r="N15" s="284">
        <v>14</v>
      </c>
      <c r="O15" s="284">
        <v>2</v>
      </c>
      <c r="P15" s="284">
        <v>2</v>
      </c>
      <c r="Q15" s="284">
        <v>704</v>
      </c>
      <c r="R15" s="284">
        <v>354</v>
      </c>
      <c r="S15" s="284">
        <v>350</v>
      </c>
      <c r="T15" s="284">
        <v>116</v>
      </c>
      <c r="U15" s="284">
        <v>109</v>
      </c>
      <c r="V15" s="284">
        <v>122</v>
      </c>
      <c r="W15" s="284">
        <v>113</v>
      </c>
      <c r="X15" s="284">
        <v>116</v>
      </c>
      <c r="Y15" s="284">
        <v>128</v>
      </c>
      <c r="Z15" s="420" t="s">
        <v>217</v>
      </c>
    </row>
    <row r="16" spans="2:26" ht="29.25" customHeight="1">
      <c r="B16" s="422" t="s">
        <v>216</v>
      </c>
      <c r="C16" s="73">
        <v>162</v>
      </c>
      <c r="D16" s="284">
        <v>160</v>
      </c>
      <c r="E16" s="284">
        <v>2</v>
      </c>
      <c r="F16" s="284">
        <v>1491</v>
      </c>
      <c r="G16" s="284">
        <v>1240</v>
      </c>
      <c r="H16" s="284">
        <v>6</v>
      </c>
      <c r="I16" s="284">
        <v>245</v>
      </c>
      <c r="J16" s="284">
        <v>3375</v>
      </c>
      <c r="K16" s="284">
        <v>3056</v>
      </c>
      <c r="L16" s="284">
        <v>1684</v>
      </c>
      <c r="M16" s="284">
        <v>1372</v>
      </c>
      <c r="N16" s="284">
        <v>319</v>
      </c>
      <c r="O16" s="284">
        <v>321</v>
      </c>
      <c r="P16" s="284">
        <v>171</v>
      </c>
      <c r="Q16" s="284">
        <v>35499</v>
      </c>
      <c r="R16" s="284">
        <v>18030</v>
      </c>
      <c r="S16" s="284">
        <v>17469</v>
      </c>
      <c r="T16" s="284">
        <v>5797</v>
      </c>
      <c r="U16" s="284">
        <v>5713</v>
      </c>
      <c r="V16" s="284">
        <v>6192</v>
      </c>
      <c r="W16" s="284">
        <v>5884</v>
      </c>
      <c r="X16" s="284">
        <v>6041</v>
      </c>
      <c r="Y16" s="284">
        <v>5872</v>
      </c>
      <c r="Z16" s="420" t="s">
        <v>216</v>
      </c>
    </row>
    <row r="17" spans="2:26" ht="29.25" customHeight="1">
      <c r="B17" s="422" t="s">
        <v>215</v>
      </c>
      <c r="C17" s="73">
        <v>8</v>
      </c>
      <c r="D17" s="284">
        <v>8</v>
      </c>
      <c r="E17" s="284">
        <v>0</v>
      </c>
      <c r="F17" s="284">
        <v>47</v>
      </c>
      <c r="G17" s="284">
        <v>47</v>
      </c>
      <c r="H17" s="284">
        <v>0</v>
      </c>
      <c r="I17" s="284">
        <v>0</v>
      </c>
      <c r="J17" s="284">
        <v>229</v>
      </c>
      <c r="K17" s="284">
        <v>93</v>
      </c>
      <c r="L17" s="284">
        <v>66</v>
      </c>
      <c r="M17" s="284">
        <v>27</v>
      </c>
      <c r="N17" s="284">
        <v>136</v>
      </c>
      <c r="O17" s="284">
        <v>7</v>
      </c>
      <c r="P17" s="284">
        <v>4</v>
      </c>
      <c r="Q17" s="284">
        <v>1155</v>
      </c>
      <c r="R17" s="284">
        <v>577</v>
      </c>
      <c r="S17" s="284">
        <v>578</v>
      </c>
      <c r="T17" s="284">
        <v>173</v>
      </c>
      <c r="U17" s="284">
        <v>183</v>
      </c>
      <c r="V17" s="284">
        <v>195</v>
      </c>
      <c r="W17" s="284">
        <v>204</v>
      </c>
      <c r="X17" s="284">
        <v>209</v>
      </c>
      <c r="Y17" s="284">
        <v>191</v>
      </c>
      <c r="Z17" s="420" t="s">
        <v>215</v>
      </c>
    </row>
    <row r="18" spans="2:26" ht="29.25" customHeight="1">
      <c r="C18" s="118"/>
      <c r="D18" s="284"/>
      <c r="E18" s="284"/>
      <c r="F18" s="284"/>
      <c r="G18" s="284"/>
      <c r="H18" s="284"/>
      <c r="I18" s="284"/>
      <c r="J18" s="284"/>
      <c r="K18" s="284"/>
      <c r="L18" s="284" t="s">
        <v>851</v>
      </c>
      <c r="M18" s="284"/>
      <c r="N18" s="284"/>
      <c r="O18" s="284" t="s">
        <v>851</v>
      </c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57"/>
    </row>
    <row r="19" spans="2:26" ht="29.25" customHeight="1">
      <c r="B19" s="229" t="s">
        <v>214</v>
      </c>
      <c r="C19" s="118">
        <v>160</v>
      </c>
      <c r="D19" s="284">
        <v>158</v>
      </c>
      <c r="E19" s="284">
        <v>2</v>
      </c>
      <c r="F19" s="284">
        <v>1491</v>
      </c>
      <c r="G19" s="284">
        <v>1256</v>
      </c>
      <c r="H19" s="284">
        <v>5</v>
      </c>
      <c r="I19" s="284">
        <v>230</v>
      </c>
      <c r="J19" s="284">
        <v>3480</v>
      </c>
      <c r="K19" s="284">
        <v>3037</v>
      </c>
      <c r="L19" s="284">
        <v>1692</v>
      </c>
      <c r="M19" s="284">
        <v>1345</v>
      </c>
      <c r="N19" s="284">
        <v>443</v>
      </c>
      <c r="O19" s="284">
        <v>315</v>
      </c>
      <c r="P19" s="284">
        <v>165</v>
      </c>
      <c r="Q19" s="284">
        <v>36072</v>
      </c>
      <c r="R19" s="284">
        <v>18295</v>
      </c>
      <c r="S19" s="284">
        <v>17777</v>
      </c>
      <c r="T19" s="284">
        <v>5880</v>
      </c>
      <c r="U19" s="284">
        <v>5808</v>
      </c>
      <c r="V19" s="284">
        <v>6280</v>
      </c>
      <c r="W19" s="284">
        <v>5990</v>
      </c>
      <c r="X19" s="284">
        <v>6135</v>
      </c>
      <c r="Y19" s="284">
        <v>5979</v>
      </c>
      <c r="Z19" s="420" t="s">
        <v>214</v>
      </c>
    </row>
    <row r="20" spans="2:26" ht="29.25" customHeight="1">
      <c r="C20" s="118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57"/>
    </row>
    <row r="21" spans="2:26" ht="29.25" customHeight="1">
      <c r="B21" s="229" t="s">
        <v>213</v>
      </c>
      <c r="C21" s="118">
        <v>23</v>
      </c>
      <c r="D21" s="284">
        <v>23</v>
      </c>
      <c r="E21" s="284">
        <v>0</v>
      </c>
      <c r="F21" s="284">
        <v>260</v>
      </c>
      <c r="G21" s="284">
        <v>221</v>
      </c>
      <c r="H21" s="284">
        <v>1</v>
      </c>
      <c r="I21" s="284">
        <v>38</v>
      </c>
      <c r="J21" s="284">
        <v>579</v>
      </c>
      <c r="K21" s="284">
        <v>518</v>
      </c>
      <c r="L21" s="284">
        <v>283</v>
      </c>
      <c r="M21" s="284">
        <v>235</v>
      </c>
      <c r="N21" s="284">
        <v>61</v>
      </c>
      <c r="O21" s="284">
        <v>72</v>
      </c>
      <c r="P21" s="284">
        <v>29</v>
      </c>
      <c r="Q21" s="284">
        <v>6464</v>
      </c>
      <c r="R21" s="284">
        <v>3283</v>
      </c>
      <c r="S21" s="284">
        <v>3181</v>
      </c>
      <c r="T21" s="284">
        <v>1054</v>
      </c>
      <c r="U21" s="284">
        <v>1033</v>
      </c>
      <c r="V21" s="284">
        <v>1134</v>
      </c>
      <c r="W21" s="284">
        <v>1102</v>
      </c>
      <c r="X21" s="284">
        <v>1095</v>
      </c>
      <c r="Y21" s="284">
        <v>1046</v>
      </c>
      <c r="Z21" s="430" t="s">
        <v>213</v>
      </c>
    </row>
    <row r="22" spans="2:26" ht="29.25" customHeight="1">
      <c r="B22" s="229" t="s">
        <v>212</v>
      </c>
      <c r="C22" s="118">
        <v>15</v>
      </c>
      <c r="D22" s="284">
        <v>15</v>
      </c>
      <c r="E22" s="284">
        <v>0</v>
      </c>
      <c r="F22" s="284">
        <v>183</v>
      </c>
      <c r="G22" s="284">
        <v>155</v>
      </c>
      <c r="H22" s="284">
        <v>0</v>
      </c>
      <c r="I22" s="284">
        <v>28</v>
      </c>
      <c r="J22" s="284">
        <v>405</v>
      </c>
      <c r="K22" s="284">
        <v>342</v>
      </c>
      <c r="L22" s="284">
        <v>191</v>
      </c>
      <c r="M22" s="284">
        <v>151</v>
      </c>
      <c r="N22" s="284">
        <v>63</v>
      </c>
      <c r="O22" s="284">
        <v>28</v>
      </c>
      <c r="P22" s="284">
        <v>16</v>
      </c>
      <c r="Q22" s="284">
        <v>4650</v>
      </c>
      <c r="R22" s="284">
        <v>2340</v>
      </c>
      <c r="S22" s="284">
        <v>2310</v>
      </c>
      <c r="T22" s="284">
        <v>720</v>
      </c>
      <c r="U22" s="284">
        <v>725</v>
      </c>
      <c r="V22" s="284">
        <v>787</v>
      </c>
      <c r="W22" s="284">
        <v>775</v>
      </c>
      <c r="X22" s="284">
        <v>833</v>
      </c>
      <c r="Y22" s="284">
        <v>810</v>
      </c>
      <c r="Z22" s="430" t="s">
        <v>212</v>
      </c>
    </row>
    <row r="23" spans="2:26" ht="29.25" customHeight="1">
      <c r="B23" s="229" t="s">
        <v>211</v>
      </c>
      <c r="C23" s="118">
        <v>20</v>
      </c>
      <c r="D23" s="284">
        <v>19</v>
      </c>
      <c r="E23" s="284">
        <v>1</v>
      </c>
      <c r="F23" s="284">
        <v>222</v>
      </c>
      <c r="G23" s="284">
        <v>192</v>
      </c>
      <c r="H23" s="284">
        <v>1</v>
      </c>
      <c r="I23" s="284">
        <v>29</v>
      </c>
      <c r="J23" s="284">
        <v>534</v>
      </c>
      <c r="K23" s="284">
        <v>465</v>
      </c>
      <c r="L23" s="284">
        <v>264</v>
      </c>
      <c r="M23" s="284">
        <v>201</v>
      </c>
      <c r="N23" s="284">
        <v>69</v>
      </c>
      <c r="O23" s="284">
        <v>44</v>
      </c>
      <c r="P23" s="284">
        <v>26</v>
      </c>
      <c r="Q23" s="284">
        <v>5831</v>
      </c>
      <c r="R23" s="284">
        <v>2960</v>
      </c>
      <c r="S23" s="284">
        <v>2871</v>
      </c>
      <c r="T23" s="284">
        <v>948</v>
      </c>
      <c r="U23" s="284">
        <v>952</v>
      </c>
      <c r="V23" s="284">
        <v>992</v>
      </c>
      <c r="W23" s="284">
        <v>946</v>
      </c>
      <c r="X23" s="284">
        <v>1020</v>
      </c>
      <c r="Y23" s="284">
        <v>973</v>
      </c>
      <c r="Z23" s="430" t="s">
        <v>211</v>
      </c>
    </row>
    <row r="24" spans="2:26" ht="29.25" customHeight="1">
      <c r="B24" s="229" t="s">
        <v>210</v>
      </c>
      <c r="C24" s="118">
        <v>16</v>
      </c>
      <c r="D24" s="284">
        <v>16</v>
      </c>
      <c r="E24" s="284">
        <v>0</v>
      </c>
      <c r="F24" s="284">
        <v>69</v>
      </c>
      <c r="G24" s="284">
        <v>57</v>
      </c>
      <c r="H24" s="284">
        <v>3</v>
      </c>
      <c r="I24" s="284">
        <v>9</v>
      </c>
      <c r="J24" s="284">
        <v>227</v>
      </c>
      <c r="K24" s="284">
        <v>167</v>
      </c>
      <c r="L24" s="284">
        <v>100</v>
      </c>
      <c r="M24" s="284">
        <v>67</v>
      </c>
      <c r="N24" s="284">
        <v>60</v>
      </c>
      <c r="O24" s="284">
        <v>21</v>
      </c>
      <c r="P24" s="284">
        <v>12</v>
      </c>
      <c r="Q24" s="284">
        <v>1129</v>
      </c>
      <c r="R24" s="284">
        <v>575</v>
      </c>
      <c r="S24" s="284">
        <v>554</v>
      </c>
      <c r="T24" s="284">
        <v>189</v>
      </c>
      <c r="U24" s="284">
        <v>197</v>
      </c>
      <c r="V24" s="284">
        <v>186</v>
      </c>
      <c r="W24" s="284">
        <v>188</v>
      </c>
      <c r="X24" s="284">
        <v>200</v>
      </c>
      <c r="Y24" s="284">
        <v>169</v>
      </c>
      <c r="Z24" s="430" t="s">
        <v>210</v>
      </c>
    </row>
    <row r="25" spans="2:26" ht="29.25" customHeight="1">
      <c r="B25" s="229" t="s">
        <v>209</v>
      </c>
      <c r="C25" s="118">
        <v>12</v>
      </c>
      <c r="D25" s="284">
        <v>12</v>
      </c>
      <c r="E25" s="284">
        <v>0</v>
      </c>
      <c r="F25" s="284">
        <v>130</v>
      </c>
      <c r="G25" s="284">
        <v>114</v>
      </c>
      <c r="H25" s="284">
        <v>0</v>
      </c>
      <c r="I25" s="284">
        <v>16</v>
      </c>
      <c r="J25" s="284">
        <v>295</v>
      </c>
      <c r="K25" s="284">
        <v>249</v>
      </c>
      <c r="L25" s="284">
        <v>138</v>
      </c>
      <c r="M25" s="284">
        <v>111</v>
      </c>
      <c r="N25" s="284">
        <v>46</v>
      </c>
      <c r="O25" s="284">
        <v>17</v>
      </c>
      <c r="P25" s="284">
        <v>14</v>
      </c>
      <c r="Q25" s="284">
        <v>3269</v>
      </c>
      <c r="R25" s="284">
        <v>1661</v>
      </c>
      <c r="S25" s="284">
        <v>1608</v>
      </c>
      <c r="T25" s="284">
        <v>532</v>
      </c>
      <c r="U25" s="284">
        <v>564</v>
      </c>
      <c r="V25" s="284">
        <v>575</v>
      </c>
      <c r="W25" s="284">
        <v>530</v>
      </c>
      <c r="X25" s="284">
        <v>554</v>
      </c>
      <c r="Y25" s="284">
        <v>514</v>
      </c>
      <c r="Z25" s="430" t="s">
        <v>209</v>
      </c>
    </row>
    <row r="26" spans="2:26" ht="29.25" customHeight="1">
      <c r="B26" s="229" t="s">
        <v>208</v>
      </c>
      <c r="C26" s="118">
        <v>3</v>
      </c>
      <c r="D26" s="284">
        <v>3</v>
      </c>
      <c r="E26" s="284">
        <v>0</v>
      </c>
      <c r="F26" s="284">
        <v>53</v>
      </c>
      <c r="G26" s="284">
        <v>46</v>
      </c>
      <c r="H26" s="284">
        <v>0</v>
      </c>
      <c r="I26" s="284">
        <v>7</v>
      </c>
      <c r="J26" s="284">
        <v>109</v>
      </c>
      <c r="K26" s="284">
        <v>103</v>
      </c>
      <c r="L26" s="284">
        <v>53</v>
      </c>
      <c r="M26" s="284">
        <v>50</v>
      </c>
      <c r="N26" s="284">
        <v>6</v>
      </c>
      <c r="O26" s="284">
        <v>7</v>
      </c>
      <c r="P26" s="284">
        <v>5</v>
      </c>
      <c r="Q26" s="284">
        <v>1531</v>
      </c>
      <c r="R26" s="284">
        <v>756</v>
      </c>
      <c r="S26" s="284">
        <v>775</v>
      </c>
      <c r="T26" s="284">
        <v>258</v>
      </c>
      <c r="U26" s="284">
        <v>247</v>
      </c>
      <c r="V26" s="284">
        <v>253</v>
      </c>
      <c r="W26" s="284">
        <v>266</v>
      </c>
      <c r="X26" s="284">
        <v>245</v>
      </c>
      <c r="Y26" s="284">
        <v>262</v>
      </c>
      <c r="Z26" s="430" t="s">
        <v>208</v>
      </c>
    </row>
    <row r="27" spans="2:26" ht="29.25" customHeight="1">
      <c r="B27" s="229" t="s">
        <v>207</v>
      </c>
      <c r="C27" s="118">
        <v>21</v>
      </c>
      <c r="D27" s="284">
        <v>21</v>
      </c>
      <c r="E27" s="284">
        <v>0</v>
      </c>
      <c r="F27" s="284">
        <v>163</v>
      </c>
      <c r="G27" s="284">
        <v>135</v>
      </c>
      <c r="H27" s="284">
        <v>0</v>
      </c>
      <c r="I27" s="284">
        <v>28</v>
      </c>
      <c r="J27" s="284">
        <v>372</v>
      </c>
      <c r="K27" s="284">
        <v>339</v>
      </c>
      <c r="L27" s="284">
        <v>187</v>
      </c>
      <c r="M27" s="284">
        <v>152</v>
      </c>
      <c r="N27" s="284">
        <v>33</v>
      </c>
      <c r="O27" s="284">
        <v>33</v>
      </c>
      <c r="P27" s="284">
        <v>16</v>
      </c>
      <c r="Q27" s="284">
        <v>3815</v>
      </c>
      <c r="R27" s="284">
        <v>1913</v>
      </c>
      <c r="S27" s="284">
        <v>1902</v>
      </c>
      <c r="T27" s="284">
        <v>580</v>
      </c>
      <c r="U27" s="284">
        <v>606</v>
      </c>
      <c r="V27" s="284">
        <v>700</v>
      </c>
      <c r="W27" s="284">
        <v>651</v>
      </c>
      <c r="X27" s="284">
        <v>633</v>
      </c>
      <c r="Y27" s="284">
        <v>645</v>
      </c>
      <c r="Z27" s="430" t="s">
        <v>207</v>
      </c>
    </row>
    <row r="28" spans="2:26" ht="29.25" customHeight="1">
      <c r="B28" s="229" t="s">
        <v>206</v>
      </c>
      <c r="C28" s="118">
        <v>6</v>
      </c>
      <c r="D28" s="284">
        <v>6</v>
      </c>
      <c r="E28" s="284">
        <v>0</v>
      </c>
      <c r="F28" s="284">
        <v>65</v>
      </c>
      <c r="G28" s="284">
        <v>53</v>
      </c>
      <c r="H28" s="284">
        <v>0</v>
      </c>
      <c r="I28" s="284">
        <v>12</v>
      </c>
      <c r="J28" s="284">
        <v>148</v>
      </c>
      <c r="K28" s="284">
        <v>129</v>
      </c>
      <c r="L28" s="284">
        <v>78</v>
      </c>
      <c r="M28" s="284">
        <v>51</v>
      </c>
      <c r="N28" s="284">
        <v>19</v>
      </c>
      <c r="O28" s="284">
        <v>12</v>
      </c>
      <c r="P28" s="284">
        <v>6</v>
      </c>
      <c r="Q28" s="284">
        <v>1640</v>
      </c>
      <c r="R28" s="284">
        <v>846</v>
      </c>
      <c r="S28" s="284">
        <v>794</v>
      </c>
      <c r="T28" s="284">
        <v>269</v>
      </c>
      <c r="U28" s="284">
        <v>265</v>
      </c>
      <c r="V28" s="284">
        <v>297</v>
      </c>
      <c r="W28" s="284">
        <v>255</v>
      </c>
      <c r="X28" s="284">
        <v>280</v>
      </c>
      <c r="Y28" s="284">
        <v>274</v>
      </c>
      <c r="Z28" s="430" t="s">
        <v>206</v>
      </c>
    </row>
    <row r="29" spans="2:26" ht="29.25" customHeight="1">
      <c r="B29" s="229" t="s">
        <v>205</v>
      </c>
      <c r="C29" s="118">
        <v>6</v>
      </c>
      <c r="D29" s="284">
        <v>6</v>
      </c>
      <c r="E29" s="284">
        <v>0</v>
      </c>
      <c r="F29" s="284">
        <v>44</v>
      </c>
      <c r="G29" s="284">
        <v>32</v>
      </c>
      <c r="H29" s="284">
        <v>0</v>
      </c>
      <c r="I29" s="284">
        <v>12</v>
      </c>
      <c r="J29" s="284">
        <v>103</v>
      </c>
      <c r="K29" s="284">
        <v>92</v>
      </c>
      <c r="L29" s="284">
        <v>52</v>
      </c>
      <c r="M29" s="284">
        <v>40</v>
      </c>
      <c r="N29" s="284">
        <v>11</v>
      </c>
      <c r="O29" s="284">
        <v>10</v>
      </c>
      <c r="P29" s="284">
        <v>6</v>
      </c>
      <c r="Q29" s="284">
        <v>793</v>
      </c>
      <c r="R29" s="284">
        <v>424</v>
      </c>
      <c r="S29" s="284">
        <v>369</v>
      </c>
      <c r="T29" s="284">
        <v>149</v>
      </c>
      <c r="U29" s="284">
        <v>125</v>
      </c>
      <c r="V29" s="284">
        <v>134</v>
      </c>
      <c r="W29" s="284">
        <v>126</v>
      </c>
      <c r="X29" s="284">
        <v>141</v>
      </c>
      <c r="Y29" s="284">
        <v>118</v>
      </c>
      <c r="Z29" s="430" t="s">
        <v>205</v>
      </c>
    </row>
    <row r="30" spans="2:26" ht="29.25" customHeight="1">
      <c r="B30" s="229" t="s">
        <v>204</v>
      </c>
      <c r="C30" s="118">
        <v>4</v>
      </c>
      <c r="D30" s="284">
        <v>4</v>
      </c>
      <c r="E30" s="284">
        <v>0</v>
      </c>
      <c r="F30" s="284">
        <v>34</v>
      </c>
      <c r="G30" s="284">
        <v>29</v>
      </c>
      <c r="H30" s="284">
        <v>0</v>
      </c>
      <c r="I30" s="284">
        <v>5</v>
      </c>
      <c r="J30" s="284">
        <v>82</v>
      </c>
      <c r="K30" s="284">
        <v>74</v>
      </c>
      <c r="L30" s="284">
        <v>41</v>
      </c>
      <c r="M30" s="284">
        <v>33</v>
      </c>
      <c r="N30" s="284">
        <v>8</v>
      </c>
      <c r="O30" s="284">
        <v>6</v>
      </c>
      <c r="P30" s="284">
        <v>6</v>
      </c>
      <c r="Q30" s="284">
        <v>808</v>
      </c>
      <c r="R30" s="284">
        <v>394</v>
      </c>
      <c r="S30" s="284">
        <v>414</v>
      </c>
      <c r="T30" s="284">
        <v>129</v>
      </c>
      <c r="U30" s="284">
        <v>130</v>
      </c>
      <c r="V30" s="284">
        <v>132</v>
      </c>
      <c r="W30" s="284">
        <v>144</v>
      </c>
      <c r="X30" s="284">
        <v>133</v>
      </c>
      <c r="Y30" s="284">
        <v>140</v>
      </c>
      <c r="Z30" s="430" t="s">
        <v>204</v>
      </c>
    </row>
    <row r="31" spans="2:26" ht="29.25" customHeight="1">
      <c r="B31" s="229" t="s">
        <v>203</v>
      </c>
      <c r="C31" s="118">
        <v>8</v>
      </c>
      <c r="D31" s="284">
        <v>8</v>
      </c>
      <c r="E31" s="284">
        <v>0</v>
      </c>
      <c r="F31" s="284">
        <v>36</v>
      </c>
      <c r="G31" s="284">
        <v>29</v>
      </c>
      <c r="H31" s="284">
        <v>0</v>
      </c>
      <c r="I31" s="284">
        <v>7</v>
      </c>
      <c r="J31" s="284">
        <v>108</v>
      </c>
      <c r="K31" s="284">
        <v>93</v>
      </c>
      <c r="L31" s="284">
        <v>55</v>
      </c>
      <c r="M31" s="284">
        <v>38</v>
      </c>
      <c r="N31" s="284">
        <v>15</v>
      </c>
      <c r="O31" s="284">
        <v>10</v>
      </c>
      <c r="P31" s="284">
        <v>8</v>
      </c>
      <c r="Q31" s="284">
        <v>580</v>
      </c>
      <c r="R31" s="284">
        <v>285</v>
      </c>
      <c r="S31" s="284">
        <v>295</v>
      </c>
      <c r="T31" s="284">
        <v>99</v>
      </c>
      <c r="U31" s="284">
        <v>83</v>
      </c>
      <c r="V31" s="284">
        <v>95</v>
      </c>
      <c r="W31" s="284">
        <v>105</v>
      </c>
      <c r="X31" s="284">
        <v>91</v>
      </c>
      <c r="Y31" s="284">
        <v>107</v>
      </c>
      <c r="Z31" s="430" t="s">
        <v>203</v>
      </c>
    </row>
    <row r="32" spans="2:26" ht="29.25" customHeight="1">
      <c r="B32" s="229" t="s">
        <v>202</v>
      </c>
      <c r="C32" s="118">
        <v>19</v>
      </c>
      <c r="D32" s="284">
        <v>19</v>
      </c>
      <c r="E32" s="284">
        <v>0</v>
      </c>
      <c r="F32" s="284">
        <v>159</v>
      </c>
      <c r="G32" s="284">
        <v>136</v>
      </c>
      <c r="H32" s="284">
        <v>0</v>
      </c>
      <c r="I32" s="284">
        <v>23</v>
      </c>
      <c r="J32" s="284">
        <v>359</v>
      </c>
      <c r="K32" s="284">
        <v>321</v>
      </c>
      <c r="L32" s="284">
        <v>177</v>
      </c>
      <c r="M32" s="284">
        <v>144</v>
      </c>
      <c r="N32" s="284">
        <v>38</v>
      </c>
      <c r="O32" s="284">
        <v>23</v>
      </c>
      <c r="P32" s="284">
        <v>15</v>
      </c>
      <c r="Q32" s="284">
        <v>3908</v>
      </c>
      <c r="R32" s="284">
        <v>2009</v>
      </c>
      <c r="S32" s="284">
        <v>1899</v>
      </c>
      <c r="T32" s="284">
        <v>672</v>
      </c>
      <c r="U32" s="284">
        <v>619</v>
      </c>
      <c r="V32" s="284">
        <v>694</v>
      </c>
      <c r="W32" s="284">
        <v>639</v>
      </c>
      <c r="X32" s="284">
        <v>643</v>
      </c>
      <c r="Y32" s="284">
        <v>641</v>
      </c>
      <c r="Z32" s="430" t="s">
        <v>202</v>
      </c>
    </row>
    <row r="33" spans="2:26" ht="29.25" customHeight="1">
      <c r="B33" s="229" t="s">
        <v>201</v>
      </c>
      <c r="C33" s="118">
        <v>7</v>
      </c>
      <c r="D33" s="284">
        <v>6</v>
      </c>
      <c r="E33" s="284">
        <v>1</v>
      </c>
      <c r="F33" s="284">
        <v>73</v>
      </c>
      <c r="G33" s="284">
        <v>57</v>
      </c>
      <c r="H33" s="284">
        <v>0</v>
      </c>
      <c r="I33" s="284">
        <v>16</v>
      </c>
      <c r="J33" s="284">
        <v>159</v>
      </c>
      <c r="K33" s="284">
        <v>145</v>
      </c>
      <c r="L33" s="284">
        <v>73</v>
      </c>
      <c r="M33" s="284">
        <v>72</v>
      </c>
      <c r="N33" s="284">
        <v>14</v>
      </c>
      <c r="O33" s="284">
        <v>32</v>
      </c>
      <c r="P33" s="284">
        <v>6</v>
      </c>
      <c r="Q33" s="284">
        <v>1654</v>
      </c>
      <c r="R33" s="284">
        <v>849</v>
      </c>
      <c r="S33" s="284">
        <v>805</v>
      </c>
      <c r="T33" s="284">
        <v>281</v>
      </c>
      <c r="U33" s="284">
        <v>262</v>
      </c>
      <c r="V33" s="284">
        <v>301</v>
      </c>
      <c r="W33" s="284">
        <v>263</v>
      </c>
      <c r="X33" s="284">
        <v>267</v>
      </c>
      <c r="Y33" s="284">
        <v>280</v>
      </c>
      <c r="Z33" s="430" t="s">
        <v>201</v>
      </c>
    </row>
    <row r="34" spans="2:26" ht="29.25" customHeight="1">
      <c r="C34" s="118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57"/>
    </row>
    <row r="35" spans="2:26" ht="29.25" customHeight="1">
      <c r="B35" s="229" t="s">
        <v>200</v>
      </c>
      <c r="C35" s="118">
        <v>12</v>
      </c>
      <c r="D35" s="284">
        <v>12</v>
      </c>
      <c r="E35" s="284">
        <v>0</v>
      </c>
      <c r="F35" s="284">
        <v>68</v>
      </c>
      <c r="G35" s="284">
        <v>52</v>
      </c>
      <c r="H35" s="284">
        <v>1</v>
      </c>
      <c r="I35" s="284">
        <v>15</v>
      </c>
      <c r="J35" s="284">
        <v>180</v>
      </c>
      <c r="K35" s="284">
        <v>154</v>
      </c>
      <c r="L35" s="284">
        <v>87</v>
      </c>
      <c r="M35" s="284">
        <v>67</v>
      </c>
      <c r="N35" s="284">
        <v>26</v>
      </c>
      <c r="O35" s="284">
        <v>15</v>
      </c>
      <c r="P35" s="284">
        <v>12</v>
      </c>
      <c r="Q35" s="284">
        <v>1286</v>
      </c>
      <c r="R35" s="284">
        <v>666</v>
      </c>
      <c r="S35" s="284">
        <v>620</v>
      </c>
      <c r="T35" s="284">
        <v>206</v>
      </c>
      <c r="U35" s="284">
        <v>197</v>
      </c>
      <c r="V35" s="284">
        <v>229</v>
      </c>
      <c r="W35" s="284">
        <v>211</v>
      </c>
      <c r="X35" s="284">
        <v>231</v>
      </c>
      <c r="Y35" s="284">
        <v>212</v>
      </c>
      <c r="Z35" s="430" t="s">
        <v>200</v>
      </c>
    </row>
    <row r="36" spans="2:26" ht="29.25" customHeight="1">
      <c r="B36" s="229"/>
      <c r="C36" s="118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430"/>
    </row>
    <row r="37" spans="2:26" ht="29.25" customHeight="1">
      <c r="B37" s="229" t="s">
        <v>199</v>
      </c>
      <c r="C37" s="118">
        <v>5</v>
      </c>
      <c r="D37" s="284">
        <v>5</v>
      </c>
      <c r="E37" s="284">
        <v>0</v>
      </c>
      <c r="F37" s="284">
        <v>17</v>
      </c>
      <c r="G37" s="284">
        <v>12</v>
      </c>
      <c r="H37" s="284">
        <v>1</v>
      </c>
      <c r="I37" s="284">
        <v>4</v>
      </c>
      <c r="J37" s="284">
        <v>58</v>
      </c>
      <c r="K37" s="284">
        <v>47</v>
      </c>
      <c r="L37" s="284">
        <v>27</v>
      </c>
      <c r="M37" s="284">
        <v>20</v>
      </c>
      <c r="N37" s="284">
        <v>11</v>
      </c>
      <c r="O37" s="284">
        <v>6</v>
      </c>
      <c r="P37" s="284">
        <v>5</v>
      </c>
      <c r="Q37" s="284">
        <v>282</v>
      </c>
      <c r="R37" s="284">
        <v>145</v>
      </c>
      <c r="S37" s="284">
        <v>137</v>
      </c>
      <c r="T37" s="284">
        <v>34</v>
      </c>
      <c r="U37" s="284">
        <v>36</v>
      </c>
      <c r="V37" s="284">
        <v>58</v>
      </c>
      <c r="W37" s="284">
        <v>50</v>
      </c>
      <c r="X37" s="284">
        <v>53</v>
      </c>
      <c r="Y37" s="284">
        <v>51</v>
      </c>
      <c r="Z37" s="430" t="s">
        <v>199</v>
      </c>
    </row>
    <row r="38" spans="2:26" ht="29.25" customHeight="1">
      <c r="B38" s="229" t="s">
        <v>198</v>
      </c>
      <c r="C38" s="118">
        <v>1</v>
      </c>
      <c r="D38" s="284">
        <v>1</v>
      </c>
      <c r="E38" s="284">
        <v>0</v>
      </c>
      <c r="F38" s="284">
        <v>9</v>
      </c>
      <c r="G38" s="284">
        <v>7</v>
      </c>
      <c r="H38" s="284">
        <v>0</v>
      </c>
      <c r="I38" s="284">
        <v>2</v>
      </c>
      <c r="J38" s="284">
        <v>21</v>
      </c>
      <c r="K38" s="284">
        <v>19</v>
      </c>
      <c r="L38" s="284">
        <v>9</v>
      </c>
      <c r="M38" s="284">
        <v>10</v>
      </c>
      <c r="N38" s="284">
        <v>2</v>
      </c>
      <c r="O38" s="284">
        <v>1</v>
      </c>
      <c r="P38" s="284">
        <v>1</v>
      </c>
      <c r="Q38" s="284">
        <v>196</v>
      </c>
      <c r="R38" s="284">
        <v>111</v>
      </c>
      <c r="S38" s="284">
        <v>85</v>
      </c>
      <c r="T38" s="284">
        <v>34</v>
      </c>
      <c r="U38" s="284">
        <v>27</v>
      </c>
      <c r="V38" s="284">
        <v>34</v>
      </c>
      <c r="W38" s="284">
        <v>24</v>
      </c>
      <c r="X38" s="284">
        <v>43</v>
      </c>
      <c r="Y38" s="284">
        <v>34</v>
      </c>
      <c r="Z38" s="430" t="s">
        <v>198</v>
      </c>
    </row>
    <row r="39" spans="2:26" ht="29.25" customHeight="1">
      <c r="B39" s="229" t="s">
        <v>248</v>
      </c>
      <c r="C39" s="118">
        <v>2</v>
      </c>
      <c r="D39" s="284">
        <v>2</v>
      </c>
      <c r="E39" s="284">
        <v>0</v>
      </c>
      <c r="F39" s="284">
        <v>5</v>
      </c>
      <c r="G39" s="284">
        <v>3</v>
      </c>
      <c r="H39" s="284">
        <v>0</v>
      </c>
      <c r="I39" s="284">
        <v>2</v>
      </c>
      <c r="J39" s="284">
        <v>16</v>
      </c>
      <c r="K39" s="284">
        <v>12</v>
      </c>
      <c r="L39" s="284">
        <v>7</v>
      </c>
      <c r="M39" s="284">
        <v>5</v>
      </c>
      <c r="N39" s="284">
        <v>4</v>
      </c>
      <c r="O39" s="284">
        <v>1</v>
      </c>
      <c r="P39" s="284">
        <v>1</v>
      </c>
      <c r="Q39" s="284">
        <v>38</v>
      </c>
      <c r="R39" s="284">
        <v>24</v>
      </c>
      <c r="S39" s="284">
        <v>14</v>
      </c>
      <c r="T39" s="284">
        <v>9</v>
      </c>
      <c r="U39" s="284">
        <v>6</v>
      </c>
      <c r="V39" s="284">
        <v>7</v>
      </c>
      <c r="W39" s="284">
        <v>4</v>
      </c>
      <c r="X39" s="284">
        <v>8</v>
      </c>
      <c r="Y39" s="284">
        <v>4</v>
      </c>
      <c r="Z39" s="430" t="s">
        <v>197</v>
      </c>
    </row>
    <row r="40" spans="2:26" ht="29.25" customHeight="1">
      <c r="B40" s="229" t="s">
        <v>196</v>
      </c>
      <c r="C40" s="118">
        <v>1</v>
      </c>
      <c r="D40" s="284">
        <v>1</v>
      </c>
      <c r="E40" s="284">
        <v>0</v>
      </c>
      <c r="F40" s="284">
        <v>15</v>
      </c>
      <c r="G40" s="284">
        <v>13</v>
      </c>
      <c r="H40" s="284">
        <v>0</v>
      </c>
      <c r="I40" s="284">
        <v>2</v>
      </c>
      <c r="J40" s="284">
        <v>38</v>
      </c>
      <c r="K40" s="284">
        <v>34</v>
      </c>
      <c r="L40" s="284">
        <v>20</v>
      </c>
      <c r="M40" s="284">
        <v>14</v>
      </c>
      <c r="N40" s="284">
        <v>4</v>
      </c>
      <c r="O40" s="284">
        <v>3</v>
      </c>
      <c r="P40" s="284">
        <v>2</v>
      </c>
      <c r="Q40" s="284">
        <v>398</v>
      </c>
      <c r="R40" s="284">
        <v>197</v>
      </c>
      <c r="S40" s="284">
        <v>201</v>
      </c>
      <c r="T40" s="284">
        <v>66</v>
      </c>
      <c r="U40" s="284">
        <v>61</v>
      </c>
      <c r="V40" s="284">
        <v>73</v>
      </c>
      <c r="W40" s="284">
        <v>73</v>
      </c>
      <c r="X40" s="284">
        <v>58</v>
      </c>
      <c r="Y40" s="284">
        <v>67</v>
      </c>
      <c r="Z40" s="430" t="s">
        <v>196</v>
      </c>
    </row>
    <row r="41" spans="2:26" ht="29.25" customHeight="1">
      <c r="B41" s="229" t="s">
        <v>195</v>
      </c>
      <c r="C41" s="118">
        <v>1</v>
      </c>
      <c r="D41" s="284">
        <v>1</v>
      </c>
      <c r="E41" s="284">
        <v>0</v>
      </c>
      <c r="F41" s="284">
        <v>14</v>
      </c>
      <c r="G41" s="284">
        <v>11</v>
      </c>
      <c r="H41" s="284">
        <v>0</v>
      </c>
      <c r="I41" s="284">
        <v>3</v>
      </c>
      <c r="J41" s="284">
        <v>24</v>
      </c>
      <c r="K41" s="284">
        <v>24</v>
      </c>
      <c r="L41" s="284">
        <v>14</v>
      </c>
      <c r="M41" s="284">
        <v>10</v>
      </c>
      <c r="N41" s="284">
        <v>0</v>
      </c>
      <c r="O41" s="284">
        <v>2</v>
      </c>
      <c r="P41" s="284">
        <v>1</v>
      </c>
      <c r="Q41" s="284">
        <v>313</v>
      </c>
      <c r="R41" s="284">
        <v>158</v>
      </c>
      <c r="S41" s="284">
        <v>155</v>
      </c>
      <c r="T41" s="284">
        <v>51</v>
      </c>
      <c r="U41" s="284">
        <v>58</v>
      </c>
      <c r="V41" s="284">
        <v>47</v>
      </c>
      <c r="W41" s="284">
        <v>50</v>
      </c>
      <c r="X41" s="284">
        <v>60</v>
      </c>
      <c r="Y41" s="284">
        <v>47</v>
      </c>
      <c r="Z41" s="430" t="s">
        <v>195</v>
      </c>
    </row>
    <row r="42" spans="2:26" ht="29.25" customHeight="1">
      <c r="B42" s="227" t="s">
        <v>194</v>
      </c>
      <c r="C42" s="137">
        <v>2</v>
      </c>
      <c r="D42" s="135">
        <v>2</v>
      </c>
      <c r="E42" s="135">
        <v>0</v>
      </c>
      <c r="F42" s="135">
        <v>8</v>
      </c>
      <c r="G42" s="135">
        <v>6</v>
      </c>
      <c r="H42" s="135">
        <v>0</v>
      </c>
      <c r="I42" s="135">
        <v>2</v>
      </c>
      <c r="J42" s="135">
        <v>23</v>
      </c>
      <c r="K42" s="135">
        <v>18</v>
      </c>
      <c r="L42" s="135">
        <v>10</v>
      </c>
      <c r="M42" s="135">
        <v>8</v>
      </c>
      <c r="N42" s="135">
        <v>5</v>
      </c>
      <c r="O42" s="135">
        <v>2</v>
      </c>
      <c r="P42" s="135">
        <v>2</v>
      </c>
      <c r="Q42" s="135">
        <v>59</v>
      </c>
      <c r="R42" s="135">
        <v>31</v>
      </c>
      <c r="S42" s="135">
        <v>28</v>
      </c>
      <c r="T42" s="135">
        <v>12</v>
      </c>
      <c r="U42" s="135">
        <v>9</v>
      </c>
      <c r="V42" s="135">
        <v>10</v>
      </c>
      <c r="W42" s="135">
        <v>10</v>
      </c>
      <c r="X42" s="135">
        <v>9</v>
      </c>
      <c r="Y42" s="135">
        <v>9</v>
      </c>
      <c r="Z42" s="295" t="s">
        <v>194</v>
      </c>
    </row>
    <row r="43" spans="2:26"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284"/>
      <c r="U43" s="284"/>
      <c r="V43" s="284"/>
      <c r="W43" s="284"/>
      <c r="X43" s="284"/>
      <c r="Y43" s="284"/>
      <c r="Z43" s="46"/>
    </row>
    <row r="44" spans="2:26">
      <c r="B44" s="1" t="s">
        <v>852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73"/>
      <c r="U44" s="73"/>
      <c r="V44" s="73"/>
      <c r="W44" s="73"/>
      <c r="X44" s="73"/>
      <c r="Y44" s="73"/>
      <c r="Z44" s="46"/>
    </row>
    <row r="45" spans="2:26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214"/>
      <c r="U45" s="214"/>
      <c r="V45" s="214"/>
      <c r="W45" s="214"/>
      <c r="X45" s="214"/>
      <c r="Y45" s="214"/>
      <c r="Z45" s="46"/>
    </row>
    <row r="46" spans="2:26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214"/>
      <c r="U46" s="214"/>
      <c r="V46" s="214"/>
      <c r="W46" s="214"/>
      <c r="X46" s="214"/>
      <c r="Y46" s="214"/>
      <c r="Z46" s="46"/>
    </row>
    <row r="47" spans="2:26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214"/>
      <c r="U47" s="214"/>
      <c r="V47" s="214"/>
      <c r="W47" s="214"/>
      <c r="X47" s="214"/>
      <c r="Y47" s="214"/>
      <c r="Z47" s="46"/>
    </row>
    <row r="48" spans="2:26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214"/>
      <c r="U48" s="214"/>
      <c r="V48" s="214"/>
      <c r="W48" s="214"/>
      <c r="X48" s="214"/>
      <c r="Y48" s="214"/>
      <c r="Z48" s="46"/>
    </row>
    <row r="49" spans="3:26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214"/>
      <c r="U49" s="214"/>
      <c r="V49" s="214"/>
      <c r="W49" s="214"/>
      <c r="X49" s="214"/>
      <c r="Y49" s="214"/>
      <c r="Z49" s="46"/>
    </row>
    <row r="50" spans="3:26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214"/>
      <c r="U50" s="214"/>
      <c r="V50" s="214"/>
      <c r="W50" s="214"/>
      <c r="X50" s="214"/>
      <c r="Y50" s="214"/>
      <c r="Z50" s="46"/>
    </row>
    <row r="51" spans="3:26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214"/>
      <c r="U51" s="214"/>
      <c r="V51" s="214"/>
      <c r="W51" s="214"/>
      <c r="X51" s="214"/>
      <c r="Y51" s="214"/>
      <c r="Z51" s="46"/>
    </row>
    <row r="52" spans="3:26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214"/>
      <c r="U52" s="214"/>
      <c r="V52" s="214"/>
      <c r="W52" s="214"/>
      <c r="X52" s="214"/>
      <c r="Y52" s="214"/>
      <c r="Z52" s="46"/>
    </row>
    <row r="53" spans="3:26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214"/>
      <c r="U53" s="214"/>
      <c r="V53" s="214"/>
      <c r="W53" s="214"/>
      <c r="X53" s="214"/>
      <c r="Y53" s="214"/>
      <c r="Z53" s="46"/>
    </row>
    <row r="54" spans="3:26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214"/>
      <c r="U54" s="214"/>
      <c r="V54" s="214"/>
      <c r="W54" s="214"/>
      <c r="X54" s="214"/>
      <c r="Y54" s="214"/>
      <c r="Z54" s="46"/>
    </row>
    <row r="55" spans="3:26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214"/>
      <c r="U55" s="214"/>
      <c r="V55" s="214"/>
      <c r="W55" s="214"/>
      <c r="X55" s="214"/>
      <c r="Y55" s="214"/>
      <c r="Z55" s="46"/>
    </row>
    <row r="56" spans="3:26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214"/>
      <c r="U56" s="214"/>
      <c r="V56" s="214"/>
      <c r="W56" s="214"/>
      <c r="X56" s="214"/>
      <c r="Y56" s="214"/>
      <c r="Z56" s="46"/>
    </row>
    <row r="57" spans="3:26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214"/>
      <c r="U57" s="214"/>
      <c r="V57" s="214"/>
      <c r="W57" s="214"/>
      <c r="X57" s="214"/>
      <c r="Y57" s="214"/>
      <c r="Z57" s="46"/>
    </row>
    <row r="58" spans="3:26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214"/>
      <c r="U58" s="214"/>
      <c r="V58" s="214"/>
      <c r="W58" s="214"/>
      <c r="X58" s="214"/>
      <c r="Y58" s="214"/>
      <c r="Z58" s="46"/>
    </row>
    <row r="59" spans="3:26">
      <c r="T59" s="248"/>
      <c r="U59" s="248"/>
      <c r="V59" s="248"/>
      <c r="W59" s="248"/>
      <c r="X59" s="248"/>
      <c r="Y59" s="248"/>
    </row>
    <row r="60" spans="3:26">
      <c r="T60" s="248"/>
      <c r="U60" s="248"/>
      <c r="V60" s="248"/>
      <c r="W60" s="248"/>
      <c r="X60" s="248"/>
      <c r="Y60" s="248"/>
    </row>
    <row r="61" spans="3:26">
      <c r="T61" s="248"/>
      <c r="U61" s="248"/>
      <c r="V61" s="248"/>
      <c r="W61" s="248"/>
      <c r="X61" s="248"/>
      <c r="Y61" s="248"/>
    </row>
    <row r="62" spans="3:26">
      <c r="T62" s="248"/>
      <c r="U62" s="248"/>
      <c r="V62" s="248"/>
      <c r="W62" s="248"/>
      <c r="X62" s="248"/>
      <c r="Y62" s="248"/>
    </row>
    <row r="63" spans="3:26">
      <c r="T63" s="248"/>
      <c r="U63" s="248"/>
      <c r="V63" s="248"/>
      <c r="W63" s="248"/>
      <c r="X63" s="248"/>
      <c r="Y63" s="248"/>
    </row>
    <row r="64" spans="3:26">
      <c r="T64" s="248"/>
      <c r="U64" s="248"/>
      <c r="V64" s="248"/>
      <c r="W64" s="248"/>
      <c r="X64" s="248"/>
      <c r="Y64" s="248"/>
    </row>
  </sheetData>
  <mergeCells count="14">
    <mergeCell ref="M8:M9"/>
    <mergeCell ref="Q8:Q9"/>
    <mergeCell ref="R8:R9"/>
    <mergeCell ref="S8:S9"/>
    <mergeCell ref="B6:B9"/>
    <mergeCell ref="C6:E6"/>
    <mergeCell ref="F6:I6"/>
    <mergeCell ref="Q6:Y6"/>
    <mergeCell ref="Z6:Z9"/>
    <mergeCell ref="T7:U8"/>
    <mergeCell ref="V7:W8"/>
    <mergeCell ref="X7:Y8"/>
    <mergeCell ref="K8:K9"/>
    <mergeCell ref="L8:L9"/>
  </mergeCells>
  <phoneticPr fontId="4"/>
  <printOptions horizontalCentered="1"/>
  <pageMargins left="0.39370078740157483" right="0.59055118110236227" top="0.59055118110236227" bottom="0.59055118110236227" header="0.51181102362204722" footer="0.51181102362204722"/>
  <pageSetup paperSize="9" scale="70" firstPageNumber="62" orientation="portrait" useFirstPageNumber="1" r:id="rId1"/>
  <headerFooter alignWithMargins="0">
    <oddFooter>&amp;C&amp;14－&amp;P－</oddFooter>
  </headerFooter>
  <ignoredErrors>
    <ignoredError sqref="B11:B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26</vt:i4>
      </vt:variant>
    </vt:vector>
  </HeadingPairs>
  <TitlesOfParts>
    <vt:vector size="53" baseType="lpstr">
      <vt:lpstr>23</vt:lpstr>
      <vt:lpstr>表一覧</vt:lpstr>
      <vt:lpstr>第１表</vt:lpstr>
      <vt:lpstr>第１表（つづき）</vt:lpstr>
      <vt:lpstr>第２表</vt:lpstr>
      <vt:lpstr>第３表</vt:lpstr>
      <vt:lpstr>第４表 </vt:lpstr>
      <vt:lpstr>第５表</vt:lpstr>
      <vt:lpstr>第６表</vt:lpstr>
      <vt:lpstr>第７表</vt:lpstr>
      <vt:lpstr>第８表</vt:lpstr>
      <vt:lpstr>第９表</vt:lpstr>
      <vt:lpstr>第１０表</vt:lpstr>
      <vt:lpstr>第１１表</vt:lpstr>
      <vt:lpstr>第１２表</vt:lpstr>
      <vt:lpstr>第１３表</vt:lpstr>
      <vt:lpstr>第１４表</vt:lpstr>
      <vt:lpstr>第１５表</vt:lpstr>
      <vt:lpstr>第１６表</vt:lpstr>
      <vt:lpstr>第１７表</vt:lpstr>
      <vt:lpstr>第１８表</vt:lpstr>
      <vt:lpstr>第１９表、第２０表</vt:lpstr>
      <vt:lpstr>第２１表</vt:lpstr>
      <vt:lpstr>第２２表</vt:lpstr>
      <vt:lpstr>第２３表</vt:lpstr>
      <vt:lpstr>第２４表、第２５表、第２６表</vt:lpstr>
      <vt:lpstr>第２７表、第２８表</vt:lpstr>
      <vt:lpstr>'23'!Print_Area</vt:lpstr>
      <vt:lpstr>第１０表!Print_Area</vt:lpstr>
      <vt:lpstr>第１１表!Print_Area</vt:lpstr>
      <vt:lpstr>第１２表!Print_Area</vt:lpstr>
      <vt:lpstr>第１３表!Print_Area</vt:lpstr>
      <vt:lpstr>第１４表!Print_Area</vt:lpstr>
      <vt:lpstr>第１５表!Print_Area</vt:lpstr>
      <vt:lpstr>第１６表!Print_Area</vt:lpstr>
      <vt:lpstr>第１７表!Print_Area</vt:lpstr>
      <vt:lpstr>第１８表!Print_Area</vt:lpstr>
      <vt:lpstr>'第１９表、第２０表'!Print_Area</vt:lpstr>
      <vt:lpstr>第１表!Print_Area</vt:lpstr>
      <vt:lpstr>'第１表（つづき）'!Print_Area</vt:lpstr>
      <vt:lpstr>第２１表!Print_Area</vt:lpstr>
      <vt:lpstr>第２２表!Print_Area</vt:lpstr>
      <vt:lpstr>第２３表!Print_Area</vt:lpstr>
      <vt:lpstr>'第２４表、第２５表、第２６表'!Print_Area</vt:lpstr>
      <vt:lpstr>'第２７表、第２８表'!Print_Area</vt:lpstr>
      <vt:lpstr>第２表!Print_Area</vt:lpstr>
      <vt:lpstr>第３表!Print_Area</vt:lpstr>
      <vt:lpstr>'第４表 '!Print_Area</vt:lpstr>
      <vt:lpstr>第５表!Print_Area</vt:lpstr>
      <vt:lpstr>第６表!Print_Area</vt:lpstr>
      <vt:lpstr>第７表!Print_Area</vt:lpstr>
      <vt:lpstr>第８表!Print_Area</vt:lpstr>
      <vt:lpstr>第９表!Print_Area</vt:lpstr>
    </vt:vector>
  </TitlesOfParts>
  <Company>山口県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統計課</dc:creator>
  <cp:lastModifiedBy>永安　幸代</cp:lastModifiedBy>
  <cp:lastPrinted>2016-03-24T08:28:08Z</cp:lastPrinted>
  <dcterms:created xsi:type="dcterms:W3CDTF">2000-08-22T23:49:18Z</dcterms:created>
  <dcterms:modified xsi:type="dcterms:W3CDTF">2016-09-05T07:24:19Z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459227876</vt:i4>
  </property>
  <property fmtid="{D5CDD505-2E9C-101B-9397-08002B2CF9AE}" pid="3" name="_EmailSubject">
    <vt:lpwstr>基本</vt:lpwstr>
  </property>
  <property fmtid="{D5CDD505-2E9C-101B-9397-08002B2CF9AE}" pid="4" name="_AuthorEmail">
    <vt:lpwstr>luxyw@cg7.so-net.ne.jp</vt:lpwstr>
  </property>
  <property fmtid="{D5CDD505-2E9C-101B-9397-08002B2CF9AE}" pid="5" name="_AuthorEmailDisplayName">
    <vt:lpwstr>Watanuki-Yoshimi</vt:lpwstr>
  </property>
  <property fmtid="{D5CDD505-2E9C-101B-9397-08002B2CF9AE}" pid="6" name="_ReviewingToolsShownOnce">
    <vt:lpwstr/>
  </property>
</Properties>
</file>