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Yukiko Hashida\Dropbox (Yale_FES)\NaturalCapitalForests\oregon_capn\econprog_files\"/>
    </mc:Choice>
  </mc:AlternateContent>
  <bookViews>
    <workbookView xWindow="0" yWindow="0" windowWidth="28800" windowHeight="12230" activeTab="7"/>
  </bookViews>
  <sheets>
    <sheet name="trend_yearly" sheetId="8" r:id="rId1"/>
    <sheet name="trend_selected" sheetId="7" r:id="rId2"/>
    <sheet name="trend" sheetId="3" r:id="rId3"/>
    <sheet name="region1price" sheetId="1" r:id="rId4"/>
    <sheet name="grade" sheetId="2" r:id="rId5"/>
    <sheet name="regress" sheetId="4" r:id="rId6"/>
    <sheet name="Sheet2" sheetId="6" r:id="rId7"/>
    <sheet name="Sheet1" sheetId="9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02" i="9" l="1"/>
  <c r="L102" i="9"/>
  <c r="M102" i="9"/>
  <c r="M103" i="9"/>
  <c r="L98" i="9"/>
  <c r="L100" i="9"/>
  <c r="L103" i="9"/>
  <c r="K103" i="9"/>
  <c r="K4" i="9"/>
  <c r="L4" i="9"/>
  <c r="M4" i="9"/>
  <c r="K5" i="9"/>
  <c r="L5" i="9"/>
  <c r="M5" i="9"/>
  <c r="K6" i="9"/>
  <c r="L6" i="9"/>
  <c r="M6" i="9"/>
  <c r="K7" i="9"/>
  <c r="L7" i="9"/>
  <c r="M7" i="9"/>
  <c r="K8" i="9"/>
  <c r="L8" i="9"/>
  <c r="M8" i="9"/>
  <c r="K9" i="9"/>
  <c r="L9" i="9"/>
  <c r="M9" i="9"/>
  <c r="K10" i="9"/>
  <c r="L10" i="9"/>
  <c r="M10" i="9"/>
  <c r="K11" i="9"/>
  <c r="L11" i="9"/>
  <c r="M11" i="9"/>
  <c r="K12" i="9"/>
  <c r="L12" i="9"/>
  <c r="M12" i="9"/>
  <c r="K13" i="9"/>
  <c r="L13" i="9"/>
  <c r="M13" i="9"/>
  <c r="K14" i="9"/>
  <c r="L14" i="9"/>
  <c r="M14" i="9"/>
  <c r="K15" i="9"/>
  <c r="L15" i="9"/>
  <c r="M15" i="9"/>
  <c r="K16" i="9"/>
  <c r="L16" i="9"/>
  <c r="M16" i="9"/>
  <c r="K17" i="9"/>
  <c r="L17" i="9"/>
  <c r="M17" i="9"/>
  <c r="K18" i="9"/>
  <c r="L18" i="9"/>
  <c r="M18" i="9"/>
  <c r="K19" i="9"/>
  <c r="L19" i="9"/>
  <c r="M19" i="9"/>
  <c r="K20" i="9"/>
  <c r="L20" i="9"/>
  <c r="M20" i="9"/>
  <c r="K21" i="9"/>
  <c r="L21" i="9"/>
  <c r="M21" i="9"/>
  <c r="K22" i="9"/>
  <c r="L22" i="9"/>
  <c r="M22" i="9"/>
  <c r="K23" i="9"/>
  <c r="L23" i="9"/>
  <c r="M23" i="9"/>
  <c r="K24" i="9"/>
  <c r="L24" i="9"/>
  <c r="M24" i="9"/>
  <c r="K25" i="9"/>
  <c r="L25" i="9"/>
  <c r="M25" i="9"/>
  <c r="K26" i="9"/>
  <c r="L26" i="9"/>
  <c r="M26" i="9"/>
  <c r="K27" i="9"/>
  <c r="L27" i="9"/>
  <c r="M27" i="9"/>
  <c r="K28" i="9"/>
  <c r="L28" i="9"/>
  <c r="M28" i="9"/>
  <c r="K29" i="9"/>
  <c r="L29" i="9"/>
  <c r="M29" i="9"/>
  <c r="K30" i="9"/>
  <c r="L30" i="9"/>
  <c r="M30" i="9"/>
  <c r="K31" i="9"/>
  <c r="L31" i="9"/>
  <c r="M31" i="9"/>
  <c r="K32" i="9"/>
  <c r="L32" i="9"/>
  <c r="M32" i="9"/>
  <c r="K33" i="9"/>
  <c r="L33" i="9"/>
  <c r="M33" i="9"/>
  <c r="K34" i="9"/>
  <c r="L34" i="9"/>
  <c r="M34" i="9"/>
  <c r="K35" i="9"/>
  <c r="L35" i="9"/>
  <c r="M35" i="9"/>
  <c r="K36" i="9"/>
  <c r="L36" i="9"/>
  <c r="M36" i="9"/>
  <c r="K37" i="9"/>
  <c r="L37" i="9"/>
  <c r="M37" i="9"/>
  <c r="K38" i="9"/>
  <c r="L38" i="9"/>
  <c r="M38" i="9"/>
  <c r="K39" i="9"/>
  <c r="L39" i="9"/>
  <c r="M39" i="9"/>
  <c r="K40" i="9"/>
  <c r="L40" i="9"/>
  <c r="M40" i="9"/>
  <c r="K41" i="9"/>
  <c r="L41" i="9"/>
  <c r="M41" i="9"/>
  <c r="K42" i="9"/>
  <c r="L42" i="9"/>
  <c r="M42" i="9"/>
  <c r="K43" i="9"/>
  <c r="L43" i="9"/>
  <c r="M43" i="9"/>
  <c r="K44" i="9"/>
  <c r="L44" i="9"/>
  <c r="M44" i="9"/>
  <c r="K45" i="9"/>
  <c r="L45" i="9"/>
  <c r="M45" i="9"/>
  <c r="K46" i="9"/>
  <c r="L46" i="9"/>
  <c r="M46" i="9"/>
  <c r="K47" i="9"/>
  <c r="L47" i="9"/>
  <c r="M47" i="9"/>
  <c r="K48" i="9"/>
  <c r="L48" i="9"/>
  <c r="M48" i="9"/>
  <c r="K49" i="9"/>
  <c r="L49" i="9"/>
  <c r="M49" i="9"/>
  <c r="K50" i="9"/>
  <c r="L50" i="9"/>
  <c r="M50" i="9"/>
  <c r="K51" i="9"/>
  <c r="L51" i="9"/>
  <c r="M51" i="9"/>
  <c r="K52" i="9"/>
  <c r="L52" i="9"/>
  <c r="M52" i="9"/>
  <c r="K53" i="9"/>
  <c r="L53" i="9"/>
  <c r="M53" i="9"/>
  <c r="K54" i="9"/>
  <c r="L54" i="9"/>
  <c r="M54" i="9"/>
  <c r="K55" i="9"/>
  <c r="L55" i="9"/>
  <c r="M55" i="9"/>
  <c r="K56" i="9"/>
  <c r="L56" i="9"/>
  <c r="M56" i="9"/>
  <c r="K57" i="9"/>
  <c r="L57" i="9"/>
  <c r="M57" i="9"/>
  <c r="K58" i="9"/>
  <c r="L58" i="9"/>
  <c r="M58" i="9"/>
  <c r="K59" i="9"/>
  <c r="L59" i="9"/>
  <c r="M59" i="9"/>
  <c r="K60" i="9"/>
  <c r="L60" i="9"/>
  <c r="M60" i="9"/>
  <c r="K61" i="9"/>
  <c r="L61" i="9"/>
  <c r="M61" i="9"/>
  <c r="K62" i="9"/>
  <c r="L62" i="9"/>
  <c r="M62" i="9"/>
  <c r="K63" i="9"/>
  <c r="L63" i="9"/>
  <c r="M63" i="9"/>
  <c r="K64" i="9"/>
  <c r="L64" i="9"/>
  <c r="M64" i="9"/>
  <c r="K65" i="9"/>
  <c r="L65" i="9"/>
  <c r="M65" i="9"/>
  <c r="K66" i="9"/>
  <c r="L66" i="9"/>
  <c r="M66" i="9"/>
  <c r="K67" i="9"/>
  <c r="L67" i="9"/>
  <c r="M67" i="9"/>
  <c r="K68" i="9"/>
  <c r="L68" i="9"/>
  <c r="M68" i="9"/>
  <c r="K69" i="9"/>
  <c r="L69" i="9"/>
  <c r="M69" i="9"/>
  <c r="K70" i="9"/>
  <c r="L70" i="9"/>
  <c r="M70" i="9"/>
  <c r="K71" i="9"/>
  <c r="L71" i="9"/>
  <c r="M71" i="9"/>
  <c r="K72" i="9"/>
  <c r="L72" i="9"/>
  <c r="M72" i="9"/>
  <c r="K73" i="9"/>
  <c r="L73" i="9"/>
  <c r="M73" i="9"/>
  <c r="K74" i="9"/>
  <c r="L74" i="9"/>
  <c r="M74" i="9"/>
  <c r="K75" i="9"/>
  <c r="L75" i="9"/>
  <c r="M75" i="9"/>
  <c r="K76" i="9"/>
  <c r="L76" i="9"/>
  <c r="M76" i="9"/>
  <c r="K77" i="9"/>
  <c r="L77" i="9"/>
  <c r="M77" i="9"/>
  <c r="K78" i="9"/>
  <c r="L78" i="9"/>
  <c r="M78" i="9"/>
  <c r="K79" i="9"/>
  <c r="L79" i="9"/>
  <c r="M79" i="9"/>
  <c r="K80" i="9"/>
  <c r="L80" i="9"/>
  <c r="M80" i="9"/>
  <c r="K81" i="9"/>
  <c r="L81" i="9"/>
  <c r="M81" i="9"/>
  <c r="K82" i="9"/>
  <c r="L82" i="9"/>
  <c r="M82" i="9"/>
  <c r="K83" i="9"/>
  <c r="L83" i="9"/>
  <c r="M83" i="9"/>
  <c r="K84" i="9"/>
  <c r="L84" i="9"/>
  <c r="M84" i="9"/>
  <c r="K85" i="9"/>
  <c r="L85" i="9"/>
  <c r="M85" i="9"/>
  <c r="K86" i="9"/>
  <c r="L86" i="9"/>
  <c r="M86" i="9"/>
  <c r="K87" i="9"/>
  <c r="L87" i="9"/>
  <c r="M87" i="9"/>
  <c r="K88" i="9"/>
  <c r="L88" i="9"/>
  <c r="M88" i="9"/>
  <c r="K89" i="9"/>
  <c r="L89" i="9"/>
  <c r="M89" i="9"/>
  <c r="K90" i="9"/>
  <c r="L90" i="9"/>
  <c r="M90" i="9"/>
  <c r="K91" i="9"/>
  <c r="L91" i="9"/>
  <c r="M91" i="9"/>
  <c r="K92" i="9"/>
  <c r="L92" i="9"/>
  <c r="M92" i="9"/>
  <c r="K93" i="9"/>
  <c r="L93" i="9"/>
  <c r="M93" i="9"/>
  <c r="K94" i="9"/>
  <c r="L94" i="9"/>
  <c r="M94" i="9"/>
  <c r="K95" i="9"/>
  <c r="L95" i="9"/>
  <c r="M95" i="9"/>
  <c r="K96" i="9"/>
  <c r="L96" i="9"/>
  <c r="M96" i="9"/>
  <c r="K97" i="9"/>
  <c r="L97" i="9"/>
  <c r="M97" i="9"/>
  <c r="K98" i="9"/>
  <c r="M98" i="9"/>
  <c r="K99" i="9"/>
  <c r="L99" i="9"/>
  <c r="M99" i="9"/>
  <c r="K100" i="9"/>
  <c r="M100" i="9"/>
  <c r="K101" i="9"/>
  <c r="L101" i="9"/>
  <c r="M101" i="9"/>
  <c r="L3" i="9"/>
  <c r="M3" i="9"/>
  <c r="K3" i="9"/>
  <c r="T102" i="9"/>
  <c r="T3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T85" i="9"/>
  <c r="T86" i="9"/>
  <c r="T87" i="9"/>
  <c r="T88" i="9"/>
  <c r="T89" i="9"/>
  <c r="T90" i="9"/>
  <c r="T91" i="9"/>
  <c r="T92" i="9"/>
  <c r="T93" i="9"/>
  <c r="T94" i="9"/>
  <c r="T95" i="9"/>
  <c r="T96" i="9"/>
  <c r="T97" i="9"/>
  <c r="T98" i="9"/>
  <c r="T99" i="9"/>
  <c r="T100" i="9"/>
  <c r="T101" i="9"/>
  <c r="T2" i="9"/>
  <c r="P101" i="9"/>
  <c r="O101" i="9"/>
  <c r="N101" i="9"/>
  <c r="P100" i="9"/>
  <c r="O100" i="9"/>
  <c r="N100" i="9"/>
  <c r="P99" i="9"/>
  <c r="O99" i="9"/>
  <c r="N99" i="9"/>
  <c r="P98" i="9"/>
  <c r="O98" i="9"/>
  <c r="N98" i="9"/>
  <c r="P97" i="9"/>
  <c r="O97" i="9"/>
  <c r="N97" i="9"/>
  <c r="P96" i="9"/>
  <c r="O96" i="9"/>
  <c r="N96" i="9"/>
  <c r="P95" i="9"/>
  <c r="O95" i="9"/>
  <c r="N95" i="9"/>
  <c r="P94" i="9"/>
  <c r="O94" i="9"/>
  <c r="N94" i="9"/>
  <c r="P93" i="9"/>
  <c r="O93" i="9"/>
  <c r="N93" i="9"/>
  <c r="P92" i="9"/>
  <c r="O92" i="9"/>
  <c r="N92" i="9"/>
  <c r="P91" i="9"/>
  <c r="O91" i="9"/>
  <c r="N91" i="9"/>
  <c r="P90" i="9"/>
  <c r="O90" i="9"/>
  <c r="N90" i="9"/>
  <c r="P89" i="9"/>
  <c r="O89" i="9"/>
  <c r="N89" i="9"/>
  <c r="P88" i="9"/>
  <c r="O88" i="9"/>
  <c r="N88" i="9"/>
  <c r="P87" i="9"/>
  <c r="O87" i="9"/>
  <c r="N87" i="9"/>
  <c r="P86" i="9"/>
  <c r="O86" i="9"/>
  <c r="N86" i="9"/>
  <c r="P85" i="9"/>
  <c r="O85" i="9"/>
  <c r="N85" i="9"/>
  <c r="P84" i="9"/>
  <c r="O84" i="9"/>
  <c r="N84" i="9"/>
  <c r="P83" i="9"/>
  <c r="O83" i="9"/>
  <c r="N83" i="9"/>
  <c r="P82" i="9"/>
  <c r="O82" i="9"/>
  <c r="N82" i="9"/>
  <c r="P81" i="9"/>
  <c r="O81" i="9"/>
  <c r="N81" i="9"/>
  <c r="P80" i="9"/>
  <c r="O80" i="9"/>
  <c r="N80" i="9"/>
  <c r="P79" i="9"/>
  <c r="O79" i="9"/>
  <c r="N79" i="9"/>
  <c r="P78" i="9"/>
  <c r="O78" i="9"/>
  <c r="N78" i="9"/>
  <c r="P77" i="9"/>
  <c r="O77" i="9"/>
  <c r="N77" i="9"/>
  <c r="P76" i="9"/>
  <c r="O76" i="9"/>
  <c r="N76" i="9"/>
  <c r="P75" i="9"/>
  <c r="O75" i="9"/>
  <c r="N75" i="9"/>
  <c r="P74" i="9"/>
  <c r="O74" i="9"/>
  <c r="N74" i="9"/>
  <c r="P73" i="9"/>
  <c r="O73" i="9"/>
  <c r="N73" i="9"/>
  <c r="P72" i="9"/>
  <c r="O72" i="9"/>
  <c r="N72" i="9"/>
  <c r="P71" i="9"/>
  <c r="O71" i="9"/>
  <c r="N71" i="9"/>
  <c r="P70" i="9"/>
  <c r="O70" i="9"/>
  <c r="N70" i="9"/>
  <c r="P69" i="9"/>
  <c r="O69" i="9"/>
  <c r="N69" i="9"/>
  <c r="P68" i="9"/>
  <c r="O68" i="9"/>
  <c r="N68" i="9"/>
  <c r="P67" i="9"/>
  <c r="O67" i="9"/>
  <c r="N67" i="9"/>
  <c r="P66" i="9"/>
  <c r="O66" i="9"/>
  <c r="N66" i="9"/>
  <c r="P65" i="9"/>
  <c r="O65" i="9"/>
  <c r="N65" i="9"/>
  <c r="P64" i="9"/>
  <c r="O64" i="9"/>
  <c r="N64" i="9"/>
  <c r="P63" i="9"/>
  <c r="O63" i="9"/>
  <c r="N63" i="9"/>
  <c r="P62" i="9"/>
  <c r="O62" i="9"/>
  <c r="N62" i="9"/>
  <c r="P61" i="9"/>
  <c r="O61" i="9"/>
  <c r="N61" i="9"/>
  <c r="P60" i="9"/>
  <c r="O60" i="9"/>
  <c r="N60" i="9"/>
  <c r="P59" i="9"/>
  <c r="O59" i="9"/>
  <c r="N59" i="9"/>
  <c r="P58" i="9"/>
  <c r="O58" i="9"/>
  <c r="N58" i="9"/>
  <c r="P57" i="9"/>
  <c r="O57" i="9"/>
  <c r="N57" i="9"/>
  <c r="P56" i="9"/>
  <c r="O56" i="9"/>
  <c r="N56" i="9"/>
  <c r="P55" i="9"/>
  <c r="O55" i="9"/>
  <c r="N55" i="9"/>
  <c r="P54" i="9"/>
  <c r="O54" i="9"/>
  <c r="N54" i="9"/>
  <c r="P53" i="9"/>
  <c r="O53" i="9"/>
  <c r="N53" i="9"/>
  <c r="P52" i="9"/>
  <c r="O52" i="9"/>
  <c r="N52" i="9"/>
  <c r="P51" i="9"/>
  <c r="O51" i="9"/>
  <c r="N51" i="9"/>
  <c r="P50" i="9"/>
  <c r="O50" i="9"/>
  <c r="N50" i="9"/>
  <c r="P49" i="9"/>
  <c r="O49" i="9"/>
  <c r="N49" i="9"/>
  <c r="P48" i="9"/>
  <c r="O48" i="9"/>
  <c r="N48" i="9"/>
  <c r="P47" i="9"/>
  <c r="O47" i="9"/>
  <c r="N47" i="9"/>
  <c r="P46" i="9"/>
  <c r="O46" i="9"/>
  <c r="N46" i="9"/>
  <c r="P45" i="9"/>
  <c r="O45" i="9"/>
  <c r="N45" i="9"/>
  <c r="P44" i="9"/>
  <c r="O44" i="9"/>
  <c r="N44" i="9"/>
  <c r="P43" i="9"/>
  <c r="O43" i="9"/>
  <c r="N43" i="9"/>
  <c r="P42" i="9"/>
  <c r="O42" i="9"/>
  <c r="N42" i="9"/>
  <c r="P41" i="9"/>
  <c r="O41" i="9"/>
  <c r="N41" i="9"/>
  <c r="P40" i="9"/>
  <c r="O40" i="9"/>
  <c r="N40" i="9"/>
  <c r="P39" i="9"/>
  <c r="O39" i="9"/>
  <c r="N39" i="9"/>
  <c r="P38" i="9"/>
  <c r="O38" i="9"/>
  <c r="N38" i="9"/>
  <c r="P37" i="9"/>
  <c r="O37" i="9"/>
  <c r="N37" i="9"/>
  <c r="P36" i="9"/>
  <c r="O36" i="9"/>
  <c r="N36" i="9"/>
  <c r="P35" i="9"/>
  <c r="O35" i="9"/>
  <c r="N35" i="9"/>
  <c r="P34" i="9"/>
  <c r="O34" i="9"/>
  <c r="N34" i="9"/>
  <c r="P33" i="9"/>
  <c r="O33" i="9"/>
  <c r="N33" i="9"/>
  <c r="P32" i="9"/>
  <c r="O32" i="9"/>
  <c r="N32" i="9"/>
  <c r="P31" i="9"/>
  <c r="O31" i="9"/>
  <c r="N31" i="9"/>
  <c r="P30" i="9"/>
  <c r="O30" i="9"/>
  <c r="N30" i="9"/>
  <c r="P29" i="9"/>
  <c r="O29" i="9"/>
  <c r="N29" i="9"/>
  <c r="P28" i="9"/>
  <c r="O28" i="9"/>
  <c r="N28" i="9"/>
  <c r="P27" i="9"/>
  <c r="O27" i="9"/>
  <c r="N27" i="9"/>
  <c r="AO26" i="9"/>
  <c r="AN26" i="9"/>
  <c r="AM26" i="9"/>
  <c r="AL26" i="9"/>
  <c r="AK26" i="9"/>
  <c r="AJ26" i="9"/>
  <c r="AI26" i="9"/>
  <c r="AH26" i="9"/>
  <c r="AG26" i="9"/>
  <c r="P26" i="9"/>
  <c r="O26" i="9"/>
  <c r="N26" i="9"/>
  <c r="AO25" i="9"/>
  <c r="AN25" i="9"/>
  <c r="AM25" i="9"/>
  <c r="AL25" i="9"/>
  <c r="AK25" i="9"/>
  <c r="AJ25" i="9"/>
  <c r="AI25" i="9"/>
  <c r="AH25" i="9"/>
  <c r="AG25" i="9"/>
  <c r="P25" i="9"/>
  <c r="O25" i="9"/>
  <c r="N25" i="9"/>
  <c r="AO24" i="9"/>
  <c r="AN24" i="9"/>
  <c r="AM24" i="9"/>
  <c r="AL24" i="9"/>
  <c r="AK24" i="9"/>
  <c r="AJ24" i="9"/>
  <c r="AI24" i="9"/>
  <c r="AH24" i="9"/>
  <c r="AG24" i="9"/>
  <c r="P24" i="9"/>
  <c r="O24" i="9"/>
  <c r="N24" i="9"/>
  <c r="AO23" i="9"/>
  <c r="AN23" i="9"/>
  <c r="AM23" i="9"/>
  <c r="AL23" i="9"/>
  <c r="AK23" i="9"/>
  <c r="AJ23" i="9"/>
  <c r="AI23" i="9"/>
  <c r="AH23" i="9"/>
  <c r="AG23" i="9"/>
  <c r="P23" i="9"/>
  <c r="O23" i="9"/>
  <c r="N23" i="9"/>
  <c r="AO22" i="9"/>
  <c r="AN22" i="9"/>
  <c r="AM22" i="9"/>
  <c r="AL22" i="9"/>
  <c r="AK22" i="9"/>
  <c r="AJ22" i="9"/>
  <c r="AI22" i="9"/>
  <c r="AH22" i="9"/>
  <c r="AG22" i="9"/>
  <c r="P22" i="9"/>
  <c r="O22" i="9"/>
  <c r="N22" i="9"/>
  <c r="AO21" i="9"/>
  <c r="AN21" i="9"/>
  <c r="AM21" i="9"/>
  <c r="AL21" i="9"/>
  <c r="AK21" i="9"/>
  <c r="AJ21" i="9"/>
  <c r="AI21" i="9"/>
  <c r="AH21" i="9"/>
  <c r="AG21" i="9"/>
  <c r="P21" i="9"/>
  <c r="O21" i="9"/>
  <c r="N21" i="9"/>
  <c r="AO20" i="9"/>
  <c r="AN20" i="9"/>
  <c r="AM20" i="9"/>
  <c r="AL20" i="9"/>
  <c r="AK20" i="9"/>
  <c r="AJ20" i="9"/>
  <c r="AI20" i="9"/>
  <c r="AH20" i="9"/>
  <c r="AG20" i="9"/>
  <c r="P20" i="9"/>
  <c r="O20" i="9"/>
  <c r="N20" i="9"/>
  <c r="AO19" i="9"/>
  <c r="AN19" i="9"/>
  <c r="AM19" i="9"/>
  <c r="AL19" i="9"/>
  <c r="AK19" i="9"/>
  <c r="AJ19" i="9"/>
  <c r="AI19" i="9"/>
  <c r="AH19" i="9"/>
  <c r="AG19" i="9"/>
  <c r="P19" i="9"/>
  <c r="O19" i="9"/>
  <c r="N19" i="9"/>
  <c r="AO18" i="9"/>
  <c r="AN18" i="9"/>
  <c r="AM18" i="9"/>
  <c r="AL18" i="9"/>
  <c r="AK18" i="9"/>
  <c r="AJ18" i="9"/>
  <c r="AI18" i="9"/>
  <c r="AH18" i="9"/>
  <c r="AG18" i="9"/>
  <c r="P18" i="9"/>
  <c r="O18" i="9"/>
  <c r="N18" i="9"/>
  <c r="AO17" i="9"/>
  <c r="AO30" i="9" s="1"/>
  <c r="AN17" i="9"/>
  <c r="AN30" i="9" s="1"/>
  <c r="AM17" i="9"/>
  <c r="AM30" i="9" s="1"/>
  <c r="AL17" i="9"/>
  <c r="AL30" i="9" s="1"/>
  <c r="AK17" i="9"/>
  <c r="AK30" i="9" s="1"/>
  <c r="AJ17" i="9"/>
  <c r="AJ30" i="9" s="1"/>
  <c r="AI17" i="9"/>
  <c r="AI30" i="9" s="1"/>
  <c r="AH17" i="9"/>
  <c r="AH30" i="9" s="1"/>
  <c r="AG17" i="9"/>
  <c r="AG30" i="9" s="1"/>
  <c r="P17" i="9"/>
  <c r="O17" i="9"/>
  <c r="N17" i="9"/>
  <c r="AO16" i="9"/>
  <c r="AN16" i="9"/>
  <c r="AM16" i="9"/>
  <c r="AL16" i="9"/>
  <c r="AK16" i="9"/>
  <c r="AJ16" i="9"/>
  <c r="AI16" i="9"/>
  <c r="AH16" i="9"/>
  <c r="AG16" i="9"/>
  <c r="P16" i="9"/>
  <c r="O16" i="9"/>
  <c r="N16" i="9"/>
  <c r="AO15" i="9"/>
  <c r="AN15" i="9"/>
  <c r="AM15" i="9"/>
  <c r="AL15" i="9"/>
  <c r="AK15" i="9"/>
  <c r="AJ15" i="9"/>
  <c r="AI15" i="9"/>
  <c r="AH15" i="9"/>
  <c r="AG15" i="9"/>
  <c r="P15" i="9"/>
  <c r="O15" i="9"/>
  <c r="N15" i="9"/>
  <c r="AO14" i="9"/>
  <c r="AN14" i="9"/>
  <c r="AM14" i="9"/>
  <c r="AL14" i="9"/>
  <c r="AK14" i="9"/>
  <c r="AJ14" i="9"/>
  <c r="AI14" i="9"/>
  <c r="AH14" i="9"/>
  <c r="AG14" i="9"/>
  <c r="P14" i="9"/>
  <c r="O14" i="9"/>
  <c r="N14" i="9"/>
  <c r="AO13" i="9"/>
  <c r="AN13" i="9"/>
  <c r="AM13" i="9"/>
  <c r="AL13" i="9"/>
  <c r="AK13" i="9"/>
  <c r="AJ13" i="9"/>
  <c r="AI13" i="9"/>
  <c r="AH13" i="9"/>
  <c r="AG13" i="9"/>
  <c r="P13" i="9"/>
  <c r="O13" i="9"/>
  <c r="N13" i="9"/>
  <c r="AO12" i="9"/>
  <c r="AN12" i="9"/>
  <c r="AM12" i="9"/>
  <c r="AL12" i="9"/>
  <c r="AK12" i="9"/>
  <c r="AJ12" i="9"/>
  <c r="AI12" i="9"/>
  <c r="AH12" i="9"/>
  <c r="AG12" i="9"/>
  <c r="P12" i="9"/>
  <c r="O12" i="9"/>
  <c r="N12" i="9"/>
  <c r="AO11" i="9"/>
  <c r="AN11" i="9"/>
  <c r="AM11" i="9"/>
  <c r="AL11" i="9"/>
  <c r="AK11" i="9"/>
  <c r="AJ11" i="9"/>
  <c r="AI11" i="9"/>
  <c r="AH11" i="9"/>
  <c r="AG11" i="9"/>
  <c r="P11" i="9"/>
  <c r="O11" i="9"/>
  <c r="N11" i="9"/>
  <c r="AO10" i="9"/>
  <c r="AN10" i="9"/>
  <c r="AM10" i="9"/>
  <c r="AL10" i="9"/>
  <c r="AK10" i="9"/>
  <c r="AJ10" i="9"/>
  <c r="AI10" i="9"/>
  <c r="AH10" i="9"/>
  <c r="AG10" i="9"/>
  <c r="P10" i="9"/>
  <c r="O10" i="9"/>
  <c r="N10" i="9"/>
  <c r="AO9" i="9"/>
  <c r="AN9" i="9"/>
  <c r="AM9" i="9"/>
  <c r="AL9" i="9"/>
  <c r="AK9" i="9"/>
  <c r="AJ9" i="9"/>
  <c r="AI9" i="9"/>
  <c r="AH9" i="9"/>
  <c r="AG9" i="9"/>
  <c r="P9" i="9"/>
  <c r="O9" i="9"/>
  <c r="N9" i="9"/>
  <c r="AO8" i="9"/>
  <c r="AN8" i="9"/>
  <c r="AM8" i="9"/>
  <c r="AL8" i="9"/>
  <c r="AK8" i="9"/>
  <c r="AJ8" i="9"/>
  <c r="AI8" i="9"/>
  <c r="AH8" i="9"/>
  <c r="AG8" i="9"/>
  <c r="P8" i="9"/>
  <c r="O8" i="9"/>
  <c r="N8" i="9"/>
  <c r="AO7" i="9"/>
  <c r="AN7" i="9"/>
  <c r="AM7" i="9"/>
  <c r="AL7" i="9"/>
  <c r="AK7" i="9"/>
  <c r="AJ7" i="9"/>
  <c r="AI7" i="9"/>
  <c r="AH7" i="9"/>
  <c r="AG7" i="9"/>
  <c r="P7" i="9"/>
  <c r="O7" i="9"/>
  <c r="N7" i="9"/>
  <c r="AO6" i="9"/>
  <c r="AN6" i="9"/>
  <c r="AM6" i="9"/>
  <c r="AL6" i="9"/>
  <c r="AK6" i="9"/>
  <c r="AJ6" i="9"/>
  <c r="AI6" i="9"/>
  <c r="AH6" i="9"/>
  <c r="AG6" i="9"/>
  <c r="P6" i="9"/>
  <c r="O6" i="9"/>
  <c r="N6" i="9"/>
  <c r="AO5" i="9"/>
  <c r="AN5" i="9"/>
  <c r="AM5" i="9"/>
  <c r="AL5" i="9"/>
  <c r="AK5" i="9"/>
  <c r="AJ5" i="9"/>
  <c r="AI5" i="9"/>
  <c r="AH5" i="9"/>
  <c r="AG5" i="9"/>
  <c r="P5" i="9"/>
  <c r="O5" i="9"/>
  <c r="N5" i="9"/>
  <c r="AO4" i="9"/>
  <c r="AN4" i="9"/>
  <c r="AM4" i="9"/>
  <c r="AL4" i="9"/>
  <c r="AK4" i="9"/>
  <c r="AJ4" i="9"/>
  <c r="AI4" i="9"/>
  <c r="AH4" i="9"/>
  <c r="AG4" i="9"/>
  <c r="P4" i="9"/>
  <c r="O4" i="9"/>
  <c r="N4" i="9"/>
  <c r="AO3" i="9"/>
  <c r="AN3" i="9"/>
  <c r="AM3" i="9"/>
  <c r="AL3" i="9"/>
  <c r="AK3" i="9"/>
  <c r="AJ3" i="9"/>
  <c r="AI3" i="9"/>
  <c r="AH3" i="9"/>
  <c r="AG3" i="9"/>
  <c r="P3" i="9"/>
  <c r="O3" i="9"/>
  <c r="N3" i="9"/>
  <c r="AO2" i="9"/>
  <c r="AN2" i="9"/>
  <c r="AM2" i="9"/>
  <c r="AL2" i="9"/>
  <c r="AK2" i="9"/>
  <c r="AJ2" i="9"/>
  <c r="AI2" i="9"/>
  <c r="AH2" i="9"/>
  <c r="AG2" i="9"/>
  <c r="N101" i="1"/>
  <c r="P100" i="1"/>
  <c r="N99" i="1"/>
  <c r="N100" i="1"/>
  <c r="K105" i="1"/>
  <c r="K103" i="1"/>
  <c r="K99" i="1"/>
  <c r="K100" i="1"/>
  <c r="K101" i="1"/>
  <c r="M101" i="1"/>
  <c r="L101" i="1"/>
  <c r="M103" i="1"/>
  <c r="N103" i="9" l="1"/>
  <c r="O105" i="9"/>
  <c r="R80" i="9" s="1"/>
  <c r="P105" i="9"/>
  <c r="S37" i="9" s="1"/>
  <c r="R44" i="9"/>
  <c r="R100" i="9"/>
  <c r="R94" i="9"/>
  <c r="R62" i="9"/>
  <c r="R24" i="9"/>
  <c r="R79" i="9"/>
  <c r="R47" i="9"/>
  <c r="R22" i="9"/>
  <c r="R49" i="9"/>
  <c r="Q84" i="9"/>
  <c r="Q19" i="9"/>
  <c r="R19" i="9"/>
  <c r="R3" i="9"/>
  <c r="O103" i="9"/>
  <c r="P103" i="9"/>
  <c r="N105" i="9"/>
  <c r="Q80" i="9" s="1"/>
  <c r="S51" i="9" l="1"/>
  <c r="S53" i="9"/>
  <c r="S28" i="9"/>
  <c r="S57" i="9"/>
  <c r="S11" i="9"/>
  <c r="S59" i="9"/>
  <c r="S95" i="9"/>
  <c r="S34" i="9"/>
  <c r="S70" i="9"/>
  <c r="S88" i="9"/>
  <c r="S45" i="9"/>
  <c r="S36" i="9"/>
  <c r="S13" i="9"/>
  <c r="S66" i="9"/>
  <c r="S84" i="9"/>
  <c r="S63" i="9"/>
  <c r="S99" i="9"/>
  <c r="S38" i="9"/>
  <c r="S74" i="9"/>
  <c r="S72" i="9"/>
  <c r="S96" i="9"/>
  <c r="S39" i="9"/>
  <c r="S10" i="9"/>
  <c r="S76" i="9"/>
  <c r="Q60" i="9"/>
  <c r="S41" i="9"/>
  <c r="S29" i="9"/>
  <c r="S67" i="9"/>
  <c r="S9" i="9"/>
  <c r="S42" i="9"/>
  <c r="S78" i="9"/>
  <c r="S64" i="9"/>
  <c r="S92" i="9"/>
  <c r="S47" i="9"/>
  <c r="S23" i="9"/>
  <c r="S31" i="9"/>
  <c r="S6" i="9"/>
  <c r="S68" i="9"/>
  <c r="S33" i="9"/>
  <c r="S7" i="9"/>
  <c r="S71" i="9"/>
  <c r="S17" i="9"/>
  <c r="S46" i="9"/>
  <c r="S82" i="9"/>
  <c r="S56" i="9"/>
  <c r="S93" i="9"/>
  <c r="S3" i="9"/>
  <c r="S18" i="9"/>
  <c r="S24" i="9"/>
  <c r="S14" i="9"/>
  <c r="S12" i="9"/>
  <c r="S26" i="9"/>
  <c r="S4" i="9"/>
  <c r="S60" i="9"/>
  <c r="S97" i="9"/>
  <c r="S43" i="9"/>
  <c r="S15" i="9"/>
  <c r="S75" i="9"/>
  <c r="S25" i="9"/>
  <c r="S50" i="9"/>
  <c r="S90" i="9"/>
  <c r="S48" i="9"/>
  <c r="S85" i="9"/>
  <c r="S20" i="9"/>
  <c r="S44" i="9"/>
  <c r="S100" i="9"/>
  <c r="S65" i="9"/>
  <c r="S91" i="9"/>
  <c r="S22" i="9"/>
  <c r="S52" i="9"/>
  <c r="R89" i="9"/>
  <c r="S89" i="9"/>
  <c r="S35" i="9"/>
  <c r="S19" i="9"/>
  <c r="S79" i="9"/>
  <c r="S30" i="9"/>
  <c r="S58" i="9"/>
  <c r="S94" i="9"/>
  <c r="S32" i="9"/>
  <c r="S69" i="9"/>
  <c r="S73" i="9"/>
  <c r="S21" i="9"/>
  <c r="S27" i="9"/>
  <c r="S83" i="9"/>
  <c r="S16" i="9"/>
  <c r="S62" i="9"/>
  <c r="S98" i="9"/>
  <c r="S61" i="9"/>
  <c r="R32" i="9"/>
  <c r="R9" i="9"/>
  <c r="R33" i="9"/>
  <c r="R51" i="9"/>
  <c r="R34" i="9"/>
  <c r="R98" i="9"/>
  <c r="R68" i="9"/>
  <c r="R5" i="9"/>
  <c r="R106" i="9" s="1"/>
  <c r="Q34" i="9"/>
  <c r="R21" i="9"/>
  <c r="R65" i="9"/>
  <c r="R37" i="9"/>
  <c r="R18" i="9"/>
  <c r="R55" i="9"/>
  <c r="R87" i="9"/>
  <c r="R38" i="9"/>
  <c r="R70" i="9"/>
  <c r="R7" i="9"/>
  <c r="R92" i="9"/>
  <c r="R36" i="9"/>
  <c r="R30" i="9"/>
  <c r="R27" i="9"/>
  <c r="Q99" i="9"/>
  <c r="R17" i="9"/>
  <c r="R73" i="9"/>
  <c r="R45" i="9"/>
  <c r="R26" i="9"/>
  <c r="R59" i="9"/>
  <c r="R91" i="9"/>
  <c r="R42" i="9"/>
  <c r="R74" i="9"/>
  <c r="R15" i="9"/>
  <c r="R60" i="9"/>
  <c r="R13" i="9"/>
  <c r="S77" i="9"/>
  <c r="R72" i="9"/>
  <c r="R97" i="9"/>
  <c r="R66" i="9"/>
  <c r="R96" i="9"/>
  <c r="Q100" i="9"/>
  <c r="R6" i="9"/>
  <c r="R61" i="9"/>
  <c r="R35" i="9"/>
  <c r="R67" i="9"/>
  <c r="R99" i="9"/>
  <c r="R50" i="9"/>
  <c r="R82" i="9"/>
  <c r="R29" i="9"/>
  <c r="R84" i="9"/>
  <c r="R52" i="9"/>
  <c r="Q26" i="9"/>
  <c r="Q51" i="9"/>
  <c r="R64" i="9"/>
  <c r="Q44" i="9"/>
  <c r="Q83" i="9"/>
  <c r="R10" i="9"/>
  <c r="R14" i="9"/>
  <c r="R93" i="9"/>
  <c r="R69" i="9"/>
  <c r="R39" i="9"/>
  <c r="R71" i="9"/>
  <c r="R8" i="9"/>
  <c r="R54" i="9"/>
  <c r="R86" i="9"/>
  <c r="Q96" i="9"/>
  <c r="S81" i="9"/>
  <c r="S49" i="9"/>
  <c r="Q24" i="9"/>
  <c r="S5" i="9"/>
  <c r="S55" i="9"/>
  <c r="S87" i="9"/>
  <c r="S8" i="9"/>
  <c r="S54" i="9"/>
  <c r="S86" i="9"/>
  <c r="R56" i="9"/>
  <c r="S101" i="9"/>
  <c r="S80" i="9"/>
  <c r="R48" i="9"/>
  <c r="R57" i="9"/>
  <c r="R83" i="9"/>
  <c r="R20" i="9"/>
  <c r="R11" i="9"/>
  <c r="R81" i="9"/>
  <c r="R53" i="9"/>
  <c r="R31" i="9"/>
  <c r="R63" i="9"/>
  <c r="R95" i="9"/>
  <c r="R46" i="9"/>
  <c r="R78" i="9"/>
  <c r="R23" i="9"/>
  <c r="Q87" i="9"/>
  <c r="R28" i="9"/>
  <c r="Q59" i="9"/>
  <c r="R40" i="9"/>
  <c r="R88" i="9"/>
  <c r="R12" i="9"/>
  <c r="R85" i="9"/>
  <c r="R25" i="9"/>
  <c r="Q67" i="9"/>
  <c r="R4" i="9"/>
  <c r="R41" i="9"/>
  <c r="R101" i="9"/>
  <c r="R77" i="9"/>
  <c r="R43" i="9"/>
  <c r="R75" i="9"/>
  <c r="R16" i="9"/>
  <c r="R58" i="9"/>
  <c r="R90" i="9"/>
  <c r="Q88" i="9"/>
  <c r="R76" i="9"/>
  <c r="Q47" i="9"/>
  <c r="Q52" i="9"/>
  <c r="S40" i="9"/>
  <c r="Q43" i="9"/>
  <c r="Q48" i="9"/>
  <c r="Q39" i="9"/>
  <c r="Q18" i="9"/>
  <c r="Q46" i="9"/>
  <c r="Q101" i="9"/>
  <c r="Q97" i="9"/>
  <c r="Q93" i="9"/>
  <c r="Q89" i="9"/>
  <c r="Q85" i="9"/>
  <c r="Q81" i="9"/>
  <c r="Q77" i="9"/>
  <c r="Q73" i="9"/>
  <c r="Q69" i="9"/>
  <c r="Q65" i="9"/>
  <c r="Q61" i="9"/>
  <c r="Q57" i="9"/>
  <c r="Q53" i="9"/>
  <c r="Q49" i="9"/>
  <c r="Q45" i="9"/>
  <c r="Q41" i="9"/>
  <c r="Q37" i="9"/>
  <c r="Q33" i="9"/>
  <c r="Q22" i="9"/>
  <c r="Q14" i="9"/>
  <c r="Q6" i="9"/>
  <c r="Q5" i="9"/>
  <c r="Q29" i="9"/>
  <c r="Q23" i="9"/>
  <c r="Q15" i="9"/>
  <c r="Q7" i="9"/>
  <c r="Q98" i="9"/>
  <c r="Q94" i="9"/>
  <c r="Q90" i="9"/>
  <c r="Q86" i="9"/>
  <c r="Q82" i="9"/>
  <c r="Q78" i="9"/>
  <c r="Q74" i="9"/>
  <c r="Q70" i="9"/>
  <c r="Q66" i="9"/>
  <c r="Q62" i="9"/>
  <c r="Q58" i="9"/>
  <c r="Q54" i="9"/>
  <c r="Q50" i="9"/>
  <c r="Q30" i="9"/>
  <c r="Q25" i="9"/>
  <c r="Q17" i="9"/>
  <c r="Q28" i="9"/>
  <c r="Q21" i="9"/>
  <c r="Q13" i="9"/>
  <c r="Q36" i="9"/>
  <c r="Q64" i="9"/>
  <c r="Q63" i="9"/>
  <c r="Q20" i="9"/>
  <c r="Q27" i="9"/>
  <c r="Q10" i="9"/>
  <c r="Q35" i="9"/>
  <c r="Q79" i="9"/>
  <c r="Q16" i="9"/>
  <c r="Q38" i="9"/>
  <c r="Q72" i="9"/>
  <c r="Q55" i="9"/>
  <c r="Q8" i="9"/>
  <c r="Q56" i="9"/>
  <c r="Q92" i="9"/>
  <c r="Q9" i="9"/>
  <c r="Q95" i="9"/>
  <c r="Q31" i="9"/>
  <c r="Q4" i="9"/>
  <c r="Q40" i="9"/>
  <c r="Q3" i="9"/>
  <c r="Q68" i="9"/>
  <c r="Q91" i="9"/>
  <c r="Q42" i="9"/>
  <c r="Q12" i="9"/>
  <c r="Q11" i="9"/>
  <c r="Q71" i="9"/>
  <c r="Q76" i="9"/>
  <c r="Q75" i="9"/>
  <c r="Q32" i="9"/>
  <c r="P106" i="1"/>
  <c r="O106" i="1"/>
  <c r="M105" i="1"/>
  <c r="P4" i="1" s="1"/>
  <c r="L105" i="1"/>
  <c r="O3" i="1" s="1"/>
  <c r="N4" i="1"/>
  <c r="N5" i="1"/>
  <c r="N6" i="1"/>
  <c r="O5" i="1"/>
  <c r="O4" i="1"/>
  <c r="N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L99" i="1"/>
  <c r="M99" i="1"/>
  <c r="L100" i="1"/>
  <c r="M100" i="1"/>
  <c r="L3" i="1"/>
  <c r="M3" i="1"/>
  <c r="K3" i="1"/>
  <c r="S106" i="9" l="1"/>
  <c r="Q106" i="9"/>
  <c r="P5" i="1"/>
  <c r="P6" i="1"/>
  <c r="P3" i="1"/>
  <c r="O6" i="1"/>
  <c r="P101" i="1"/>
  <c r="P89" i="1"/>
  <c r="O40" i="1"/>
  <c r="O55" i="1"/>
  <c r="P82" i="1"/>
  <c r="P50" i="1"/>
  <c r="P18" i="1"/>
  <c r="O81" i="1"/>
  <c r="L103" i="1"/>
  <c r="N82" i="1"/>
  <c r="P95" i="1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4" i="6"/>
  <c r="EA44" i="2"/>
  <c r="EB44" i="2"/>
  <c r="EC44" i="2"/>
  <c r="ED44" i="2"/>
  <c r="EE44" i="2"/>
  <c r="EF44" i="2"/>
  <c r="EG44" i="2"/>
  <c r="EH44" i="2"/>
  <c r="EI44" i="2"/>
  <c r="EJ44" i="2"/>
  <c r="EK44" i="2"/>
  <c r="EL44" i="2"/>
  <c r="EM44" i="2"/>
  <c r="EA45" i="2"/>
  <c r="EB45" i="2"/>
  <c r="EC45" i="2"/>
  <c r="ED45" i="2"/>
  <c r="EE45" i="2"/>
  <c r="EF45" i="2"/>
  <c r="EG45" i="2"/>
  <c r="EH45" i="2"/>
  <c r="EI45" i="2"/>
  <c r="EJ45" i="2"/>
  <c r="EK45" i="2"/>
  <c r="EL45" i="2"/>
  <c r="EM45" i="2"/>
  <c r="EA46" i="2"/>
  <c r="EB46" i="2"/>
  <c r="EC46" i="2"/>
  <c r="ED46" i="2"/>
  <c r="EE46" i="2"/>
  <c r="EF46" i="2"/>
  <c r="EG46" i="2"/>
  <c r="EH46" i="2"/>
  <c r="EI46" i="2"/>
  <c r="EJ46" i="2"/>
  <c r="EK46" i="2"/>
  <c r="EL46" i="2"/>
  <c r="EM46" i="2"/>
  <c r="EA47" i="2"/>
  <c r="EB47" i="2"/>
  <c r="EC47" i="2"/>
  <c r="ED47" i="2"/>
  <c r="EE47" i="2"/>
  <c r="EF47" i="2"/>
  <c r="EG47" i="2"/>
  <c r="EH47" i="2"/>
  <c r="EI47" i="2"/>
  <c r="EJ47" i="2"/>
  <c r="EK47" i="2"/>
  <c r="EL47" i="2"/>
  <c r="EM47" i="2"/>
  <c r="EA48" i="2"/>
  <c r="EB48" i="2"/>
  <c r="EC48" i="2"/>
  <c r="ED48" i="2"/>
  <c r="EE48" i="2"/>
  <c r="EF48" i="2"/>
  <c r="EG48" i="2"/>
  <c r="EH48" i="2"/>
  <c r="EI48" i="2"/>
  <c r="EJ48" i="2"/>
  <c r="EK48" i="2"/>
  <c r="EL48" i="2"/>
  <c r="EM48" i="2"/>
  <c r="EA49" i="2"/>
  <c r="EB49" i="2"/>
  <c r="EC49" i="2"/>
  <c r="ED49" i="2"/>
  <c r="EE49" i="2"/>
  <c r="EF49" i="2"/>
  <c r="EG49" i="2"/>
  <c r="EH49" i="2"/>
  <c r="EI49" i="2"/>
  <c r="EJ49" i="2"/>
  <c r="EK49" i="2"/>
  <c r="EL49" i="2"/>
  <c r="EM49" i="2"/>
  <c r="EA50" i="2"/>
  <c r="EB50" i="2"/>
  <c r="EC50" i="2"/>
  <c r="ED50" i="2"/>
  <c r="EE50" i="2"/>
  <c r="EF50" i="2"/>
  <c r="EG50" i="2"/>
  <c r="EH50" i="2"/>
  <c r="EI50" i="2"/>
  <c r="EJ50" i="2"/>
  <c r="EK50" i="2"/>
  <c r="EL50" i="2"/>
  <c r="EM50" i="2"/>
  <c r="EA51" i="2"/>
  <c r="EB51" i="2"/>
  <c r="EC51" i="2"/>
  <c r="ED51" i="2"/>
  <c r="EE51" i="2"/>
  <c r="EF51" i="2"/>
  <c r="EG51" i="2"/>
  <c r="EH51" i="2"/>
  <c r="EI51" i="2"/>
  <c r="EJ51" i="2"/>
  <c r="EK51" i="2"/>
  <c r="EL51" i="2"/>
  <c r="EM51" i="2"/>
  <c r="EA52" i="2"/>
  <c r="EB52" i="2"/>
  <c r="EC52" i="2"/>
  <c r="ED52" i="2"/>
  <c r="EE52" i="2"/>
  <c r="EF52" i="2"/>
  <c r="EG52" i="2"/>
  <c r="EH52" i="2"/>
  <c r="EI52" i="2"/>
  <c r="EJ52" i="2"/>
  <c r="EK52" i="2"/>
  <c r="EL52" i="2"/>
  <c r="EM52" i="2"/>
  <c r="DZ45" i="2"/>
  <c r="DZ46" i="2"/>
  <c r="DZ47" i="2"/>
  <c r="DZ48" i="2"/>
  <c r="DZ49" i="2"/>
  <c r="DZ50" i="2"/>
  <c r="DZ51" i="2"/>
  <c r="DZ52" i="2"/>
  <c r="DZ44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A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A39" i="2"/>
  <c r="EB39" i="2"/>
  <c r="EC39" i="2"/>
  <c r="ED39" i="2"/>
  <c r="EE39" i="2"/>
  <c r="EF39" i="2"/>
  <c r="EG39" i="2"/>
  <c r="EH39" i="2"/>
  <c r="EI39" i="2"/>
  <c r="EJ39" i="2"/>
  <c r="EK39" i="2"/>
  <c r="EL39" i="2"/>
  <c r="EM39" i="2"/>
  <c r="EA40" i="2"/>
  <c r="EB40" i="2"/>
  <c r="EC40" i="2"/>
  <c r="ED40" i="2"/>
  <c r="EE40" i="2"/>
  <c r="EF40" i="2"/>
  <c r="EG40" i="2"/>
  <c r="EH40" i="2"/>
  <c r="EI40" i="2"/>
  <c r="EJ40" i="2"/>
  <c r="EK40" i="2"/>
  <c r="EL40" i="2"/>
  <c r="EM40" i="2"/>
  <c r="DZ33" i="2"/>
  <c r="DZ34" i="2"/>
  <c r="DZ35" i="2"/>
  <c r="DZ36" i="2"/>
  <c r="DZ37" i="2"/>
  <c r="DZ38" i="2"/>
  <c r="DZ39" i="2"/>
  <c r="DZ40" i="2"/>
  <c r="DZ32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DZ21" i="2"/>
  <c r="DZ22" i="2"/>
  <c r="DZ23" i="2"/>
  <c r="DZ24" i="2"/>
  <c r="DZ25" i="2"/>
  <c r="DZ26" i="2"/>
  <c r="DZ27" i="2"/>
  <c r="DZ28" i="2"/>
  <c r="DZ20" i="2"/>
  <c r="AC2" i="1"/>
  <c r="O59" i="1" l="1"/>
  <c r="N18" i="1"/>
  <c r="O58" i="1"/>
  <c r="O51" i="1"/>
  <c r="N50" i="1"/>
  <c r="O95" i="1"/>
  <c r="O93" i="1"/>
  <c r="N25" i="1"/>
  <c r="O60" i="1"/>
  <c r="O84" i="1"/>
  <c r="N15" i="1"/>
  <c r="N89" i="1"/>
  <c r="N49" i="1"/>
  <c r="O92" i="1"/>
  <c r="O69" i="1"/>
  <c r="N57" i="1"/>
  <c r="O87" i="1"/>
  <c r="N81" i="1"/>
  <c r="O44" i="1"/>
  <c r="O89" i="1"/>
  <c r="O25" i="1"/>
  <c r="N55" i="1"/>
  <c r="O54" i="1"/>
  <c r="O63" i="1"/>
  <c r="O17" i="1"/>
  <c r="N79" i="1"/>
  <c r="O62" i="1"/>
  <c r="O50" i="1"/>
  <c r="O101" i="1"/>
  <c r="O9" i="1"/>
  <c r="O43" i="1"/>
  <c r="O78" i="1"/>
  <c r="O76" i="1"/>
  <c r="O7" i="1"/>
  <c r="O79" i="1"/>
  <c r="O66" i="1"/>
  <c r="O13" i="1"/>
  <c r="O77" i="1"/>
  <c r="O30" i="1"/>
  <c r="O65" i="1"/>
  <c r="P21" i="1"/>
  <c r="O12" i="1"/>
  <c r="O10" i="1"/>
  <c r="O21" i="1"/>
  <c r="O46" i="1"/>
  <c r="O14" i="1"/>
  <c r="O57" i="1"/>
  <c r="O91" i="1"/>
  <c r="O27" i="1"/>
  <c r="P53" i="1"/>
  <c r="O94" i="1"/>
  <c r="O20" i="1"/>
  <c r="O23" i="1"/>
  <c r="O18" i="1"/>
  <c r="O82" i="1"/>
  <c r="O29" i="1"/>
  <c r="O71" i="1"/>
  <c r="O64" i="1"/>
  <c r="O70" i="1"/>
  <c r="O49" i="1"/>
  <c r="O28" i="1"/>
  <c r="O26" i="1"/>
  <c r="O90" i="1"/>
  <c r="O72" i="1"/>
  <c r="O41" i="1"/>
  <c r="O75" i="1"/>
  <c r="O11" i="1"/>
  <c r="N23" i="1"/>
  <c r="P47" i="1"/>
  <c r="O22" i="1"/>
  <c r="O36" i="1"/>
  <c r="O52" i="1"/>
  <c r="O39" i="1"/>
  <c r="O34" i="1"/>
  <c r="O98" i="1"/>
  <c r="O45" i="1"/>
  <c r="O16" i="1"/>
  <c r="O80" i="1"/>
  <c r="O97" i="1"/>
  <c r="O33" i="1"/>
  <c r="O67" i="1"/>
  <c r="N17" i="1"/>
  <c r="N47" i="1"/>
  <c r="N85" i="1"/>
  <c r="O38" i="1"/>
  <c r="O100" i="1"/>
  <c r="O68" i="1"/>
  <c r="O47" i="1"/>
  <c r="O42" i="1"/>
  <c r="O85" i="1"/>
  <c r="O53" i="1"/>
  <c r="O24" i="1"/>
  <c r="O88" i="1"/>
  <c r="O61" i="1"/>
  <c r="O32" i="1"/>
  <c r="O96" i="1"/>
  <c r="O73" i="1"/>
  <c r="O48" i="1"/>
  <c r="O99" i="1"/>
  <c r="O35" i="1"/>
  <c r="O86" i="1"/>
  <c r="O15" i="1"/>
  <c r="O74" i="1"/>
  <c r="O56" i="1"/>
  <c r="O83" i="1"/>
  <c r="O19" i="1"/>
  <c r="P15" i="1"/>
  <c r="P85" i="1"/>
  <c r="O31" i="1"/>
  <c r="O37" i="1"/>
  <c r="O8" i="1"/>
  <c r="P57" i="1"/>
  <c r="N14" i="1"/>
  <c r="N22" i="1"/>
  <c r="N30" i="1"/>
  <c r="N38" i="1"/>
  <c r="N46" i="1"/>
  <c r="N54" i="1"/>
  <c r="N62" i="1"/>
  <c r="N70" i="1"/>
  <c r="N78" i="1"/>
  <c r="N86" i="1"/>
  <c r="N94" i="1"/>
  <c r="N12" i="1"/>
  <c r="N20" i="1"/>
  <c r="N28" i="1"/>
  <c r="N36" i="1"/>
  <c r="N44" i="1"/>
  <c r="N52" i="1"/>
  <c r="N60" i="1"/>
  <c r="N68" i="1"/>
  <c r="N76" i="1"/>
  <c r="N84" i="1"/>
  <c r="N92" i="1"/>
  <c r="N33" i="1"/>
  <c r="N97" i="1"/>
  <c r="P63" i="1"/>
  <c r="P35" i="1"/>
  <c r="P67" i="1"/>
  <c r="P99" i="1"/>
  <c r="P33" i="1"/>
  <c r="P65" i="1"/>
  <c r="P97" i="1"/>
  <c r="P36" i="1"/>
  <c r="P68" i="1"/>
  <c r="N37" i="1"/>
  <c r="P71" i="1"/>
  <c r="N8" i="1"/>
  <c r="N40" i="1"/>
  <c r="N72" i="1"/>
  <c r="N11" i="1"/>
  <c r="N43" i="1"/>
  <c r="N75" i="1"/>
  <c r="N61" i="1"/>
  <c r="N9" i="1"/>
  <c r="N41" i="1"/>
  <c r="N73" i="1"/>
  <c r="N7" i="1"/>
  <c r="N106" i="1" s="1"/>
  <c r="N39" i="1"/>
  <c r="N71" i="1"/>
  <c r="N10" i="1"/>
  <c r="N42" i="1"/>
  <c r="N74" i="1"/>
  <c r="P7" i="1"/>
  <c r="P39" i="1"/>
  <c r="N77" i="1"/>
  <c r="P10" i="1"/>
  <c r="P42" i="1"/>
  <c r="P74" i="1"/>
  <c r="P13" i="1"/>
  <c r="P45" i="1"/>
  <c r="P77" i="1"/>
  <c r="P11" i="1"/>
  <c r="P43" i="1"/>
  <c r="P75" i="1"/>
  <c r="P9" i="1"/>
  <c r="P41" i="1"/>
  <c r="P73" i="1"/>
  <c r="P12" i="1"/>
  <c r="P44" i="1"/>
  <c r="P76" i="1"/>
  <c r="N13" i="1"/>
  <c r="N45" i="1"/>
  <c r="P79" i="1"/>
  <c r="N16" i="1"/>
  <c r="N48" i="1"/>
  <c r="N80" i="1"/>
  <c r="N19" i="1"/>
  <c r="N51" i="1"/>
  <c r="N83" i="1"/>
  <c r="P19" i="1"/>
  <c r="P51" i="1"/>
  <c r="P83" i="1"/>
  <c r="P17" i="1"/>
  <c r="P49" i="1"/>
  <c r="P81" i="1"/>
  <c r="P20" i="1"/>
  <c r="P52" i="1"/>
  <c r="P84" i="1"/>
  <c r="N21" i="1"/>
  <c r="N53" i="1"/>
  <c r="P87" i="1"/>
  <c r="N24" i="1"/>
  <c r="N56" i="1"/>
  <c r="N88" i="1"/>
  <c r="N27" i="1"/>
  <c r="N59" i="1"/>
  <c r="N91" i="1"/>
  <c r="N87" i="1"/>
  <c r="N26" i="1"/>
  <c r="N58" i="1"/>
  <c r="N90" i="1"/>
  <c r="P23" i="1"/>
  <c r="P55" i="1"/>
  <c r="N93" i="1"/>
  <c r="P26" i="1"/>
  <c r="P58" i="1"/>
  <c r="P90" i="1"/>
  <c r="P29" i="1"/>
  <c r="P61" i="1"/>
  <c r="P93" i="1"/>
  <c r="P27" i="1"/>
  <c r="P59" i="1"/>
  <c r="P91" i="1"/>
  <c r="P25" i="1"/>
  <c r="P28" i="1"/>
  <c r="P60" i="1"/>
  <c r="P92" i="1"/>
  <c r="N29" i="1"/>
  <c r="N69" i="1"/>
  <c r="N32" i="1"/>
  <c r="N64" i="1"/>
  <c r="N96" i="1"/>
  <c r="N35" i="1"/>
  <c r="N67" i="1"/>
  <c r="P8" i="1"/>
  <c r="P16" i="1"/>
  <c r="P24" i="1"/>
  <c r="P32" i="1"/>
  <c r="P40" i="1"/>
  <c r="P48" i="1"/>
  <c r="P56" i="1"/>
  <c r="P64" i="1"/>
  <c r="P72" i="1"/>
  <c r="P80" i="1"/>
  <c r="P88" i="1"/>
  <c r="P96" i="1"/>
  <c r="P14" i="1"/>
  <c r="P22" i="1"/>
  <c r="P30" i="1"/>
  <c r="P38" i="1"/>
  <c r="P46" i="1"/>
  <c r="P54" i="1"/>
  <c r="P62" i="1"/>
  <c r="P70" i="1"/>
  <c r="P78" i="1"/>
  <c r="P86" i="1"/>
  <c r="P94" i="1"/>
  <c r="N65" i="1"/>
  <c r="N31" i="1"/>
  <c r="N63" i="1"/>
  <c r="N95" i="1"/>
  <c r="N34" i="1"/>
  <c r="N66" i="1"/>
  <c r="N98" i="1"/>
  <c r="P31" i="1"/>
  <c r="P34" i="1"/>
  <c r="P66" i="1"/>
  <c r="P98" i="1"/>
  <c r="P37" i="1"/>
  <c r="P69" i="1"/>
  <c r="I23" i="2"/>
  <c r="M23" i="2"/>
  <c r="B23" i="2"/>
  <c r="DK22" i="2" l="1"/>
  <c r="DK34" i="2" s="1"/>
  <c r="CT21" i="2"/>
  <c r="DQ26" i="2"/>
  <c r="DP25" i="2"/>
  <c r="DO25" i="2"/>
  <c r="DO24" i="2"/>
  <c r="DO23" i="2"/>
  <c r="DO22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L22" i="2"/>
  <c r="DM22" i="2"/>
  <c r="DN22" i="2"/>
  <c r="DP22" i="2"/>
  <c r="DQ22" i="2"/>
  <c r="DR22" i="2"/>
  <c r="DS22" i="2"/>
  <c r="DT22" i="2"/>
  <c r="DU22" i="2"/>
  <c r="DV22" i="2"/>
  <c r="DW22" i="2"/>
  <c r="DK23" i="2"/>
  <c r="DL23" i="2"/>
  <c r="DM23" i="2"/>
  <c r="DN23" i="2"/>
  <c r="DP23" i="2"/>
  <c r="DQ23" i="2"/>
  <c r="DR23" i="2"/>
  <c r="DS23" i="2"/>
  <c r="DT23" i="2"/>
  <c r="DU23" i="2"/>
  <c r="DV23" i="2"/>
  <c r="DW23" i="2"/>
  <c r="DK24" i="2"/>
  <c r="DL24" i="2"/>
  <c r="DM24" i="2"/>
  <c r="DN24" i="2"/>
  <c r="DP24" i="2"/>
  <c r="DQ24" i="2"/>
  <c r="DR24" i="2"/>
  <c r="DS24" i="2"/>
  <c r="DT24" i="2"/>
  <c r="DU24" i="2"/>
  <c r="DV24" i="2"/>
  <c r="DW24" i="2"/>
  <c r="DK25" i="2"/>
  <c r="DL25" i="2"/>
  <c r="DM25" i="2"/>
  <c r="DN25" i="2"/>
  <c r="DQ25" i="2"/>
  <c r="DR25" i="2"/>
  <c r="DS25" i="2"/>
  <c r="DT25" i="2"/>
  <c r="DU25" i="2"/>
  <c r="DV25" i="2"/>
  <c r="DW25" i="2"/>
  <c r="DK26" i="2"/>
  <c r="DL26" i="2"/>
  <c r="DM26" i="2"/>
  <c r="DN26" i="2"/>
  <c r="DO26" i="2"/>
  <c r="DP26" i="2"/>
  <c r="DR26" i="2"/>
  <c r="DS26" i="2"/>
  <c r="DT26" i="2"/>
  <c r="DU26" i="2"/>
  <c r="DV26" i="2"/>
  <c r="DW26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J21" i="2"/>
  <c r="DJ22" i="2"/>
  <c r="DJ23" i="2"/>
  <c r="DJ24" i="2"/>
  <c r="DJ25" i="2"/>
  <c r="DJ26" i="2"/>
  <c r="DJ27" i="2"/>
  <c r="DJ28" i="2"/>
  <c r="DJ20" i="2"/>
  <c r="CT20" i="2"/>
  <c r="CD44" i="2"/>
  <c r="CD35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D21" i="2"/>
  <c r="CD22" i="2"/>
  <c r="CD23" i="2"/>
  <c r="CD24" i="2"/>
  <c r="CD25" i="2"/>
  <c r="CD26" i="2"/>
  <c r="CD27" i="2"/>
  <c r="CD28" i="2"/>
  <c r="CD20" i="2"/>
  <c r="BN20" i="2" l="1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AX21" i="2"/>
  <c r="AX22" i="2"/>
  <c r="AX34" i="2" s="1"/>
  <c r="AX23" i="2"/>
  <c r="AX24" i="2"/>
  <c r="AX25" i="2"/>
  <c r="AX26" i="2"/>
  <c r="AX27" i="2"/>
  <c r="AX28" i="2"/>
  <c r="AX20" i="2"/>
  <c r="AH23" i="2"/>
  <c r="X22" i="2"/>
  <c r="V22" i="2"/>
  <c r="R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C23" i="2"/>
  <c r="D23" i="2"/>
  <c r="E23" i="2"/>
  <c r="F23" i="2"/>
  <c r="G23" i="2"/>
  <c r="H23" i="2"/>
  <c r="J23" i="2"/>
  <c r="K23" i="2"/>
  <c r="L23" i="2"/>
  <c r="N23" i="2"/>
  <c r="O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B21" i="2"/>
  <c r="B22" i="2"/>
  <c r="B24" i="2"/>
  <c r="B25" i="2"/>
  <c r="B26" i="2"/>
  <c r="B27" i="2"/>
  <c r="B28" i="2"/>
  <c r="B20" i="2"/>
  <c r="E46" i="2" l="1"/>
  <c r="M46" i="2"/>
  <c r="M50" i="2"/>
  <c r="B33" i="2"/>
  <c r="B45" i="2" s="1"/>
  <c r="C33" i="2"/>
  <c r="C45" i="2" s="1"/>
  <c r="D33" i="2"/>
  <c r="D45" i="2" s="1"/>
  <c r="E33" i="2"/>
  <c r="E45" i="2" s="1"/>
  <c r="F33" i="2"/>
  <c r="F45" i="2" s="1"/>
  <c r="G33" i="2"/>
  <c r="G45" i="2" s="1"/>
  <c r="H33" i="2"/>
  <c r="H45" i="2" s="1"/>
  <c r="I33" i="2"/>
  <c r="I45" i="2" s="1"/>
  <c r="J33" i="2"/>
  <c r="J45" i="2" s="1"/>
  <c r="K33" i="2"/>
  <c r="K45" i="2" s="1"/>
  <c r="L33" i="2"/>
  <c r="L45" i="2" s="1"/>
  <c r="M33" i="2"/>
  <c r="M45" i="2" s="1"/>
  <c r="N33" i="2"/>
  <c r="N45" i="2" s="1"/>
  <c r="O33" i="2"/>
  <c r="O45" i="2" s="1"/>
  <c r="B34" i="2"/>
  <c r="B46" i="2" s="1"/>
  <c r="C34" i="2"/>
  <c r="C46" i="2" s="1"/>
  <c r="D34" i="2"/>
  <c r="D46" i="2" s="1"/>
  <c r="E34" i="2"/>
  <c r="F34" i="2"/>
  <c r="F46" i="2" s="1"/>
  <c r="G34" i="2"/>
  <c r="G46" i="2" s="1"/>
  <c r="H34" i="2"/>
  <c r="H46" i="2" s="1"/>
  <c r="I34" i="2"/>
  <c r="I46" i="2" s="1"/>
  <c r="J34" i="2"/>
  <c r="J46" i="2" s="1"/>
  <c r="K34" i="2"/>
  <c r="K46" i="2" s="1"/>
  <c r="L34" i="2"/>
  <c r="L46" i="2" s="1"/>
  <c r="M34" i="2"/>
  <c r="N34" i="2"/>
  <c r="N46" i="2" s="1"/>
  <c r="O34" i="2"/>
  <c r="O46" i="2" s="1"/>
  <c r="B35" i="2"/>
  <c r="B47" i="2" s="1"/>
  <c r="C35" i="2"/>
  <c r="C47" i="2" s="1"/>
  <c r="D35" i="2"/>
  <c r="D47" i="2" s="1"/>
  <c r="E35" i="2"/>
  <c r="E47" i="2" s="1"/>
  <c r="F35" i="2"/>
  <c r="F47" i="2" s="1"/>
  <c r="G35" i="2"/>
  <c r="G47" i="2" s="1"/>
  <c r="H35" i="2"/>
  <c r="H47" i="2" s="1"/>
  <c r="I35" i="2"/>
  <c r="I47" i="2" s="1"/>
  <c r="J35" i="2"/>
  <c r="J47" i="2" s="1"/>
  <c r="K35" i="2"/>
  <c r="K47" i="2" s="1"/>
  <c r="L35" i="2"/>
  <c r="L47" i="2" s="1"/>
  <c r="M35" i="2"/>
  <c r="M47" i="2" s="1"/>
  <c r="N35" i="2"/>
  <c r="N47" i="2" s="1"/>
  <c r="O35" i="2"/>
  <c r="O47" i="2" s="1"/>
  <c r="B36" i="2"/>
  <c r="B48" i="2" s="1"/>
  <c r="C36" i="2"/>
  <c r="C48" i="2" s="1"/>
  <c r="D36" i="2"/>
  <c r="D48" i="2" s="1"/>
  <c r="E36" i="2"/>
  <c r="E48" i="2" s="1"/>
  <c r="F36" i="2"/>
  <c r="F48" i="2" s="1"/>
  <c r="G36" i="2"/>
  <c r="G48" i="2" s="1"/>
  <c r="H36" i="2"/>
  <c r="H48" i="2" s="1"/>
  <c r="I36" i="2"/>
  <c r="I48" i="2" s="1"/>
  <c r="J36" i="2"/>
  <c r="J48" i="2" s="1"/>
  <c r="K36" i="2"/>
  <c r="K48" i="2" s="1"/>
  <c r="L36" i="2"/>
  <c r="L48" i="2" s="1"/>
  <c r="M36" i="2"/>
  <c r="M48" i="2" s="1"/>
  <c r="N36" i="2"/>
  <c r="N48" i="2" s="1"/>
  <c r="O36" i="2"/>
  <c r="O48" i="2" s="1"/>
  <c r="B37" i="2"/>
  <c r="B49" i="2" s="1"/>
  <c r="C37" i="2"/>
  <c r="C49" i="2" s="1"/>
  <c r="D37" i="2"/>
  <c r="D49" i="2" s="1"/>
  <c r="E37" i="2"/>
  <c r="E49" i="2" s="1"/>
  <c r="F37" i="2"/>
  <c r="F49" i="2" s="1"/>
  <c r="G37" i="2"/>
  <c r="G49" i="2" s="1"/>
  <c r="H37" i="2"/>
  <c r="H49" i="2" s="1"/>
  <c r="I37" i="2"/>
  <c r="I49" i="2" s="1"/>
  <c r="J37" i="2"/>
  <c r="J49" i="2" s="1"/>
  <c r="K37" i="2"/>
  <c r="K49" i="2" s="1"/>
  <c r="L37" i="2"/>
  <c r="L49" i="2" s="1"/>
  <c r="M37" i="2"/>
  <c r="M49" i="2" s="1"/>
  <c r="N37" i="2"/>
  <c r="N49" i="2" s="1"/>
  <c r="O37" i="2"/>
  <c r="O49" i="2" s="1"/>
  <c r="B38" i="2"/>
  <c r="B50" i="2" s="1"/>
  <c r="C38" i="2"/>
  <c r="C50" i="2" s="1"/>
  <c r="D38" i="2"/>
  <c r="D50" i="2" s="1"/>
  <c r="E38" i="2"/>
  <c r="E50" i="2" s="1"/>
  <c r="F38" i="2"/>
  <c r="F50" i="2" s="1"/>
  <c r="G38" i="2"/>
  <c r="G50" i="2" s="1"/>
  <c r="H38" i="2"/>
  <c r="H50" i="2" s="1"/>
  <c r="I38" i="2"/>
  <c r="I50" i="2" s="1"/>
  <c r="J38" i="2"/>
  <c r="J50" i="2" s="1"/>
  <c r="K38" i="2"/>
  <c r="K50" i="2" s="1"/>
  <c r="L38" i="2"/>
  <c r="L50" i="2" s="1"/>
  <c r="M38" i="2"/>
  <c r="N38" i="2"/>
  <c r="N50" i="2" s="1"/>
  <c r="O38" i="2"/>
  <c r="O50" i="2" s="1"/>
  <c r="B39" i="2"/>
  <c r="B51" i="2" s="1"/>
  <c r="C39" i="2"/>
  <c r="C51" i="2" s="1"/>
  <c r="D39" i="2"/>
  <c r="D51" i="2" s="1"/>
  <c r="E39" i="2"/>
  <c r="E51" i="2" s="1"/>
  <c r="F39" i="2"/>
  <c r="F51" i="2" s="1"/>
  <c r="G39" i="2"/>
  <c r="G51" i="2" s="1"/>
  <c r="H39" i="2"/>
  <c r="H51" i="2" s="1"/>
  <c r="I39" i="2"/>
  <c r="I51" i="2" s="1"/>
  <c r="J39" i="2"/>
  <c r="J51" i="2" s="1"/>
  <c r="K39" i="2"/>
  <c r="K51" i="2" s="1"/>
  <c r="L39" i="2"/>
  <c r="L51" i="2" s="1"/>
  <c r="M39" i="2"/>
  <c r="M51" i="2" s="1"/>
  <c r="N39" i="2"/>
  <c r="N51" i="2" s="1"/>
  <c r="O39" i="2"/>
  <c r="O51" i="2" s="1"/>
  <c r="B40" i="2"/>
  <c r="B52" i="2" s="1"/>
  <c r="C40" i="2"/>
  <c r="C52" i="2" s="1"/>
  <c r="D40" i="2"/>
  <c r="D52" i="2" s="1"/>
  <c r="E40" i="2"/>
  <c r="E52" i="2" s="1"/>
  <c r="F40" i="2"/>
  <c r="F52" i="2" s="1"/>
  <c r="G40" i="2"/>
  <c r="G52" i="2" s="1"/>
  <c r="H40" i="2"/>
  <c r="H52" i="2" s="1"/>
  <c r="I40" i="2"/>
  <c r="I52" i="2" s="1"/>
  <c r="J40" i="2"/>
  <c r="J52" i="2" s="1"/>
  <c r="K40" i="2"/>
  <c r="K52" i="2" s="1"/>
  <c r="L40" i="2"/>
  <c r="L52" i="2" s="1"/>
  <c r="M40" i="2"/>
  <c r="M52" i="2" s="1"/>
  <c r="N40" i="2"/>
  <c r="N52" i="2" s="1"/>
  <c r="O40" i="2"/>
  <c r="O52" i="2" s="1"/>
  <c r="C32" i="2"/>
  <c r="C44" i="2" s="1"/>
  <c r="D32" i="2"/>
  <c r="D44" i="2" s="1"/>
  <c r="E32" i="2"/>
  <c r="E44" i="2" s="1"/>
  <c r="F32" i="2"/>
  <c r="F44" i="2" s="1"/>
  <c r="G32" i="2"/>
  <c r="G44" i="2" s="1"/>
  <c r="H32" i="2"/>
  <c r="H44" i="2" s="1"/>
  <c r="I32" i="2"/>
  <c r="I44" i="2" s="1"/>
  <c r="J32" i="2"/>
  <c r="J44" i="2" s="1"/>
  <c r="K32" i="2"/>
  <c r="K44" i="2" s="1"/>
  <c r="L32" i="2"/>
  <c r="L44" i="2" s="1"/>
  <c r="M32" i="2"/>
  <c r="M44" i="2" s="1"/>
  <c r="N32" i="2"/>
  <c r="N44" i="2" s="1"/>
  <c r="O32" i="2"/>
  <c r="O44" i="2" s="1"/>
  <c r="B32" i="2"/>
  <c r="B44" i="2" s="1"/>
  <c r="AK22" i="1"/>
  <c r="BU40" i="2"/>
  <c r="BU52" i="2" s="1"/>
  <c r="AX40" i="2"/>
  <c r="AX52" i="2" s="1"/>
  <c r="CJ39" i="2"/>
  <c r="CJ51" i="2" s="1"/>
  <c r="DV38" i="2"/>
  <c r="DV50" i="2" s="1"/>
  <c r="BB38" i="2"/>
  <c r="BB50" i="2" s="1"/>
  <c r="DM37" i="2"/>
  <c r="DM49" i="2" s="1"/>
  <c r="CG37" i="2"/>
  <c r="CG49" i="2" s="1"/>
  <c r="BH37" i="2"/>
  <c r="BH49" i="2" s="1"/>
  <c r="DS36" i="2"/>
  <c r="DS48" i="2" s="1"/>
  <c r="CI36" i="2"/>
  <c r="CI48" i="2" s="1"/>
  <c r="BJ36" i="2"/>
  <c r="BJ48" i="2" s="1"/>
  <c r="AY36" i="2"/>
  <c r="AY48" i="2" s="1"/>
  <c r="DU35" i="2"/>
  <c r="DU47" i="2" s="1"/>
  <c r="DM35" i="2"/>
  <c r="DM47" i="2" s="1"/>
  <c r="CK35" i="2"/>
  <c r="CK47" i="2" s="1"/>
  <c r="BI35" i="2"/>
  <c r="BI47" i="2" s="1"/>
  <c r="BA35" i="2"/>
  <c r="BA47" i="2" s="1"/>
  <c r="DW34" i="2"/>
  <c r="DW46" i="2" s="1"/>
  <c r="DO34" i="2"/>
  <c r="DO46" i="2" s="1"/>
  <c r="DE34" i="2"/>
  <c r="DE46" i="2" s="1"/>
  <c r="CM34" i="2"/>
  <c r="CM46" i="2" s="1"/>
  <c r="CE34" i="2"/>
  <c r="CE46" i="2" s="1"/>
  <c r="BK34" i="2"/>
  <c r="BK46" i="2" s="1"/>
  <c r="BC34" i="2"/>
  <c r="BC46" i="2" s="1"/>
  <c r="DQ33" i="2"/>
  <c r="DQ45" i="2" s="1"/>
  <c r="CY33" i="2"/>
  <c r="CY45" i="2" s="1"/>
  <c r="CP33" i="2"/>
  <c r="CP45" i="2" s="1"/>
  <c r="CK33" i="2"/>
  <c r="CK45" i="2" s="1"/>
  <c r="CF33" i="2"/>
  <c r="CF45" i="2" s="1"/>
  <c r="BF33" i="2"/>
  <c r="BF45" i="2" s="1"/>
  <c r="BA33" i="2"/>
  <c r="BA45" i="2" s="1"/>
  <c r="DW32" i="2"/>
  <c r="DW44" i="2" s="1"/>
  <c r="DR32" i="2"/>
  <c r="DR44" i="2" s="1"/>
  <c r="DL32" i="2"/>
  <c r="DL44" i="2" s="1"/>
  <c r="CT32" i="2"/>
  <c r="CT44" i="2" s="1"/>
  <c r="CM32" i="2"/>
  <c r="CM44" i="2" s="1"/>
  <c r="CH32" i="2"/>
  <c r="CH44" i="2" s="1"/>
  <c r="BH32" i="2"/>
  <c r="BH44" i="2" s="1"/>
  <c r="BC32" i="2"/>
  <c r="BC44" i="2" s="1"/>
  <c r="AX32" i="2"/>
  <c r="AX44" i="2" s="1"/>
  <c r="DW40" i="2"/>
  <c r="DW52" i="2" s="1"/>
  <c r="DV40" i="2"/>
  <c r="DV52" i="2" s="1"/>
  <c r="DU40" i="2"/>
  <c r="DU52" i="2" s="1"/>
  <c r="DT40" i="2"/>
  <c r="DT52" i="2" s="1"/>
  <c r="DS40" i="2"/>
  <c r="DS52" i="2" s="1"/>
  <c r="DR40" i="2"/>
  <c r="DR52" i="2" s="1"/>
  <c r="DQ40" i="2"/>
  <c r="DQ52" i="2" s="1"/>
  <c r="DP40" i="2"/>
  <c r="DP52" i="2" s="1"/>
  <c r="DO40" i="2"/>
  <c r="DO52" i="2" s="1"/>
  <c r="DN40" i="2"/>
  <c r="DN52" i="2" s="1"/>
  <c r="DM40" i="2"/>
  <c r="DM52" i="2" s="1"/>
  <c r="DL40" i="2"/>
  <c r="DL52" i="2" s="1"/>
  <c r="DK40" i="2"/>
  <c r="DK52" i="2" s="1"/>
  <c r="DJ40" i="2"/>
  <c r="DJ52" i="2" s="1"/>
  <c r="DG28" i="2"/>
  <c r="DG40" i="2" s="1"/>
  <c r="DG52" i="2" s="1"/>
  <c r="DF28" i="2"/>
  <c r="DF40" i="2" s="1"/>
  <c r="DF52" i="2" s="1"/>
  <c r="DE28" i="2"/>
  <c r="DE40" i="2" s="1"/>
  <c r="DE52" i="2" s="1"/>
  <c r="DD28" i="2"/>
  <c r="DD40" i="2" s="1"/>
  <c r="DD52" i="2" s="1"/>
  <c r="DC28" i="2"/>
  <c r="DC40" i="2" s="1"/>
  <c r="DC52" i="2" s="1"/>
  <c r="DB28" i="2"/>
  <c r="DB40" i="2" s="1"/>
  <c r="DB52" i="2" s="1"/>
  <c r="DA28" i="2"/>
  <c r="DA40" i="2" s="1"/>
  <c r="DA52" i="2" s="1"/>
  <c r="CZ28" i="2"/>
  <c r="CZ40" i="2" s="1"/>
  <c r="CZ52" i="2" s="1"/>
  <c r="CY28" i="2"/>
  <c r="CY40" i="2" s="1"/>
  <c r="CY52" i="2" s="1"/>
  <c r="CX28" i="2"/>
  <c r="CX40" i="2" s="1"/>
  <c r="CX52" i="2" s="1"/>
  <c r="CW28" i="2"/>
  <c r="CW40" i="2" s="1"/>
  <c r="CW52" i="2" s="1"/>
  <c r="CV28" i="2"/>
  <c r="CV40" i="2" s="1"/>
  <c r="CV52" i="2" s="1"/>
  <c r="CU28" i="2"/>
  <c r="CU40" i="2" s="1"/>
  <c r="CU52" i="2" s="1"/>
  <c r="CT28" i="2"/>
  <c r="CT40" i="2" s="1"/>
  <c r="CT52" i="2" s="1"/>
  <c r="CQ40" i="2"/>
  <c r="CQ52" i="2" s="1"/>
  <c r="CP40" i="2"/>
  <c r="CP52" i="2" s="1"/>
  <c r="CO40" i="2"/>
  <c r="CO52" i="2" s="1"/>
  <c r="CN40" i="2"/>
  <c r="CN52" i="2" s="1"/>
  <c r="CM40" i="2"/>
  <c r="CM52" i="2" s="1"/>
  <c r="CL40" i="2"/>
  <c r="CL52" i="2" s="1"/>
  <c r="CK40" i="2"/>
  <c r="CK52" i="2" s="1"/>
  <c r="CJ40" i="2"/>
  <c r="CJ52" i="2" s="1"/>
  <c r="CI40" i="2"/>
  <c r="CI52" i="2" s="1"/>
  <c r="CH40" i="2"/>
  <c r="CH52" i="2" s="1"/>
  <c r="CG40" i="2"/>
  <c r="CG52" i="2" s="1"/>
  <c r="CF40" i="2"/>
  <c r="CF52" i="2" s="1"/>
  <c r="CE40" i="2"/>
  <c r="CE52" i="2" s="1"/>
  <c r="CD40" i="2"/>
  <c r="CD52" i="2" s="1"/>
  <c r="CA28" i="2"/>
  <c r="CA40" i="2" s="1"/>
  <c r="CA52" i="2" s="1"/>
  <c r="BZ28" i="2"/>
  <c r="BZ40" i="2" s="1"/>
  <c r="BZ52" i="2" s="1"/>
  <c r="BY28" i="2"/>
  <c r="BY40" i="2" s="1"/>
  <c r="BY52" i="2" s="1"/>
  <c r="BX28" i="2"/>
  <c r="BX40" i="2" s="1"/>
  <c r="BX52" i="2" s="1"/>
  <c r="BW28" i="2"/>
  <c r="BW40" i="2" s="1"/>
  <c r="BW52" i="2" s="1"/>
  <c r="BV28" i="2"/>
  <c r="BV40" i="2" s="1"/>
  <c r="BV52" i="2" s="1"/>
  <c r="BU28" i="2"/>
  <c r="BT28" i="2"/>
  <c r="BT40" i="2" s="1"/>
  <c r="BT52" i="2" s="1"/>
  <c r="BS28" i="2"/>
  <c r="BS40" i="2" s="1"/>
  <c r="BS52" i="2" s="1"/>
  <c r="BR28" i="2"/>
  <c r="BR40" i="2" s="1"/>
  <c r="BR52" i="2" s="1"/>
  <c r="BQ28" i="2"/>
  <c r="BQ40" i="2" s="1"/>
  <c r="BQ52" i="2" s="1"/>
  <c r="BP28" i="2"/>
  <c r="BP40" i="2" s="1"/>
  <c r="BP52" i="2" s="1"/>
  <c r="BO28" i="2"/>
  <c r="BO40" i="2" s="1"/>
  <c r="BO52" i="2" s="1"/>
  <c r="BN28" i="2"/>
  <c r="BN40" i="2" s="1"/>
  <c r="BN52" i="2" s="1"/>
  <c r="BK40" i="2"/>
  <c r="BK52" i="2" s="1"/>
  <c r="BJ40" i="2"/>
  <c r="BJ52" i="2" s="1"/>
  <c r="BI40" i="2"/>
  <c r="BI52" i="2" s="1"/>
  <c r="BH40" i="2"/>
  <c r="BH52" i="2" s="1"/>
  <c r="BG40" i="2"/>
  <c r="BG52" i="2" s="1"/>
  <c r="BF40" i="2"/>
  <c r="BF52" i="2" s="1"/>
  <c r="BE40" i="2"/>
  <c r="BE52" i="2" s="1"/>
  <c r="BD40" i="2"/>
  <c r="BD52" i="2" s="1"/>
  <c r="BC40" i="2"/>
  <c r="BC52" i="2" s="1"/>
  <c r="BB40" i="2"/>
  <c r="BB52" i="2" s="1"/>
  <c r="BA40" i="2"/>
  <c r="BA52" i="2" s="1"/>
  <c r="AZ40" i="2"/>
  <c r="AZ52" i="2" s="1"/>
  <c r="AY40" i="2"/>
  <c r="AY52" i="2" s="1"/>
  <c r="AU28" i="2"/>
  <c r="AU40" i="2" s="1"/>
  <c r="AU52" i="2" s="1"/>
  <c r="AT28" i="2"/>
  <c r="AT40" i="2" s="1"/>
  <c r="AT52" i="2" s="1"/>
  <c r="AS28" i="2"/>
  <c r="AS40" i="2" s="1"/>
  <c r="AS52" i="2" s="1"/>
  <c r="AR28" i="2"/>
  <c r="AR40" i="2" s="1"/>
  <c r="AR52" i="2" s="1"/>
  <c r="AQ28" i="2"/>
  <c r="AQ40" i="2" s="1"/>
  <c r="AQ52" i="2" s="1"/>
  <c r="AP28" i="2"/>
  <c r="AP40" i="2" s="1"/>
  <c r="AP52" i="2" s="1"/>
  <c r="AO28" i="2"/>
  <c r="AO40" i="2" s="1"/>
  <c r="AO52" i="2" s="1"/>
  <c r="AN28" i="2"/>
  <c r="AN40" i="2" s="1"/>
  <c r="AN52" i="2" s="1"/>
  <c r="AM28" i="2"/>
  <c r="AM40" i="2" s="1"/>
  <c r="AM52" i="2" s="1"/>
  <c r="AL28" i="2"/>
  <c r="AL40" i="2" s="1"/>
  <c r="AL52" i="2" s="1"/>
  <c r="AK28" i="2"/>
  <c r="AK40" i="2" s="1"/>
  <c r="AK52" i="2" s="1"/>
  <c r="AJ28" i="2"/>
  <c r="AJ40" i="2" s="1"/>
  <c r="AJ52" i="2" s="1"/>
  <c r="AI28" i="2"/>
  <c r="AI40" i="2" s="1"/>
  <c r="AI52" i="2" s="1"/>
  <c r="AH28" i="2"/>
  <c r="AH40" i="2" s="1"/>
  <c r="AH52" i="2" s="1"/>
  <c r="AE28" i="2"/>
  <c r="AE40" i="2" s="1"/>
  <c r="AE52" i="2" s="1"/>
  <c r="AD28" i="2"/>
  <c r="AD40" i="2" s="1"/>
  <c r="AD52" i="2" s="1"/>
  <c r="AC28" i="2"/>
  <c r="AC40" i="2" s="1"/>
  <c r="AC52" i="2" s="1"/>
  <c r="AB28" i="2"/>
  <c r="AB40" i="2" s="1"/>
  <c r="AB52" i="2" s="1"/>
  <c r="AA28" i="2"/>
  <c r="AA40" i="2" s="1"/>
  <c r="AA52" i="2" s="1"/>
  <c r="Z28" i="2"/>
  <c r="Z40" i="2" s="1"/>
  <c r="Z52" i="2" s="1"/>
  <c r="Y28" i="2"/>
  <c r="Y40" i="2" s="1"/>
  <c r="Y52" i="2" s="1"/>
  <c r="X28" i="2"/>
  <c r="X40" i="2" s="1"/>
  <c r="X52" i="2" s="1"/>
  <c r="W28" i="2"/>
  <c r="W40" i="2" s="1"/>
  <c r="W52" i="2" s="1"/>
  <c r="V28" i="2"/>
  <c r="V40" i="2" s="1"/>
  <c r="V52" i="2" s="1"/>
  <c r="U28" i="2"/>
  <c r="U40" i="2" s="1"/>
  <c r="U52" i="2" s="1"/>
  <c r="T28" i="2"/>
  <c r="T40" i="2" s="1"/>
  <c r="T52" i="2" s="1"/>
  <c r="S28" i="2"/>
  <c r="S40" i="2" s="1"/>
  <c r="S52" i="2" s="1"/>
  <c r="R28" i="2"/>
  <c r="R40" i="2" s="1"/>
  <c r="R52" i="2" s="1"/>
  <c r="DW39" i="2"/>
  <c r="DW51" i="2" s="1"/>
  <c r="DV39" i="2"/>
  <c r="DV51" i="2" s="1"/>
  <c r="DU39" i="2"/>
  <c r="DU51" i="2" s="1"/>
  <c r="DT39" i="2"/>
  <c r="DT51" i="2" s="1"/>
  <c r="DS39" i="2"/>
  <c r="DS51" i="2" s="1"/>
  <c r="DR39" i="2"/>
  <c r="DR51" i="2" s="1"/>
  <c r="DQ39" i="2"/>
  <c r="DQ51" i="2" s="1"/>
  <c r="DP39" i="2"/>
  <c r="DP51" i="2" s="1"/>
  <c r="DO39" i="2"/>
  <c r="DO51" i="2" s="1"/>
  <c r="DN39" i="2"/>
  <c r="DN51" i="2" s="1"/>
  <c r="DM39" i="2"/>
  <c r="DM51" i="2" s="1"/>
  <c r="DL39" i="2"/>
  <c r="DL51" i="2" s="1"/>
  <c r="DK39" i="2"/>
  <c r="DK51" i="2" s="1"/>
  <c r="DJ39" i="2"/>
  <c r="DJ51" i="2" s="1"/>
  <c r="DG27" i="2"/>
  <c r="DG39" i="2" s="1"/>
  <c r="DG51" i="2" s="1"/>
  <c r="DF27" i="2"/>
  <c r="DF39" i="2" s="1"/>
  <c r="DF51" i="2" s="1"/>
  <c r="DE27" i="2"/>
  <c r="DE39" i="2" s="1"/>
  <c r="DE51" i="2" s="1"/>
  <c r="DD27" i="2"/>
  <c r="DD39" i="2" s="1"/>
  <c r="DD51" i="2" s="1"/>
  <c r="DC27" i="2"/>
  <c r="DC39" i="2" s="1"/>
  <c r="DC51" i="2" s="1"/>
  <c r="DB27" i="2"/>
  <c r="DB39" i="2" s="1"/>
  <c r="DB51" i="2" s="1"/>
  <c r="DA27" i="2"/>
  <c r="DA39" i="2" s="1"/>
  <c r="DA51" i="2" s="1"/>
  <c r="CZ27" i="2"/>
  <c r="CZ39" i="2" s="1"/>
  <c r="CZ51" i="2" s="1"/>
  <c r="CY27" i="2"/>
  <c r="CY39" i="2" s="1"/>
  <c r="CY51" i="2" s="1"/>
  <c r="CX27" i="2"/>
  <c r="CX39" i="2" s="1"/>
  <c r="CX51" i="2" s="1"/>
  <c r="CW27" i="2"/>
  <c r="CW39" i="2" s="1"/>
  <c r="CW51" i="2" s="1"/>
  <c r="CV27" i="2"/>
  <c r="CV39" i="2" s="1"/>
  <c r="CV51" i="2" s="1"/>
  <c r="CU27" i="2"/>
  <c r="CU39" i="2" s="1"/>
  <c r="CU51" i="2" s="1"/>
  <c r="CT27" i="2"/>
  <c r="CT39" i="2" s="1"/>
  <c r="CT51" i="2" s="1"/>
  <c r="CQ39" i="2"/>
  <c r="CQ51" i="2" s="1"/>
  <c r="CP39" i="2"/>
  <c r="CP51" i="2" s="1"/>
  <c r="CO39" i="2"/>
  <c r="CO51" i="2" s="1"/>
  <c r="CN39" i="2"/>
  <c r="CN51" i="2" s="1"/>
  <c r="CM39" i="2"/>
  <c r="CM51" i="2" s="1"/>
  <c r="CL39" i="2"/>
  <c r="CL51" i="2" s="1"/>
  <c r="CK39" i="2"/>
  <c r="CK51" i="2" s="1"/>
  <c r="CI39" i="2"/>
  <c r="CI51" i="2" s="1"/>
  <c r="CH39" i="2"/>
  <c r="CH51" i="2" s="1"/>
  <c r="CG39" i="2"/>
  <c r="CG51" i="2" s="1"/>
  <c r="CF39" i="2"/>
  <c r="CF51" i="2" s="1"/>
  <c r="CE39" i="2"/>
  <c r="CE51" i="2" s="1"/>
  <c r="CD39" i="2"/>
  <c r="CD51" i="2" s="1"/>
  <c r="CA27" i="2"/>
  <c r="CA39" i="2" s="1"/>
  <c r="CA51" i="2" s="1"/>
  <c r="BZ27" i="2"/>
  <c r="BZ39" i="2" s="1"/>
  <c r="BZ51" i="2" s="1"/>
  <c r="BY27" i="2"/>
  <c r="BY39" i="2" s="1"/>
  <c r="BY51" i="2" s="1"/>
  <c r="BX27" i="2"/>
  <c r="BX39" i="2" s="1"/>
  <c r="BX51" i="2" s="1"/>
  <c r="BW27" i="2"/>
  <c r="BW39" i="2" s="1"/>
  <c r="BW51" i="2" s="1"/>
  <c r="BV27" i="2"/>
  <c r="BV39" i="2" s="1"/>
  <c r="BV51" i="2" s="1"/>
  <c r="BU27" i="2"/>
  <c r="BU39" i="2" s="1"/>
  <c r="BU51" i="2" s="1"/>
  <c r="BT27" i="2"/>
  <c r="BT39" i="2" s="1"/>
  <c r="BT51" i="2" s="1"/>
  <c r="BS27" i="2"/>
  <c r="BS39" i="2" s="1"/>
  <c r="BS51" i="2" s="1"/>
  <c r="BR27" i="2"/>
  <c r="BR39" i="2" s="1"/>
  <c r="BR51" i="2" s="1"/>
  <c r="BQ27" i="2"/>
  <c r="BQ39" i="2" s="1"/>
  <c r="BQ51" i="2" s="1"/>
  <c r="BP27" i="2"/>
  <c r="BP39" i="2" s="1"/>
  <c r="BP51" i="2" s="1"/>
  <c r="BO27" i="2"/>
  <c r="BO39" i="2" s="1"/>
  <c r="BO51" i="2" s="1"/>
  <c r="BN27" i="2"/>
  <c r="BN39" i="2" s="1"/>
  <c r="BN51" i="2" s="1"/>
  <c r="BK39" i="2"/>
  <c r="BK51" i="2" s="1"/>
  <c r="BJ39" i="2"/>
  <c r="BJ51" i="2" s="1"/>
  <c r="BI39" i="2"/>
  <c r="BI51" i="2" s="1"/>
  <c r="BH39" i="2"/>
  <c r="BH51" i="2" s="1"/>
  <c r="BG39" i="2"/>
  <c r="BG51" i="2" s="1"/>
  <c r="BF39" i="2"/>
  <c r="BF51" i="2" s="1"/>
  <c r="BE39" i="2"/>
  <c r="BE51" i="2" s="1"/>
  <c r="BD39" i="2"/>
  <c r="BD51" i="2" s="1"/>
  <c r="BC39" i="2"/>
  <c r="BC51" i="2" s="1"/>
  <c r="BB39" i="2"/>
  <c r="BB51" i="2" s="1"/>
  <c r="BA39" i="2"/>
  <c r="BA51" i="2" s="1"/>
  <c r="AZ39" i="2"/>
  <c r="AZ51" i="2" s="1"/>
  <c r="AY39" i="2"/>
  <c r="AY51" i="2" s="1"/>
  <c r="AX39" i="2"/>
  <c r="AX51" i="2" s="1"/>
  <c r="AU27" i="2"/>
  <c r="AU39" i="2" s="1"/>
  <c r="AU51" i="2" s="1"/>
  <c r="AT27" i="2"/>
  <c r="AT39" i="2" s="1"/>
  <c r="AT51" i="2" s="1"/>
  <c r="AS27" i="2"/>
  <c r="AS39" i="2" s="1"/>
  <c r="AS51" i="2" s="1"/>
  <c r="AR27" i="2"/>
  <c r="AR39" i="2" s="1"/>
  <c r="AR51" i="2" s="1"/>
  <c r="AQ27" i="2"/>
  <c r="AQ39" i="2" s="1"/>
  <c r="AQ51" i="2" s="1"/>
  <c r="AP27" i="2"/>
  <c r="AP39" i="2" s="1"/>
  <c r="AP51" i="2" s="1"/>
  <c r="AO27" i="2"/>
  <c r="AO39" i="2" s="1"/>
  <c r="AO51" i="2" s="1"/>
  <c r="AN27" i="2"/>
  <c r="AN39" i="2" s="1"/>
  <c r="AN51" i="2" s="1"/>
  <c r="AM27" i="2"/>
  <c r="AM39" i="2" s="1"/>
  <c r="AM51" i="2" s="1"/>
  <c r="AL27" i="2"/>
  <c r="AL39" i="2" s="1"/>
  <c r="AL51" i="2" s="1"/>
  <c r="AK27" i="2"/>
  <c r="AK39" i="2" s="1"/>
  <c r="AK51" i="2" s="1"/>
  <c r="AJ27" i="2"/>
  <c r="AJ39" i="2" s="1"/>
  <c r="AJ51" i="2" s="1"/>
  <c r="AI27" i="2"/>
  <c r="AI39" i="2" s="1"/>
  <c r="AI51" i="2" s="1"/>
  <c r="AH27" i="2"/>
  <c r="AH39" i="2" s="1"/>
  <c r="AH51" i="2" s="1"/>
  <c r="AE27" i="2"/>
  <c r="AE39" i="2" s="1"/>
  <c r="AE51" i="2" s="1"/>
  <c r="AD27" i="2"/>
  <c r="AD39" i="2" s="1"/>
  <c r="AD51" i="2" s="1"/>
  <c r="AC27" i="2"/>
  <c r="AC39" i="2" s="1"/>
  <c r="AC51" i="2" s="1"/>
  <c r="AB27" i="2"/>
  <c r="AB39" i="2" s="1"/>
  <c r="AB51" i="2" s="1"/>
  <c r="AA27" i="2"/>
  <c r="AA39" i="2" s="1"/>
  <c r="AA51" i="2" s="1"/>
  <c r="Z27" i="2"/>
  <c r="Z39" i="2" s="1"/>
  <c r="Z51" i="2" s="1"/>
  <c r="Y27" i="2"/>
  <c r="Y39" i="2" s="1"/>
  <c r="Y51" i="2" s="1"/>
  <c r="X27" i="2"/>
  <c r="X39" i="2" s="1"/>
  <c r="X51" i="2" s="1"/>
  <c r="W27" i="2"/>
  <c r="W39" i="2" s="1"/>
  <c r="W51" i="2" s="1"/>
  <c r="V27" i="2"/>
  <c r="V39" i="2" s="1"/>
  <c r="V51" i="2" s="1"/>
  <c r="U27" i="2"/>
  <c r="U39" i="2" s="1"/>
  <c r="U51" i="2" s="1"/>
  <c r="T27" i="2"/>
  <c r="T39" i="2" s="1"/>
  <c r="T51" i="2" s="1"/>
  <c r="S27" i="2"/>
  <c r="S39" i="2" s="1"/>
  <c r="S51" i="2" s="1"/>
  <c r="R27" i="2"/>
  <c r="R39" i="2" s="1"/>
  <c r="R51" i="2" s="1"/>
  <c r="DW38" i="2"/>
  <c r="DW50" i="2" s="1"/>
  <c r="DU38" i="2"/>
  <c r="DU50" i="2" s="1"/>
  <c r="DT38" i="2"/>
  <c r="DT50" i="2" s="1"/>
  <c r="DS38" i="2"/>
  <c r="DS50" i="2" s="1"/>
  <c r="DR38" i="2"/>
  <c r="DR50" i="2" s="1"/>
  <c r="DQ38" i="2"/>
  <c r="DQ50" i="2" s="1"/>
  <c r="DP38" i="2"/>
  <c r="DP50" i="2" s="1"/>
  <c r="DO38" i="2"/>
  <c r="DO50" i="2" s="1"/>
  <c r="DN38" i="2"/>
  <c r="DN50" i="2" s="1"/>
  <c r="DM38" i="2"/>
  <c r="DM50" i="2" s="1"/>
  <c r="DL38" i="2"/>
  <c r="DL50" i="2" s="1"/>
  <c r="DK38" i="2"/>
  <c r="DK50" i="2" s="1"/>
  <c r="DJ38" i="2"/>
  <c r="DJ50" i="2" s="1"/>
  <c r="DG26" i="2"/>
  <c r="DG38" i="2" s="1"/>
  <c r="DG50" i="2" s="1"/>
  <c r="DF26" i="2"/>
  <c r="DF38" i="2" s="1"/>
  <c r="DF50" i="2" s="1"/>
  <c r="DE26" i="2"/>
  <c r="DE38" i="2" s="1"/>
  <c r="DE50" i="2" s="1"/>
  <c r="DD26" i="2"/>
  <c r="DD38" i="2" s="1"/>
  <c r="DD50" i="2" s="1"/>
  <c r="DC26" i="2"/>
  <c r="DC38" i="2" s="1"/>
  <c r="DC50" i="2" s="1"/>
  <c r="DB26" i="2"/>
  <c r="DB38" i="2" s="1"/>
  <c r="DB50" i="2" s="1"/>
  <c r="DA26" i="2"/>
  <c r="DA38" i="2" s="1"/>
  <c r="DA50" i="2" s="1"/>
  <c r="CZ26" i="2"/>
  <c r="CZ38" i="2" s="1"/>
  <c r="CZ50" i="2" s="1"/>
  <c r="CY26" i="2"/>
  <c r="CY38" i="2" s="1"/>
  <c r="CY50" i="2" s="1"/>
  <c r="CX26" i="2"/>
  <c r="CX38" i="2" s="1"/>
  <c r="CX50" i="2" s="1"/>
  <c r="CW26" i="2"/>
  <c r="CW38" i="2" s="1"/>
  <c r="CW50" i="2" s="1"/>
  <c r="CV26" i="2"/>
  <c r="CV38" i="2" s="1"/>
  <c r="CV50" i="2" s="1"/>
  <c r="CU26" i="2"/>
  <c r="CU38" i="2" s="1"/>
  <c r="CU50" i="2" s="1"/>
  <c r="CT26" i="2"/>
  <c r="CT38" i="2" s="1"/>
  <c r="CT50" i="2" s="1"/>
  <c r="CQ38" i="2"/>
  <c r="CQ50" i="2" s="1"/>
  <c r="CP38" i="2"/>
  <c r="CP50" i="2" s="1"/>
  <c r="CO38" i="2"/>
  <c r="CO50" i="2" s="1"/>
  <c r="CN38" i="2"/>
  <c r="CN50" i="2" s="1"/>
  <c r="CM38" i="2"/>
  <c r="CM50" i="2" s="1"/>
  <c r="CL38" i="2"/>
  <c r="CL50" i="2" s="1"/>
  <c r="CK38" i="2"/>
  <c r="CK50" i="2" s="1"/>
  <c r="CJ38" i="2"/>
  <c r="CJ50" i="2" s="1"/>
  <c r="CI38" i="2"/>
  <c r="CI50" i="2" s="1"/>
  <c r="CH38" i="2"/>
  <c r="CH50" i="2" s="1"/>
  <c r="CG38" i="2"/>
  <c r="CG50" i="2" s="1"/>
  <c r="CF38" i="2"/>
  <c r="CF50" i="2" s="1"/>
  <c r="CE38" i="2"/>
  <c r="CE50" i="2" s="1"/>
  <c r="CD38" i="2"/>
  <c r="CD50" i="2" s="1"/>
  <c r="CA26" i="2"/>
  <c r="CA38" i="2" s="1"/>
  <c r="CA50" i="2" s="1"/>
  <c r="BZ26" i="2"/>
  <c r="BZ38" i="2" s="1"/>
  <c r="BZ50" i="2" s="1"/>
  <c r="BY26" i="2"/>
  <c r="BY38" i="2" s="1"/>
  <c r="BY50" i="2" s="1"/>
  <c r="BX26" i="2"/>
  <c r="BX38" i="2" s="1"/>
  <c r="BX50" i="2" s="1"/>
  <c r="BW26" i="2"/>
  <c r="BW38" i="2" s="1"/>
  <c r="BW50" i="2" s="1"/>
  <c r="BV26" i="2"/>
  <c r="BV38" i="2" s="1"/>
  <c r="BV50" i="2" s="1"/>
  <c r="BU26" i="2"/>
  <c r="BU38" i="2" s="1"/>
  <c r="BU50" i="2" s="1"/>
  <c r="BT26" i="2"/>
  <c r="BT38" i="2" s="1"/>
  <c r="BT50" i="2" s="1"/>
  <c r="BS26" i="2"/>
  <c r="BS38" i="2" s="1"/>
  <c r="BS50" i="2" s="1"/>
  <c r="BR26" i="2"/>
  <c r="BR38" i="2" s="1"/>
  <c r="BR50" i="2" s="1"/>
  <c r="BQ26" i="2"/>
  <c r="BQ38" i="2" s="1"/>
  <c r="BQ50" i="2" s="1"/>
  <c r="BP26" i="2"/>
  <c r="BP38" i="2" s="1"/>
  <c r="BP50" i="2" s="1"/>
  <c r="BO26" i="2"/>
  <c r="BO38" i="2" s="1"/>
  <c r="BO50" i="2" s="1"/>
  <c r="BN26" i="2"/>
  <c r="BN38" i="2" s="1"/>
  <c r="BN50" i="2" s="1"/>
  <c r="BK38" i="2"/>
  <c r="BK50" i="2" s="1"/>
  <c r="BJ38" i="2"/>
  <c r="BJ50" i="2" s="1"/>
  <c r="BI38" i="2"/>
  <c r="BI50" i="2" s="1"/>
  <c r="BH38" i="2"/>
  <c r="BH50" i="2" s="1"/>
  <c r="BG38" i="2"/>
  <c r="BG50" i="2" s="1"/>
  <c r="BF38" i="2"/>
  <c r="BF50" i="2" s="1"/>
  <c r="BE38" i="2"/>
  <c r="BE50" i="2" s="1"/>
  <c r="BD38" i="2"/>
  <c r="BD50" i="2" s="1"/>
  <c r="BC38" i="2"/>
  <c r="BC50" i="2" s="1"/>
  <c r="BA38" i="2"/>
  <c r="BA50" i="2" s="1"/>
  <c r="AZ38" i="2"/>
  <c r="AZ50" i="2" s="1"/>
  <c r="AY38" i="2"/>
  <c r="AY50" i="2" s="1"/>
  <c r="AX38" i="2"/>
  <c r="AX50" i="2" s="1"/>
  <c r="AU26" i="2"/>
  <c r="AU38" i="2" s="1"/>
  <c r="AU50" i="2" s="1"/>
  <c r="AT26" i="2"/>
  <c r="AT38" i="2" s="1"/>
  <c r="AT50" i="2" s="1"/>
  <c r="AS26" i="2"/>
  <c r="AS38" i="2" s="1"/>
  <c r="AS50" i="2" s="1"/>
  <c r="AR26" i="2"/>
  <c r="AR38" i="2" s="1"/>
  <c r="AR50" i="2" s="1"/>
  <c r="AQ26" i="2"/>
  <c r="AQ38" i="2" s="1"/>
  <c r="AQ50" i="2" s="1"/>
  <c r="AP26" i="2"/>
  <c r="AP38" i="2" s="1"/>
  <c r="AP50" i="2" s="1"/>
  <c r="AO26" i="2"/>
  <c r="AO38" i="2" s="1"/>
  <c r="AO50" i="2" s="1"/>
  <c r="AN26" i="2"/>
  <c r="AN38" i="2" s="1"/>
  <c r="AN50" i="2" s="1"/>
  <c r="AM26" i="2"/>
  <c r="AM38" i="2" s="1"/>
  <c r="AM50" i="2" s="1"/>
  <c r="AL26" i="2"/>
  <c r="AL38" i="2" s="1"/>
  <c r="AL50" i="2" s="1"/>
  <c r="AK26" i="2"/>
  <c r="AK38" i="2" s="1"/>
  <c r="AK50" i="2" s="1"/>
  <c r="AJ26" i="2"/>
  <c r="AJ38" i="2" s="1"/>
  <c r="AJ50" i="2" s="1"/>
  <c r="AI26" i="2"/>
  <c r="AI38" i="2" s="1"/>
  <c r="AI50" i="2" s="1"/>
  <c r="AH26" i="2"/>
  <c r="AH38" i="2" s="1"/>
  <c r="AH50" i="2" s="1"/>
  <c r="AE26" i="2"/>
  <c r="AE38" i="2" s="1"/>
  <c r="AE50" i="2" s="1"/>
  <c r="AD26" i="2"/>
  <c r="AD38" i="2" s="1"/>
  <c r="AD50" i="2" s="1"/>
  <c r="AC26" i="2"/>
  <c r="AC38" i="2" s="1"/>
  <c r="AC50" i="2" s="1"/>
  <c r="AB26" i="2"/>
  <c r="AB38" i="2" s="1"/>
  <c r="AB50" i="2" s="1"/>
  <c r="AA26" i="2"/>
  <c r="AA38" i="2" s="1"/>
  <c r="AA50" i="2" s="1"/>
  <c r="Z26" i="2"/>
  <c r="Z38" i="2" s="1"/>
  <c r="Z50" i="2" s="1"/>
  <c r="Y26" i="2"/>
  <c r="Y38" i="2" s="1"/>
  <c r="Y50" i="2" s="1"/>
  <c r="X26" i="2"/>
  <c r="X38" i="2" s="1"/>
  <c r="X50" i="2" s="1"/>
  <c r="W26" i="2"/>
  <c r="W38" i="2" s="1"/>
  <c r="W50" i="2" s="1"/>
  <c r="V26" i="2"/>
  <c r="V38" i="2" s="1"/>
  <c r="V50" i="2" s="1"/>
  <c r="U26" i="2"/>
  <c r="U38" i="2" s="1"/>
  <c r="U50" i="2" s="1"/>
  <c r="T26" i="2"/>
  <c r="T38" i="2" s="1"/>
  <c r="T50" i="2" s="1"/>
  <c r="S26" i="2"/>
  <c r="S38" i="2" s="1"/>
  <c r="S50" i="2" s="1"/>
  <c r="R26" i="2"/>
  <c r="R38" i="2" s="1"/>
  <c r="R50" i="2" s="1"/>
  <c r="DW37" i="2"/>
  <c r="DW49" i="2" s="1"/>
  <c r="DV37" i="2"/>
  <c r="DV49" i="2" s="1"/>
  <c r="DU37" i="2"/>
  <c r="DU49" i="2" s="1"/>
  <c r="DT37" i="2"/>
  <c r="DT49" i="2" s="1"/>
  <c r="DS37" i="2"/>
  <c r="DS49" i="2" s="1"/>
  <c r="DR37" i="2"/>
  <c r="DR49" i="2" s="1"/>
  <c r="DQ37" i="2"/>
  <c r="DQ49" i="2" s="1"/>
  <c r="DP37" i="2"/>
  <c r="DP49" i="2" s="1"/>
  <c r="DO37" i="2"/>
  <c r="DO49" i="2" s="1"/>
  <c r="DN37" i="2"/>
  <c r="DN49" i="2" s="1"/>
  <c r="DL37" i="2"/>
  <c r="DL49" i="2" s="1"/>
  <c r="DK37" i="2"/>
  <c r="DK49" i="2" s="1"/>
  <c r="DJ37" i="2"/>
  <c r="DJ49" i="2" s="1"/>
  <c r="DG25" i="2"/>
  <c r="DG37" i="2" s="1"/>
  <c r="DG49" i="2" s="1"/>
  <c r="DF25" i="2"/>
  <c r="DF37" i="2" s="1"/>
  <c r="DF49" i="2" s="1"/>
  <c r="DE25" i="2"/>
  <c r="DE37" i="2" s="1"/>
  <c r="DE49" i="2" s="1"/>
  <c r="DD25" i="2"/>
  <c r="DD37" i="2" s="1"/>
  <c r="DD49" i="2" s="1"/>
  <c r="DC25" i="2"/>
  <c r="DC37" i="2" s="1"/>
  <c r="DC49" i="2" s="1"/>
  <c r="DB25" i="2"/>
  <c r="DB37" i="2" s="1"/>
  <c r="DB49" i="2" s="1"/>
  <c r="DA25" i="2"/>
  <c r="DA37" i="2" s="1"/>
  <c r="DA49" i="2" s="1"/>
  <c r="CZ25" i="2"/>
  <c r="CZ37" i="2" s="1"/>
  <c r="CZ49" i="2" s="1"/>
  <c r="CY25" i="2"/>
  <c r="CY37" i="2" s="1"/>
  <c r="CY49" i="2" s="1"/>
  <c r="CX25" i="2"/>
  <c r="CX37" i="2" s="1"/>
  <c r="CX49" i="2" s="1"/>
  <c r="CW25" i="2"/>
  <c r="CW37" i="2" s="1"/>
  <c r="CW49" i="2" s="1"/>
  <c r="CV25" i="2"/>
  <c r="CV37" i="2" s="1"/>
  <c r="CV49" i="2" s="1"/>
  <c r="CU25" i="2"/>
  <c r="CU37" i="2" s="1"/>
  <c r="CU49" i="2" s="1"/>
  <c r="CT25" i="2"/>
  <c r="CT37" i="2" s="1"/>
  <c r="CT49" i="2" s="1"/>
  <c r="CQ37" i="2"/>
  <c r="CQ49" i="2" s="1"/>
  <c r="CP37" i="2"/>
  <c r="CP49" i="2" s="1"/>
  <c r="CO37" i="2"/>
  <c r="CO49" i="2" s="1"/>
  <c r="CN37" i="2"/>
  <c r="CN49" i="2" s="1"/>
  <c r="CM37" i="2"/>
  <c r="CM49" i="2" s="1"/>
  <c r="CL37" i="2"/>
  <c r="CL49" i="2" s="1"/>
  <c r="CK37" i="2"/>
  <c r="CK49" i="2" s="1"/>
  <c r="CJ37" i="2"/>
  <c r="CJ49" i="2" s="1"/>
  <c r="CI37" i="2"/>
  <c r="CI49" i="2" s="1"/>
  <c r="CH37" i="2"/>
  <c r="CH49" i="2" s="1"/>
  <c r="CF37" i="2"/>
  <c r="CF49" i="2" s="1"/>
  <c r="CE37" i="2"/>
  <c r="CE49" i="2" s="1"/>
  <c r="CD37" i="2"/>
  <c r="CD49" i="2" s="1"/>
  <c r="CA25" i="2"/>
  <c r="CA37" i="2" s="1"/>
  <c r="CA49" i="2" s="1"/>
  <c r="BZ25" i="2"/>
  <c r="BZ37" i="2" s="1"/>
  <c r="BZ49" i="2" s="1"/>
  <c r="BY25" i="2"/>
  <c r="BY37" i="2" s="1"/>
  <c r="BY49" i="2" s="1"/>
  <c r="BX25" i="2"/>
  <c r="BX37" i="2" s="1"/>
  <c r="BX49" i="2" s="1"/>
  <c r="BW25" i="2"/>
  <c r="BW37" i="2" s="1"/>
  <c r="BW49" i="2" s="1"/>
  <c r="BV25" i="2"/>
  <c r="BV37" i="2" s="1"/>
  <c r="BV49" i="2" s="1"/>
  <c r="BU25" i="2"/>
  <c r="BU37" i="2" s="1"/>
  <c r="BU49" i="2" s="1"/>
  <c r="BT25" i="2"/>
  <c r="BT37" i="2" s="1"/>
  <c r="BT49" i="2" s="1"/>
  <c r="BS25" i="2"/>
  <c r="BS37" i="2" s="1"/>
  <c r="BS49" i="2" s="1"/>
  <c r="BR25" i="2"/>
  <c r="BR37" i="2" s="1"/>
  <c r="BR49" i="2" s="1"/>
  <c r="BQ25" i="2"/>
  <c r="BQ37" i="2" s="1"/>
  <c r="BQ49" i="2" s="1"/>
  <c r="BP25" i="2"/>
  <c r="BP37" i="2" s="1"/>
  <c r="BP49" i="2" s="1"/>
  <c r="BO25" i="2"/>
  <c r="BO37" i="2" s="1"/>
  <c r="BO49" i="2" s="1"/>
  <c r="BN25" i="2"/>
  <c r="BN37" i="2" s="1"/>
  <c r="BN49" i="2" s="1"/>
  <c r="BK37" i="2"/>
  <c r="BK49" i="2" s="1"/>
  <c r="BJ37" i="2"/>
  <c r="BJ49" i="2" s="1"/>
  <c r="BI37" i="2"/>
  <c r="BI49" i="2" s="1"/>
  <c r="BG37" i="2"/>
  <c r="BG49" i="2" s="1"/>
  <c r="BF37" i="2"/>
  <c r="BF49" i="2" s="1"/>
  <c r="BE37" i="2"/>
  <c r="BE49" i="2" s="1"/>
  <c r="BD37" i="2"/>
  <c r="BD49" i="2" s="1"/>
  <c r="BC37" i="2"/>
  <c r="BC49" i="2" s="1"/>
  <c r="BB37" i="2"/>
  <c r="BB49" i="2" s="1"/>
  <c r="BA37" i="2"/>
  <c r="BA49" i="2" s="1"/>
  <c r="AZ37" i="2"/>
  <c r="AZ49" i="2" s="1"/>
  <c r="AY37" i="2"/>
  <c r="AY49" i="2" s="1"/>
  <c r="AX37" i="2"/>
  <c r="AX49" i="2" s="1"/>
  <c r="AU25" i="2"/>
  <c r="AU37" i="2" s="1"/>
  <c r="AU49" i="2" s="1"/>
  <c r="AT25" i="2"/>
  <c r="AT37" i="2" s="1"/>
  <c r="AT49" i="2" s="1"/>
  <c r="AS25" i="2"/>
  <c r="AS37" i="2" s="1"/>
  <c r="AS49" i="2" s="1"/>
  <c r="AR25" i="2"/>
  <c r="AR37" i="2" s="1"/>
  <c r="AR49" i="2" s="1"/>
  <c r="AQ25" i="2"/>
  <c r="AQ37" i="2" s="1"/>
  <c r="AQ49" i="2" s="1"/>
  <c r="AP25" i="2"/>
  <c r="AP37" i="2" s="1"/>
  <c r="AP49" i="2" s="1"/>
  <c r="AO25" i="2"/>
  <c r="AO37" i="2" s="1"/>
  <c r="AO49" i="2" s="1"/>
  <c r="AN25" i="2"/>
  <c r="AN37" i="2" s="1"/>
  <c r="AN49" i="2" s="1"/>
  <c r="AM25" i="2"/>
  <c r="AM37" i="2" s="1"/>
  <c r="AM49" i="2" s="1"/>
  <c r="AL25" i="2"/>
  <c r="AL37" i="2" s="1"/>
  <c r="AL49" i="2" s="1"/>
  <c r="AK25" i="2"/>
  <c r="AK37" i="2" s="1"/>
  <c r="AK49" i="2" s="1"/>
  <c r="AJ25" i="2"/>
  <c r="AJ37" i="2" s="1"/>
  <c r="AJ49" i="2" s="1"/>
  <c r="AI25" i="2"/>
  <c r="AI37" i="2" s="1"/>
  <c r="AI49" i="2" s="1"/>
  <c r="AH25" i="2"/>
  <c r="AH37" i="2" s="1"/>
  <c r="AH49" i="2" s="1"/>
  <c r="AE25" i="2"/>
  <c r="AE37" i="2" s="1"/>
  <c r="AE49" i="2" s="1"/>
  <c r="AD25" i="2"/>
  <c r="AD37" i="2" s="1"/>
  <c r="AD49" i="2" s="1"/>
  <c r="AC25" i="2"/>
  <c r="AC37" i="2" s="1"/>
  <c r="AC49" i="2" s="1"/>
  <c r="AB25" i="2"/>
  <c r="AB37" i="2" s="1"/>
  <c r="AB49" i="2" s="1"/>
  <c r="AA25" i="2"/>
  <c r="AA37" i="2" s="1"/>
  <c r="AA49" i="2" s="1"/>
  <c r="Z25" i="2"/>
  <c r="Z37" i="2" s="1"/>
  <c r="Z49" i="2" s="1"/>
  <c r="Y25" i="2"/>
  <c r="Y37" i="2" s="1"/>
  <c r="Y49" i="2" s="1"/>
  <c r="X25" i="2"/>
  <c r="X37" i="2" s="1"/>
  <c r="X49" i="2" s="1"/>
  <c r="W25" i="2"/>
  <c r="W37" i="2" s="1"/>
  <c r="W49" i="2" s="1"/>
  <c r="V25" i="2"/>
  <c r="V37" i="2" s="1"/>
  <c r="V49" i="2" s="1"/>
  <c r="U25" i="2"/>
  <c r="U37" i="2" s="1"/>
  <c r="U49" i="2" s="1"/>
  <c r="T25" i="2"/>
  <c r="T37" i="2" s="1"/>
  <c r="T49" i="2" s="1"/>
  <c r="S25" i="2"/>
  <c r="S37" i="2" s="1"/>
  <c r="S49" i="2" s="1"/>
  <c r="R25" i="2"/>
  <c r="R37" i="2" s="1"/>
  <c r="R49" i="2" s="1"/>
  <c r="DW36" i="2"/>
  <c r="DW48" i="2" s="1"/>
  <c r="DV36" i="2"/>
  <c r="DV48" i="2" s="1"/>
  <c r="DU36" i="2"/>
  <c r="DU48" i="2" s="1"/>
  <c r="DT36" i="2"/>
  <c r="DT48" i="2" s="1"/>
  <c r="DR36" i="2"/>
  <c r="DR48" i="2" s="1"/>
  <c r="DQ36" i="2"/>
  <c r="DQ48" i="2" s="1"/>
  <c r="DP36" i="2"/>
  <c r="DP48" i="2" s="1"/>
  <c r="DO36" i="2"/>
  <c r="DO48" i="2" s="1"/>
  <c r="DN36" i="2"/>
  <c r="DN48" i="2" s="1"/>
  <c r="DM36" i="2"/>
  <c r="DM48" i="2" s="1"/>
  <c r="DL36" i="2"/>
  <c r="DL48" i="2" s="1"/>
  <c r="DK36" i="2"/>
  <c r="DK48" i="2" s="1"/>
  <c r="DJ36" i="2"/>
  <c r="DJ48" i="2" s="1"/>
  <c r="DG24" i="2"/>
  <c r="DG36" i="2" s="1"/>
  <c r="DG48" i="2" s="1"/>
  <c r="DF24" i="2"/>
  <c r="DF36" i="2" s="1"/>
  <c r="DF48" i="2" s="1"/>
  <c r="DE24" i="2"/>
  <c r="DE36" i="2" s="1"/>
  <c r="DE48" i="2" s="1"/>
  <c r="DD24" i="2"/>
  <c r="DD36" i="2" s="1"/>
  <c r="DD48" i="2" s="1"/>
  <c r="DC24" i="2"/>
  <c r="DC36" i="2" s="1"/>
  <c r="DC48" i="2" s="1"/>
  <c r="DB24" i="2"/>
  <c r="DB36" i="2" s="1"/>
  <c r="DB48" i="2" s="1"/>
  <c r="DA24" i="2"/>
  <c r="DA36" i="2" s="1"/>
  <c r="DA48" i="2" s="1"/>
  <c r="CZ24" i="2"/>
  <c r="CZ36" i="2" s="1"/>
  <c r="CZ48" i="2" s="1"/>
  <c r="CY24" i="2"/>
  <c r="CY36" i="2" s="1"/>
  <c r="CY48" i="2" s="1"/>
  <c r="CX24" i="2"/>
  <c r="CX36" i="2" s="1"/>
  <c r="CX48" i="2" s="1"/>
  <c r="CW24" i="2"/>
  <c r="CW36" i="2" s="1"/>
  <c r="CW48" i="2" s="1"/>
  <c r="CV24" i="2"/>
  <c r="CV36" i="2" s="1"/>
  <c r="CV48" i="2" s="1"/>
  <c r="CU24" i="2"/>
  <c r="CU36" i="2" s="1"/>
  <c r="CU48" i="2" s="1"/>
  <c r="CT24" i="2"/>
  <c r="CT36" i="2" s="1"/>
  <c r="CT48" i="2" s="1"/>
  <c r="CQ36" i="2"/>
  <c r="CQ48" i="2" s="1"/>
  <c r="CP36" i="2"/>
  <c r="CP48" i="2" s="1"/>
  <c r="CO36" i="2"/>
  <c r="CO48" i="2" s="1"/>
  <c r="CN36" i="2"/>
  <c r="CN48" i="2" s="1"/>
  <c r="CM36" i="2"/>
  <c r="CM48" i="2" s="1"/>
  <c r="CL36" i="2"/>
  <c r="CL48" i="2" s="1"/>
  <c r="CK36" i="2"/>
  <c r="CK48" i="2" s="1"/>
  <c r="CJ36" i="2"/>
  <c r="CJ48" i="2" s="1"/>
  <c r="CH36" i="2"/>
  <c r="CH48" i="2" s="1"/>
  <c r="CG36" i="2"/>
  <c r="CG48" i="2" s="1"/>
  <c r="CF36" i="2"/>
  <c r="CF48" i="2" s="1"/>
  <c r="CE36" i="2"/>
  <c r="CE48" i="2" s="1"/>
  <c r="CD36" i="2"/>
  <c r="CD48" i="2" s="1"/>
  <c r="CA24" i="2"/>
  <c r="CA36" i="2" s="1"/>
  <c r="CA48" i="2" s="1"/>
  <c r="BZ24" i="2"/>
  <c r="BZ36" i="2" s="1"/>
  <c r="BZ48" i="2" s="1"/>
  <c r="BY24" i="2"/>
  <c r="BY36" i="2" s="1"/>
  <c r="BY48" i="2" s="1"/>
  <c r="BX24" i="2"/>
  <c r="BX36" i="2" s="1"/>
  <c r="BX48" i="2" s="1"/>
  <c r="BW24" i="2"/>
  <c r="BW36" i="2" s="1"/>
  <c r="BW48" i="2" s="1"/>
  <c r="BV24" i="2"/>
  <c r="BV36" i="2" s="1"/>
  <c r="BV48" i="2" s="1"/>
  <c r="BU24" i="2"/>
  <c r="BU36" i="2" s="1"/>
  <c r="BU48" i="2" s="1"/>
  <c r="BT24" i="2"/>
  <c r="BT36" i="2" s="1"/>
  <c r="BT48" i="2" s="1"/>
  <c r="BS24" i="2"/>
  <c r="BS36" i="2" s="1"/>
  <c r="BS48" i="2" s="1"/>
  <c r="BR24" i="2"/>
  <c r="BR36" i="2" s="1"/>
  <c r="BR48" i="2" s="1"/>
  <c r="BQ24" i="2"/>
  <c r="BQ36" i="2" s="1"/>
  <c r="BQ48" i="2" s="1"/>
  <c r="BP24" i="2"/>
  <c r="BP36" i="2" s="1"/>
  <c r="BP48" i="2" s="1"/>
  <c r="BO24" i="2"/>
  <c r="BO36" i="2" s="1"/>
  <c r="BO48" i="2" s="1"/>
  <c r="BN24" i="2"/>
  <c r="BN36" i="2" s="1"/>
  <c r="BN48" i="2" s="1"/>
  <c r="BK36" i="2"/>
  <c r="BK48" i="2" s="1"/>
  <c r="BI36" i="2"/>
  <c r="BI48" i="2" s="1"/>
  <c r="BH36" i="2"/>
  <c r="BH48" i="2" s="1"/>
  <c r="BG36" i="2"/>
  <c r="BG48" i="2" s="1"/>
  <c r="BF36" i="2"/>
  <c r="BF48" i="2" s="1"/>
  <c r="BE36" i="2"/>
  <c r="BE48" i="2" s="1"/>
  <c r="BD36" i="2"/>
  <c r="BD48" i="2" s="1"/>
  <c r="BC36" i="2"/>
  <c r="BC48" i="2" s="1"/>
  <c r="BB36" i="2"/>
  <c r="BB48" i="2" s="1"/>
  <c r="BA36" i="2"/>
  <c r="BA48" i="2" s="1"/>
  <c r="AZ36" i="2"/>
  <c r="AZ48" i="2" s="1"/>
  <c r="AX36" i="2"/>
  <c r="AX48" i="2" s="1"/>
  <c r="AU24" i="2"/>
  <c r="AU36" i="2" s="1"/>
  <c r="AU48" i="2" s="1"/>
  <c r="AT24" i="2"/>
  <c r="AT36" i="2" s="1"/>
  <c r="AT48" i="2" s="1"/>
  <c r="AS24" i="2"/>
  <c r="AS36" i="2" s="1"/>
  <c r="AS48" i="2" s="1"/>
  <c r="AR24" i="2"/>
  <c r="AR36" i="2" s="1"/>
  <c r="AR48" i="2" s="1"/>
  <c r="AQ24" i="2"/>
  <c r="AQ36" i="2" s="1"/>
  <c r="AQ48" i="2" s="1"/>
  <c r="AP24" i="2"/>
  <c r="AP36" i="2" s="1"/>
  <c r="AP48" i="2" s="1"/>
  <c r="AO24" i="2"/>
  <c r="AO36" i="2" s="1"/>
  <c r="AO48" i="2" s="1"/>
  <c r="AN24" i="2"/>
  <c r="AN36" i="2" s="1"/>
  <c r="AN48" i="2" s="1"/>
  <c r="AM24" i="2"/>
  <c r="AM36" i="2" s="1"/>
  <c r="AM48" i="2" s="1"/>
  <c r="AL24" i="2"/>
  <c r="AL36" i="2" s="1"/>
  <c r="AL48" i="2" s="1"/>
  <c r="AK24" i="2"/>
  <c r="AK36" i="2" s="1"/>
  <c r="AK48" i="2" s="1"/>
  <c r="AJ24" i="2"/>
  <c r="AJ36" i="2" s="1"/>
  <c r="AJ48" i="2" s="1"/>
  <c r="AI24" i="2"/>
  <c r="AI36" i="2" s="1"/>
  <c r="AI48" i="2" s="1"/>
  <c r="AH24" i="2"/>
  <c r="AH36" i="2" s="1"/>
  <c r="AH48" i="2" s="1"/>
  <c r="AE24" i="2"/>
  <c r="AE36" i="2" s="1"/>
  <c r="AE48" i="2" s="1"/>
  <c r="AD24" i="2"/>
  <c r="AD36" i="2" s="1"/>
  <c r="AD48" i="2" s="1"/>
  <c r="AC24" i="2"/>
  <c r="AC36" i="2" s="1"/>
  <c r="AC48" i="2" s="1"/>
  <c r="AB24" i="2"/>
  <c r="AB36" i="2" s="1"/>
  <c r="AB48" i="2" s="1"/>
  <c r="AA24" i="2"/>
  <c r="AA36" i="2" s="1"/>
  <c r="AA48" i="2" s="1"/>
  <c r="Z24" i="2"/>
  <c r="Z36" i="2" s="1"/>
  <c r="Z48" i="2" s="1"/>
  <c r="Y24" i="2"/>
  <c r="Y36" i="2" s="1"/>
  <c r="Y48" i="2" s="1"/>
  <c r="X24" i="2"/>
  <c r="X36" i="2" s="1"/>
  <c r="X48" i="2" s="1"/>
  <c r="W24" i="2"/>
  <c r="W36" i="2" s="1"/>
  <c r="W48" i="2" s="1"/>
  <c r="V24" i="2"/>
  <c r="V36" i="2" s="1"/>
  <c r="V48" i="2" s="1"/>
  <c r="U24" i="2"/>
  <c r="U36" i="2" s="1"/>
  <c r="U48" i="2" s="1"/>
  <c r="T24" i="2"/>
  <c r="T36" i="2" s="1"/>
  <c r="T48" i="2" s="1"/>
  <c r="S24" i="2"/>
  <c r="S36" i="2" s="1"/>
  <c r="S48" i="2" s="1"/>
  <c r="R24" i="2"/>
  <c r="R36" i="2" s="1"/>
  <c r="R48" i="2" s="1"/>
  <c r="DW35" i="2"/>
  <c r="DW47" i="2" s="1"/>
  <c r="DV35" i="2"/>
  <c r="DV47" i="2" s="1"/>
  <c r="DT35" i="2"/>
  <c r="DT47" i="2" s="1"/>
  <c r="DS35" i="2"/>
  <c r="DS47" i="2" s="1"/>
  <c r="DR35" i="2"/>
  <c r="DR47" i="2" s="1"/>
  <c r="DQ35" i="2"/>
  <c r="DQ47" i="2" s="1"/>
  <c r="DP35" i="2"/>
  <c r="DP47" i="2" s="1"/>
  <c r="DO35" i="2"/>
  <c r="DO47" i="2" s="1"/>
  <c r="DN35" i="2"/>
  <c r="DN47" i="2" s="1"/>
  <c r="DL35" i="2"/>
  <c r="DL47" i="2" s="1"/>
  <c r="DK35" i="2"/>
  <c r="DK47" i="2" s="1"/>
  <c r="DJ35" i="2"/>
  <c r="DJ47" i="2" s="1"/>
  <c r="DG23" i="2"/>
  <c r="DG35" i="2" s="1"/>
  <c r="DG47" i="2" s="1"/>
  <c r="DF23" i="2"/>
  <c r="DF35" i="2" s="1"/>
  <c r="DF47" i="2" s="1"/>
  <c r="DE23" i="2"/>
  <c r="DE35" i="2" s="1"/>
  <c r="DE47" i="2" s="1"/>
  <c r="DD23" i="2"/>
  <c r="DD35" i="2" s="1"/>
  <c r="DD47" i="2" s="1"/>
  <c r="DC23" i="2"/>
  <c r="DC35" i="2" s="1"/>
  <c r="DC47" i="2" s="1"/>
  <c r="DB23" i="2"/>
  <c r="DB35" i="2" s="1"/>
  <c r="DB47" i="2" s="1"/>
  <c r="DA23" i="2"/>
  <c r="DA35" i="2" s="1"/>
  <c r="DA47" i="2" s="1"/>
  <c r="CZ23" i="2"/>
  <c r="CZ35" i="2" s="1"/>
  <c r="CZ47" i="2" s="1"/>
  <c r="CY23" i="2"/>
  <c r="CY35" i="2" s="1"/>
  <c r="CY47" i="2" s="1"/>
  <c r="CX23" i="2"/>
  <c r="CX35" i="2" s="1"/>
  <c r="CX47" i="2" s="1"/>
  <c r="CW23" i="2"/>
  <c r="CW35" i="2" s="1"/>
  <c r="CW47" i="2" s="1"/>
  <c r="CV23" i="2"/>
  <c r="CV35" i="2" s="1"/>
  <c r="CV47" i="2" s="1"/>
  <c r="CU23" i="2"/>
  <c r="CU35" i="2" s="1"/>
  <c r="CU47" i="2" s="1"/>
  <c r="CT23" i="2"/>
  <c r="CT35" i="2" s="1"/>
  <c r="CT47" i="2" s="1"/>
  <c r="CQ35" i="2"/>
  <c r="CQ47" i="2" s="1"/>
  <c r="CP35" i="2"/>
  <c r="CP47" i="2" s="1"/>
  <c r="CO35" i="2"/>
  <c r="CO47" i="2" s="1"/>
  <c r="CN35" i="2"/>
  <c r="CN47" i="2" s="1"/>
  <c r="CM35" i="2"/>
  <c r="CM47" i="2" s="1"/>
  <c r="CL35" i="2"/>
  <c r="CL47" i="2" s="1"/>
  <c r="CJ35" i="2"/>
  <c r="CJ47" i="2" s="1"/>
  <c r="CI35" i="2"/>
  <c r="CI47" i="2" s="1"/>
  <c r="CH35" i="2"/>
  <c r="CH47" i="2" s="1"/>
  <c r="CG35" i="2"/>
  <c r="CG47" i="2" s="1"/>
  <c r="CF35" i="2"/>
  <c r="CF47" i="2" s="1"/>
  <c r="CE35" i="2"/>
  <c r="CE47" i="2" s="1"/>
  <c r="CD47" i="2"/>
  <c r="CA23" i="2"/>
  <c r="CA35" i="2" s="1"/>
  <c r="CA47" i="2" s="1"/>
  <c r="BZ23" i="2"/>
  <c r="BZ35" i="2" s="1"/>
  <c r="BZ47" i="2" s="1"/>
  <c r="BY23" i="2"/>
  <c r="BY35" i="2" s="1"/>
  <c r="BY47" i="2" s="1"/>
  <c r="BX23" i="2"/>
  <c r="BX35" i="2" s="1"/>
  <c r="BX47" i="2" s="1"/>
  <c r="BW23" i="2"/>
  <c r="BW35" i="2" s="1"/>
  <c r="BW47" i="2" s="1"/>
  <c r="BV23" i="2"/>
  <c r="BV35" i="2" s="1"/>
  <c r="BV47" i="2" s="1"/>
  <c r="BU23" i="2"/>
  <c r="BU35" i="2" s="1"/>
  <c r="BU47" i="2" s="1"/>
  <c r="BT23" i="2"/>
  <c r="BT35" i="2" s="1"/>
  <c r="BT47" i="2" s="1"/>
  <c r="BS23" i="2"/>
  <c r="BS35" i="2" s="1"/>
  <c r="BS47" i="2" s="1"/>
  <c r="BR23" i="2"/>
  <c r="BR35" i="2" s="1"/>
  <c r="BR47" i="2" s="1"/>
  <c r="BQ23" i="2"/>
  <c r="BQ35" i="2" s="1"/>
  <c r="BQ47" i="2" s="1"/>
  <c r="BP23" i="2"/>
  <c r="BP35" i="2" s="1"/>
  <c r="BP47" i="2" s="1"/>
  <c r="BO23" i="2"/>
  <c r="BO35" i="2" s="1"/>
  <c r="BO47" i="2" s="1"/>
  <c r="BN23" i="2"/>
  <c r="BN35" i="2" s="1"/>
  <c r="BN47" i="2" s="1"/>
  <c r="BK35" i="2"/>
  <c r="BK47" i="2" s="1"/>
  <c r="BJ35" i="2"/>
  <c r="BJ47" i="2" s="1"/>
  <c r="BH35" i="2"/>
  <c r="BH47" i="2" s="1"/>
  <c r="BG35" i="2"/>
  <c r="BG47" i="2" s="1"/>
  <c r="BF35" i="2"/>
  <c r="BF47" i="2" s="1"/>
  <c r="BE35" i="2"/>
  <c r="BE47" i="2" s="1"/>
  <c r="BD35" i="2"/>
  <c r="BD47" i="2" s="1"/>
  <c r="BC35" i="2"/>
  <c r="BC47" i="2" s="1"/>
  <c r="BB35" i="2"/>
  <c r="BB47" i="2" s="1"/>
  <c r="AZ35" i="2"/>
  <c r="AZ47" i="2" s="1"/>
  <c r="AY35" i="2"/>
  <c r="AY47" i="2" s="1"/>
  <c r="AX35" i="2"/>
  <c r="AX47" i="2" s="1"/>
  <c r="AU23" i="2"/>
  <c r="AU35" i="2" s="1"/>
  <c r="AU47" i="2" s="1"/>
  <c r="AT23" i="2"/>
  <c r="AT35" i="2" s="1"/>
  <c r="AT47" i="2" s="1"/>
  <c r="AS23" i="2"/>
  <c r="AS35" i="2" s="1"/>
  <c r="AS47" i="2" s="1"/>
  <c r="AR23" i="2"/>
  <c r="AR35" i="2" s="1"/>
  <c r="AR47" i="2" s="1"/>
  <c r="AQ23" i="2"/>
  <c r="AQ35" i="2" s="1"/>
  <c r="AQ47" i="2" s="1"/>
  <c r="AP23" i="2"/>
  <c r="AP35" i="2" s="1"/>
  <c r="AP47" i="2" s="1"/>
  <c r="AO23" i="2"/>
  <c r="AO35" i="2" s="1"/>
  <c r="AO47" i="2" s="1"/>
  <c r="AN23" i="2"/>
  <c r="AN35" i="2" s="1"/>
  <c r="AN47" i="2" s="1"/>
  <c r="AM23" i="2"/>
  <c r="AM35" i="2" s="1"/>
  <c r="AM47" i="2" s="1"/>
  <c r="AL23" i="2"/>
  <c r="AL35" i="2" s="1"/>
  <c r="AL47" i="2" s="1"/>
  <c r="AK23" i="2"/>
  <c r="AK35" i="2" s="1"/>
  <c r="AK47" i="2" s="1"/>
  <c r="AJ23" i="2"/>
  <c r="AJ35" i="2" s="1"/>
  <c r="AJ47" i="2" s="1"/>
  <c r="AI23" i="2"/>
  <c r="AI35" i="2" s="1"/>
  <c r="AI47" i="2" s="1"/>
  <c r="AH35" i="2"/>
  <c r="AH47" i="2" s="1"/>
  <c r="AE23" i="2"/>
  <c r="AE35" i="2" s="1"/>
  <c r="AE47" i="2" s="1"/>
  <c r="AD23" i="2"/>
  <c r="AD35" i="2" s="1"/>
  <c r="AD47" i="2" s="1"/>
  <c r="AC23" i="2"/>
  <c r="AC35" i="2" s="1"/>
  <c r="AC47" i="2" s="1"/>
  <c r="AB23" i="2"/>
  <c r="AB35" i="2" s="1"/>
  <c r="AB47" i="2" s="1"/>
  <c r="AA23" i="2"/>
  <c r="AA35" i="2" s="1"/>
  <c r="AA47" i="2" s="1"/>
  <c r="Z23" i="2"/>
  <c r="Z35" i="2" s="1"/>
  <c r="Z47" i="2" s="1"/>
  <c r="Y23" i="2"/>
  <c r="Y35" i="2" s="1"/>
  <c r="Y47" i="2" s="1"/>
  <c r="X23" i="2"/>
  <c r="X35" i="2" s="1"/>
  <c r="X47" i="2" s="1"/>
  <c r="W23" i="2"/>
  <c r="W35" i="2" s="1"/>
  <c r="W47" i="2" s="1"/>
  <c r="V23" i="2"/>
  <c r="V35" i="2" s="1"/>
  <c r="V47" i="2" s="1"/>
  <c r="U23" i="2"/>
  <c r="U35" i="2" s="1"/>
  <c r="U47" i="2" s="1"/>
  <c r="T23" i="2"/>
  <c r="T35" i="2" s="1"/>
  <c r="T47" i="2" s="1"/>
  <c r="S23" i="2"/>
  <c r="S35" i="2" s="1"/>
  <c r="S47" i="2" s="1"/>
  <c r="R23" i="2"/>
  <c r="R35" i="2" s="1"/>
  <c r="R47" i="2" s="1"/>
  <c r="DV34" i="2"/>
  <c r="DV46" i="2" s="1"/>
  <c r="DU34" i="2"/>
  <c r="DU46" i="2" s="1"/>
  <c r="DT34" i="2"/>
  <c r="DT46" i="2" s="1"/>
  <c r="DS34" i="2"/>
  <c r="DS46" i="2" s="1"/>
  <c r="DR34" i="2"/>
  <c r="DR46" i="2" s="1"/>
  <c r="DQ34" i="2"/>
  <c r="DQ46" i="2" s="1"/>
  <c r="DP34" i="2"/>
  <c r="DP46" i="2" s="1"/>
  <c r="DN34" i="2"/>
  <c r="DN46" i="2" s="1"/>
  <c r="DM34" i="2"/>
  <c r="DM46" i="2" s="1"/>
  <c r="DL34" i="2"/>
  <c r="DL46" i="2" s="1"/>
  <c r="DK46" i="2"/>
  <c r="DJ34" i="2"/>
  <c r="DJ46" i="2" s="1"/>
  <c r="DG22" i="2"/>
  <c r="DG34" i="2" s="1"/>
  <c r="DG46" i="2" s="1"/>
  <c r="DF22" i="2"/>
  <c r="DF34" i="2" s="1"/>
  <c r="DF46" i="2" s="1"/>
  <c r="DE22" i="2"/>
  <c r="DD22" i="2"/>
  <c r="DD34" i="2" s="1"/>
  <c r="DD46" i="2" s="1"/>
  <c r="DC22" i="2"/>
  <c r="DC34" i="2" s="1"/>
  <c r="DC46" i="2" s="1"/>
  <c r="DB22" i="2"/>
  <c r="DB34" i="2" s="1"/>
  <c r="DB46" i="2" s="1"/>
  <c r="DA22" i="2"/>
  <c r="DA34" i="2" s="1"/>
  <c r="DA46" i="2" s="1"/>
  <c r="CZ22" i="2"/>
  <c r="CZ34" i="2" s="1"/>
  <c r="CZ46" i="2" s="1"/>
  <c r="CY22" i="2"/>
  <c r="CY34" i="2" s="1"/>
  <c r="CY46" i="2" s="1"/>
  <c r="CX22" i="2"/>
  <c r="CX34" i="2" s="1"/>
  <c r="CX46" i="2" s="1"/>
  <c r="CW22" i="2"/>
  <c r="CW34" i="2" s="1"/>
  <c r="CW46" i="2" s="1"/>
  <c r="CV22" i="2"/>
  <c r="CV34" i="2" s="1"/>
  <c r="CV46" i="2" s="1"/>
  <c r="CU22" i="2"/>
  <c r="CU34" i="2" s="1"/>
  <c r="CU46" i="2" s="1"/>
  <c r="CT22" i="2"/>
  <c r="CT34" i="2" s="1"/>
  <c r="CT46" i="2" s="1"/>
  <c r="CQ34" i="2"/>
  <c r="CQ46" i="2" s="1"/>
  <c r="CP34" i="2"/>
  <c r="CP46" i="2" s="1"/>
  <c r="CO34" i="2"/>
  <c r="CO46" i="2" s="1"/>
  <c r="CN34" i="2"/>
  <c r="CN46" i="2" s="1"/>
  <c r="CL34" i="2"/>
  <c r="CL46" i="2" s="1"/>
  <c r="CK34" i="2"/>
  <c r="CK46" i="2" s="1"/>
  <c r="CJ34" i="2"/>
  <c r="CJ46" i="2" s="1"/>
  <c r="CI34" i="2"/>
  <c r="CI46" i="2" s="1"/>
  <c r="CH34" i="2"/>
  <c r="CH46" i="2" s="1"/>
  <c r="CG34" i="2"/>
  <c r="CG46" i="2" s="1"/>
  <c r="CF34" i="2"/>
  <c r="CF46" i="2" s="1"/>
  <c r="CD34" i="2"/>
  <c r="CD46" i="2" s="1"/>
  <c r="CA22" i="2"/>
  <c r="CA34" i="2" s="1"/>
  <c r="CA46" i="2" s="1"/>
  <c r="BZ22" i="2"/>
  <c r="BZ34" i="2" s="1"/>
  <c r="BZ46" i="2" s="1"/>
  <c r="BY22" i="2"/>
  <c r="BY34" i="2" s="1"/>
  <c r="BY46" i="2" s="1"/>
  <c r="BX22" i="2"/>
  <c r="BX34" i="2" s="1"/>
  <c r="BX46" i="2" s="1"/>
  <c r="BW22" i="2"/>
  <c r="BW34" i="2" s="1"/>
  <c r="BW46" i="2" s="1"/>
  <c r="BV22" i="2"/>
  <c r="BV34" i="2" s="1"/>
  <c r="BV46" i="2" s="1"/>
  <c r="BU22" i="2"/>
  <c r="BU34" i="2" s="1"/>
  <c r="BU46" i="2" s="1"/>
  <c r="BT22" i="2"/>
  <c r="BT34" i="2" s="1"/>
  <c r="BT46" i="2" s="1"/>
  <c r="BS22" i="2"/>
  <c r="BS34" i="2" s="1"/>
  <c r="BS46" i="2" s="1"/>
  <c r="BR22" i="2"/>
  <c r="BR34" i="2" s="1"/>
  <c r="BR46" i="2" s="1"/>
  <c r="BQ22" i="2"/>
  <c r="BQ34" i="2" s="1"/>
  <c r="BQ46" i="2" s="1"/>
  <c r="BP22" i="2"/>
  <c r="BP34" i="2" s="1"/>
  <c r="BP46" i="2" s="1"/>
  <c r="BO22" i="2"/>
  <c r="BO34" i="2" s="1"/>
  <c r="BO46" i="2" s="1"/>
  <c r="BN22" i="2"/>
  <c r="BN34" i="2" s="1"/>
  <c r="BN46" i="2" s="1"/>
  <c r="BJ34" i="2"/>
  <c r="BJ46" i="2" s="1"/>
  <c r="BI34" i="2"/>
  <c r="BI46" i="2" s="1"/>
  <c r="BH34" i="2"/>
  <c r="BH46" i="2" s="1"/>
  <c r="BG34" i="2"/>
  <c r="BG46" i="2" s="1"/>
  <c r="BF34" i="2"/>
  <c r="BF46" i="2" s="1"/>
  <c r="BE34" i="2"/>
  <c r="BE46" i="2" s="1"/>
  <c r="BD34" i="2"/>
  <c r="BD46" i="2" s="1"/>
  <c r="BB34" i="2"/>
  <c r="BB46" i="2" s="1"/>
  <c r="BA34" i="2"/>
  <c r="BA46" i="2" s="1"/>
  <c r="AZ34" i="2"/>
  <c r="AZ46" i="2" s="1"/>
  <c r="AY34" i="2"/>
  <c r="AY46" i="2" s="1"/>
  <c r="AX46" i="2"/>
  <c r="AU22" i="2"/>
  <c r="AU34" i="2" s="1"/>
  <c r="AU46" i="2" s="1"/>
  <c r="AT22" i="2"/>
  <c r="AT34" i="2" s="1"/>
  <c r="AT46" i="2" s="1"/>
  <c r="AS22" i="2"/>
  <c r="AS34" i="2" s="1"/>
  <c r="AS46" i="2" s="1"/>
  <c r="AR22" i="2"/>
  <c r="AR34" i="2" s="1"/>
  <c r="AR46" i="2" s="1"/>
  <c r="AQ22" i="2"/>
  <c r="AQ34" i="2" s="1"/>
  <c r="AQ46" i="2" s="1"/>
  <c r="AP22" i="2"/>
  <c r="AP34" i="2" s="1"/>
  <c r="AP46" i="2" s="1"/>
  <c r="AO22" i="2"/>
  <c r="AO34" i="2" s="1"/>
  <c r="AO46" i="2" s="1"/>
  <c r="AN22" i="2"/>
  <c r="AN34" i="2" s="1"/>
  <c r="AN46" i="2" s="1"/>
  <c r="AM22" i="2"/>
  <c r="AM34" i="2" s="1"/>
  <c r="AM46" i="2" s="1"/>
  <c r="AL22" i="2"/>
  <c r="AL34" i="2" s="1"/>
  <c r="AL46" i="2" s="1"/>
  <c r="AK22" i="2"/>
  <c r="AK34" i="2" s="1"/>
  <c r="AK46" i="2" s="1"/>
  <c r="AJ22" i="2"/>
  <c r="AJ34" i="2" s="1"/>
  <c r="AJ46" i="2" s="1"/>
  <c r="AI22" i="2"/>
  <c r="AI34" i="2" s="1"/>
  <c r="AI46" i="2" s="1"/>
  <c r="AH22" i="2"/>
  <c r="AH34" i="2" s="1"/>
  <c r="AH46" i="2" s="1"/>
  <c r="AE22" i="2"/>
  <c r="AE34" i="2" s="1"/>
  <c r="AE46" i="2" s="1"/>
  <c r="AD22" i="2"/>
  <c r="AD34" i="2" s="1"/>
  <c r="AD46" i="2" s="1"/>
  <c r="AC22" i="2"/>
  <c r="AC34" i="2" s="1"/>
  <c r="AC46" i="2" s="1"/>
  <c r="AB22" i="2"/>
  <c r="AB34" i="2" s="1"/>
  <c r="AB46" i="2" s="1"/>
  <c r="AA22" i="2"/>
  <c r="AA34" i="2" s="1"/>
  <c r="AA46" i="2" s="1"/>
  <c r="Z22" i="2"/>
  <c r="Z34" i="2" s="1"/>
  <c r="Z46" i="2" s="1"/>
  <c r="Y22" i="2"/>
  <c r="Y34" i="2" s="1"/>
  <c r="Y46" i="2" s="1"/>
  <c r="X34" i="2"/>
  <c r="X46" i="2" s="1"/>
  <c r="W22" i="2"/>
  <c r="W34" i="2" s="1"/>
  <c r="W46" i="2" s="1"/>
  <c r="V34" i="2"/>
  <c r="V46" i="2" s="1"/>
  <c r="U22" i="2"/>
  <c r="U34" i="2" s="1"/>
  <c r="U46" i="2" s="1"/>
  <c r="T22" i="2"/>
  <c r="T34" i="2" s="1"/>
  <c r="T46" i="2" s="1"/>
  <c r="S22" i="2"/>
  <c r="S34" i="2" s="1"/>
  <c r="S46" i="2" s="1"/>
  <c r="R22" i="2"/>
  <c r="R34" i="2" s="1"/>
  <c r="R46" i="2" s="1"/>
  <c r="DW33" i="2"/>
  <c r="DW45" i="2" s="1"/>
  <c r="DV33" i="2"/>
  <c r="DV45" i="2" s="1"/>
  <c r="DU33" i="2"/>
  <c r="DU45" i="2" s="1"/>
  <c r="DT33" i="2"/>
  <c r="DT45" i="2" s="1"/>
  <c r="DS33" i="2"/>
  <c r="DS45" i="2" s="1"/>
  <c r="DR33" i="2"/>
  <c r="DR45" i="2" s="1"/>
  <c r="DP33" i="2"/>
  <c r="DP45" i="2" s="1"/>
  <c r="DO33" i="2"/>
  <c r="DO45" i="2" s="1"/>
  <c r="DN33" i="2"/>
  <c r="DN45" i="2" s="1"/>
  <c r="DM33" i="2"/>
  <c r="DM45" i="2" s="1"/>
  <c r="DL33" i="2"/>
  <c r="DL45" i="2" s="1"/>
  <c r="DK33" i="2"/>
  <c r="DK45" i="2" s="1"/>
  <c r="DJ33" i="2"/>
  <c r="DJ45" i="2" s="1"/>
  <c r="DG21" i="2"/>
  <c r="DG33" i="2" s="1"/>
  <c r="DG45" i="2" s="1"/>
  <c r="DF21" i="2"/>
  <c r="DF33" i="2" s="1"/>
  <c r="DF45" i="2" s="1"/>
  <c r="DE21" i="2"/>
  <c r="DE33" i="2" s="1"/>
  <c r="DE45" i="2" s="1"/>
  <c r="DD21" i="2"/>
  <c r="DD33" i="2" s="1"/>
  <c r="DD45" i="2" s="1"/>
  <c r="DC21" i="2"/>
  <c r="DC33" i="2" s="1"/>
  <c r="DC45" i="2" s="1"/>
  <c r="DB21" i="2"/>
  <c r="DB33" i="2" s="1"/>
  <c r="DB45" i="2" s="1"/>
  <c r="DA21" i="2"/>
  <c r="DA33" i="2" s="1"/>
  <c r="DA45" i="2" s="1"/>
  <c r="CZ21" i="2"/>
  <c r="CZ33" i="2" s="1"/>
  <c r="CZ45" i="2" s="1"/>
  <c r="CY21" i="2"/>
  <c r="CX21" i="2"/>
  <c r="CX33" i="2" s="1"/>
  <c r="CX45" i="2" s="1"/>
  <c r="CW21" i="2"/>
  <c r="CW33" i="2" s="1"/>
  <c r="CW45" i="2" s="1"/>
  <c r="CV21" i="2"/>
  <c r="CV33" i="2" s="1"/>
  <c r="CV45" i="2" s="1"/>
  <c r="CU21" i="2"/>
  <c r="CU33" i="2" s="1"/>
  <c r="CU45" i="2" s="1"/>
  <c r="CT33" i="2"/>
  <c r="CT45" i="2" s="1"/>
  <c r="CQ33" i="2"/>
  <c r="CQ45" i="2" s="1"/>
  <c r="CO33" i="2"/>
  <c r="CO45" i="2" s="1"/>
  <c r="CN33" i="2"/>
  <c r="CN45" i="2" s="1"/>
  <c r="CM33" i="2"/>
  <c r="CM45" i="2" s="1"/>
  <c r="CL33" i="2"/>
  <c r="CL45" i="2" s="1"/>
  <c r="CJ33" i="2"/>
  <c r="CJ45" i="2" s="1"/>
  <c r="CI33" i="2"/>
  <c r="CI45" i="2" s="1"/>
  <c r="CH33" i="2"/>
  <c r="CH45" i="2" s="1"/>
  <c r="CG33" i="2"/>
  <c r="CG45" i="2" s="1"/>
  <c r="CE33" i="2"/>
  <c r="CE45" i="2" s="1"/>
  <c r="CD33" i="2"/>
  <c r="CD45" i="2" s="1"/>
  <c r="CA21" i="2"/>
  <c r="CA33" i="2" s="1"/>
  <c r="CA45" i="2" s="1"/>
  <c r="BZ21" i="2"/>
  <c r="BZ33" i="2" s="1"/>
  <c r="BZ45" i="2" s="1"/>
  <c r="BY21" i="2"/>
  <c r="BY33" i="2" s="1"/>
  <c r="BY45" i="2" s="1"/>
  <c r="BX21" i="2"/>
  <c r="BX33" i="2" s="1"/>
  <c r="BX45" i="2" s="1"/>
  <c r="BW21" i="2"/>
  <c r="BW33" i="2" s="1"/>
  <c r="BW45" i="2" s="1"/>
  <c r="BV21" i="2"/>
  <c r="BV33" i="2" s="1"/>
  <c r="BV45" i="2" s="1"/>
  <c r="BU21" i="2"/>
  <c r="BU33" i="2" s="1"/>
  <c r="BU45" i="2" s="1"/>
  <c r="BT21" i="2"/>
  <c r="BT33" i="2" s="1"/>
  <c r="BT45" i="2" s="1"/>
  <c r="BS21" i="2"/>
  <c r="BS33" i="2" s="1"/>
  <c r="BS45" i="2" s="1"/>
  <c r="BR21" i="2"/>
  <c r="BR33" i="2" s="1"/>
  <c r="BR45" i="2" s="1"/>
  <c r="BQ21" i="2"/>
  <c r="BQ33" i="2" s="1"/>
  <c r="BQ45" i="2" s="1"/>
  <c r="BP21" i="2"/>
  <c r="BP33" i="2" s="1"/>
  <c r="BP45" i="2" s="1"/>
  <c r="BO21" i="2"/>
  <c r="BO33" i="2" s="1"/>
  <c r="BO45" i="2" s="1"/>
  <c r="BN21" i="2"/>
  <c r="BN33" i="2" s="1"/>
  <c r="BN45" i="2" s="1"/>
  <c r="BK33" i="2"/>
  <c r="BK45" i="2" s="1"/>
  <c r="BJ33" i="2"/>
  <c r="BJ45" i="2" s="1"/>
  <c r="BI33" i="2"/>
  <c r="BI45" i="2" s="1"/>
  <c r="BH33" i="2"/>
  <c r="BH45" i="2" s="1"/>
  <c r="BG33" i="2"/>
  <c r="BG45" i="2" s="1"/>
  <c r="BE33" i="2"/>
  <c r="BE45" i="2" s="1"/>
  <c r="BD33" i="2"/>
  <c r="BD45" i="2" s="1"/>
  <c r="BC33" i="2"/>
  <c r="BC45" i="2" s="1"/>
  <c r="BB33" i="2"/>
  <c r="BB45" i="2" s="1"/>
  <c r="AZ33" i="2"/>
  <c r="AZ45" i="2" s="1"/>
  <c r="AY33" i="2"/>
  <c r="AY45" i="2" s="1"/>
  <c r="AX33" i="2"/>
  <c r="AX45" i="2" s="1"/>
  <c r="AU21" i="2"/>
  <c r="AU33" i="2" s="1"/>
  <c r="AU45" i="2" s="1"/>
  <c r="AT21" i="2"/>
  <c r="AT33" i="2" s="1"/>
  <c r="AT45" i="2" s="1"/>
  <c r="AS21" i="2"/>
  <c r="AS33" i="2" s="1"/>
  <c r="AS45" i="2" s="1"/>
  <c r="AR21" i="2"/>
  <c r="AR33" i="2" s="1"/>
  <c r="AR45" i="2" s="1"/>
  <c r="AQ21" i="2"/>
  <c r="AQ33" i="2" s="1"/>
  <c r="AQ45" i="2" s="1"/>
  <c r="AP21" i="2"/>
  <c r="AP33" i="2" s="1"/>
  <c r="AP45" i="2" s="1"/>
  <c r="AO21" i="2"/>
  <c r="AO33" i="2" s="1"/>
  <c r="AO45" i="2" s="1"/>
  <c r="AN21" i="2"/>
  <c r="AN33" i="2" s="1"/>
  <c r="AN45" i="2" s="1"/>
  <c r="AM21" i="2"/>
  <c r="AM33" i="2" s="1"/>
  <c r="AM45" i="2" s="1"/>
  <c r="AL21" i="2"/>
  <c r="AL33" i="2" s="1"/>
  <c r="AL45" i="2" s="1"/>
  <c r="AK21" i="2"/>
  <c r="AK33" i="2" s="1"/>
  <c r="AK45" i="2" s="1"/>
  <c r="AJ21" i="2"/>
  <c r="AJ33" i="2" s="1"/>
  <c r="AJ45" i="2" s="1"/>
  <c r="AI21" i="2"/>
  <c r="AI33" i="2" s="1"/>
  <c r="AI45" i="2" s="1"/>
  <c r="AH21" i="2"/>
  <c r="AH33" i="2" s="1"/>
  <c r="AH45" i="2" s="1"/>
  <c r="AE21" i="2"/>
  <c r="AE33" i="2" s="1"/>
  <c r="AE45" i="2" s="1"/>
  <c r="AD21" i="2"/>
  <c r="AD33" i="2" s="1"/>
  <c r="AD45" i="2" s="1"/>
  <c r="AC21" i="2"/>
  <c r="AC33" i="2" s="1"/>
  <c r="AC45" i="2" s="1"/>
  <c r="AB21" i="2"/>
  <c r="AB33" i="2" s="1"/>
  <c r="AB45" i="2" s="1"/>
  <c r="AA21" i="2"/>
  <c r="AA33" i="2" s="1"/>
  <c r="AA45" i="2" s="1"/>
  <c r="Z21" i="2"/>
  <c r="Z33" i="2" s="1"/>
  <c r="Z45" i="2" s="1"/>
  <c r="Y21" i="2"/>
  <c r="Y33" i="2" s="1"/>
  <c r="Y45" i="2" s="1"/>
  <c r="X21" i="2"/>
  <c r="X33" i="2" s="1"/>
  <c r="X45" i="2" s="1"/>
  <c r="W21" i="2"/>
  <c r="W33" i="2" s="1"/>
  <c r="W45" i="2" s="1"/>
  <c r="V21" i="2"/>
  <c r="V33" i="2" s="1"/>
  <c r="V45" i="2" s="1"/>
  <c r="U21" i="2"/>
  <c r="U33" i="2" s="1"/>
  <c r="U45" i="2" s="1"/>
  <c r="T21" i="2"/>
  <c r="T33" i="2" s="1"/>
  <c r="T45" i="2" s="1"/>
  <c r="S21" i="2"/>
  <c r="S33" i="2" s="1"/>
  <c r="S45" i="2" s="1"/>
  <c r="R21" i="2"/>
  <c r="R33" i="2" s="1"/>
  <c r="R45" i="2" s="1"/>
  <c r="DV32" i="2"/>
  <c r="DV44" i="2" s="1"/>
  <c r="DU32" i="2"/>
  <c r="DU44" i="2" s="1"/>
  <c r="DT32" i="2"/>
  <c r="DT44" i="2" s="1"/>
  <c r="DS32" i="2"/>
  <c r="DS44" i="2" s="1"/>
  <c r="DQ32" i="2"/>
  <c r="DQ44" i="2" s="1"/>
  <c r="DP32" i="2"/>
  <c r="DP44" i="2" s="1"/>
  <c r="DO32" i="2"/>
  <c r="DO44" i="2" s="1"/>
  <c r="DN32" i="2"/>
  <c r="DN44" i="2" s="1"/>
  <c r="DM32" i="2"/>
  <c r="DM44" i="2" s="1"/>
  <c r="DK32" i="2"/>
  <c r="DK44" i="2" s="1"/>
  <c r="DJ32" i="2"/>
  <c r="DJ44" i="2" s="1"/>
  <c r="DG20" i="2"/>
  <c r="DG32" i="2" s="1"/>
  <c r="DG44" i="2" s="1"/>
  <c r="DF20" i="2"/>
  <c r="DF32" i="2" s="1"/>
  <c r="DF44" i="2" s="1"/>
  <c r="DE20" i="2"/>
  <c r="DE32" i="2" s="1"/>
  <c r="DE44" i="2" s="1"/>
  <c r="DD20" i="2"/>
  <c r="DD32" i="2" s="1"/>
  <c r="DD44" i="2" s="1"/>
  <c r="DC20" i="2"/>
  <c r="DC32" i="2" s="1"/>
  <c r="DC44" i="2" s="1"/>
  <c r="DB20" i="2"/>
  <c r="DB32" i="2" s="1"/>
  <c r="DB44" i="2" s="1"/>
  <c r="DA20" i="2"/>
  <c r="DA32" i="2" s="1"/>
  <c r="DA44" i="2" s="1"/>
  <c r="CZ20" i="2"/>
  <c r="CZ32" i="2" s="1"/>
  <c r="CZ44" i="2" s="1"/>
  <c r="CY20" i="2"/>
  <c r="CY32" i="2" s="1"/>
  <c r="CY44" i="2" s="1"/>
  <c r="CX20" i="2"/>
  <c r="CX32" i="2" s="1"/>
  <c r="CX44" i="2" s="1"/>
  <c r="CW20" i="2"/>
  <c r="CW32" i="2" s="1"/>
  <c r="CW44" i="2" s="1"/>
  <c r="CV20" i="2"/>
  <c r="CV32" i="2" s="1"/>
  <c r="CV44" i="2" s="1"/>
  <c r="CU20" i="2"/>
  <c r="CU32" i="2" s="1"/>
  <c r="CU44" i="2" s="1"/>
  <c r="CQ32" i="2"/>
  <c r="CQ44" i="2" s="1"/>
  <c r="CP32" i="2"/>
  <c r="CP44" i="2" s="1"/>
  <c r="CO32" i="2"/>
  <c r="CO44" i="2" s="1"/>
  <c r="CN32" i="2"/>
  <c r="CN44" i="2" s="1"/>
  <c r="CL32" i="2"/>
  <c r="CL44" i="2" s="1"/>
  <c r="CK32" i="2"/>
  <c r="CK44" i="2" s="1"/>
  <c r="CJ32" i="2"/>
  <c r="CJ44" i="2" s="1"/>
  <c r="CI32" i="2"/>
  <c r="CI44" i="2" s="1"/>
  <c r="CG32" i="2"/>
  <c r="CG44" i="2" s="1"/>
  <c r="CF32" i="2"/>
  <c r="CF44" i="2" s="1"/>
  <c r="CE32" i="2"/>
  <c r="CE44" i="2" s="1"/>
  <c r="CD32" i="2"/>
  <c r="CA20" i="2"/>
  <c r="CA32" i="2" s="1"/>
  <c r="CA44" i="2" s="1"/>
  <c r="BZ20" i="2"/>
  <c r="BZ32" i="2" s="1"/>
  <c r="BZ44" i="2" s="1"/>
  <c r="BY20" i="2"/>
  <c r="BY32" i="2" s="1"/>
  <c r="BY44" i="2" s="1"/>
  <c r="BX20" i="2"/>
  <c r="BX32" i="2" s="1"/>
  <c r="BX44" i="2" s="1"/>
  <c r="BW20" i="2"/>
  <c r="BW32" i="2" s="1"/>
  <c r="BW44" i="2" s="1"/>
  <c r="BV20" i="2"/>
  <c r="BV32" i="2" s="1"/>
  <c r="BV44" i="2" s="1"/>
  <c r="BU20" i="2"/>
  <c r="BU32" i="2" s="1"/>
  <c r="BU44" i="2" s="1"/>
  <c r="BT20" i="2"/>
  <c r="BT32" i="2" s="1"/>
  <c r="BT44" i="2" s="1"/>
  <c r="BS20" i="2"/>
  <c r="BS32" i="2" s="1"/>
  <c r="BS44" i="2" s="1"/>
  <c r="BR20" i="2"/>
  <c r="BR32" i="2" s="1"/>
  <c r="BR44" i="2" s="1"/>
  <c r="BQ20" i="2"/>
  <c r="BQ32" i="2" s="1"/>
  <c r="BQ44" i="2" s="1"/>
  <c r="BP20" i="2"/>
  <c r="BP32" i="2" s="1"/>
  <c r="BP44" i="2" s="1"/>
  <c r="BO20" i="2"/>
  <c r="BO32" i="2" s="1"/>
  <c r="BO44" i="2" s="1"/>
  <c r="BN32" i="2"/>
  <c r="BN44" i="2" s="1"/>
  <c r="BK32" i="2"/>
  <c r="BK44" i="2" s="1"/>
  <c r="BJ32" i="2"/>
  <c r="BJ44" i="2" s="1"/>
  <c r="BI32" i="2"/>
  <c r="BI44" i="2" s="1"/>
  <c r="BG32" i="2"/>
  <c r="BG44" i="2" s="1"/>
  <c r="BF32" i="2"/>
  <c r="BF44" i="2" s="1"/>
  <c r="BE32" i="2"/>
  <c r="BE44" i="2" s="1"/>
  <c r="BD32" i="2"/>
  <c r="BD44" i="2" s="1"/>
  <c r="BB32" i="2"/>
  <c r="BB44" i="2" s="1"/>
  <c r="BA32" i="2"/>
  <c r="BA44" i="2" s="1"/>
  <c r="AZ32" i="2"/>
  <c r="AZ44" i="2" s="1"/>
  <c r="AY32" i="2"/>
  <c r="AY44" i="2" s="1"/>
  <c r="AU20" i="2"/>
  <c r="AU32" i="2" s="1"/>
  <c r="AU44" i="2" s="1"/>
  <c r="AT20" i="2"/>
  <c r="AT32" i="2" s="1"/>
  <c r="AT44" i="2" s="1"/>
  <c r="AS20" i="2"/>
  <c r="AS32" i="2" s="1"/>
  <c r="AS44" i="2" s="1"/>
  <c r="AR20" i="2"/>
  <c r="AR32" i="2" s="1"/>
  <c r="AR44" i="2" s="1"/>
  <c r="AQ20" i="2"/>
  <c r="AQ32" i="2" s="1"/>
  <c r="AQ44" i="2" s="1"/>
  <c r="AP20" i="2"/>
  <c r="AP32" i="2" s="1"/>
  <c r="AP44" i="2" s="1"/>
  <c r="AO20" i="2"/>
  <c r="AO32" i="2" s="1"/>
  <c r="AO44" i="2" s="1"/>
  <c r="AN20" i="2"/>
  <c r="AN32" i="2" s="1"/>
  <c r="AN44" i="2" s="1"/>
  <c r="AM20" i="2"/>
  <c r="AM32" i="2" s="1"/>
  <c r="AM44" i="2" s="1"/>
  <c r="AL20" i="2"/>
  <c r="AL32" i="2" s="1"/>
  <c r="AL44" i="2" s="1"/>
  <c r="AK20" i="2"/>
  <c r="AK32" i="2" s="1"/>
  <c r="AK44" i="2" s="1"/>
  <c r="AJ20" i="2"/>
  <c r="AJ32" i="2" s="1"/>
  <c r="AJ44" i="2" s="1"/>
  <c r="AI20" i="2"/>
  <c r="AI32" i="2" s="1"/>
  <c r="AI44" i="2" s="1"/>
  <c r="AH20" i="2"/>
  <c r="AH32" i="2" s="1"/>
  <c r="AH44" i="2" s="1"/>
  <c r="AE20" i="2"/>
  <c r="AE32" i="2" s="1"/>
  <c r="AE44" i="2" s="1"/>
  <c r="AD20" i="2"/>
  <c r="AD32" i="2" s="1"/>
  <c r="AD44" i="2" s="1"/>
  <c r="AC20" i="2"/>
  <c r="AC32" i="2" s="1"/>
  <c r="AC44" i="2" s="1"/>
  <c r="AB20" i="2"/>
  <c r="AB32" i="2" s="1"/>
  <c r="AB44" i="2" s="1"/>
  <c r="AA20" i="2"/>
  <c r="AA32" i="2" s="1"/>
  <c r="AA44" i="2" s="1"/>
  <c r="Z20" i="2"/>
  <c r="Z32" i="2" s="1"/>
  <c r="Z44" i="2" s="1"/>
  <c r="Y20" i="2"/>
  <c r="Y32" i="2" s="1"/>
  <c r="Y44" i="2" s="1"/>
  <c r="X20" i="2"/>
  <c r="X32" i="2" s="1"/>
  <c r="X44" i="2" s="1"/>
  <c r="W20" i="2"/>
  <c r="W32" i="2" s="1"/>
  <c r="W44" i="2" s="1"/>
  <c r="V20" i="2"/>
  <c r="V32" i="2" s="1"/>
  <c r="V44" i="2" s="1"/>
  <c r="U20" i="2"/>
  <c r="U32" i="2" s="1"/>
  <c r="U44" i="2" s="1"/>
  <c r="T20" i="2"/>
  <c r="T32" i="2" s="1"/>
  <c r="T44" i="2" s="1"/>
  <c r="S20" i="2"/>
  <c r="S32" i="2" s="1"/>
  <c r="S44" i="2" s="1"/>
  <c r="R32" i="2"/>
  <c r="R44" i="2" s="1"/>
  <c r="AK5" i="1" l="1"/>
  <c r="AD2" i="1"/>
  <c r="AE2" i="1"/>
  <c r="AF2" i="1"/>
  <c r="AG2" i="1"/>
  <c r="AH2" i="1"/>
  <c r="AI2" i="1"/>
  <c r="AJ2" i="1"/>
  <c r="AK2" i="1"/>
  <c r="AD3" i="1"/>
  <c r="AE3" i="1"/>
  <c r="AF3" i="1"/>
  <c r="AG3" i="1"/>
  <c r="AH3" i="1"/>
  <c r="AI3" i="1"/>
  <c r="AJ3" i="1"/>
  <c r="AK3" i="1"/>
  <c r="AD4" i="1"/>
  <c r="AE4" i="1"/>
  <c r="AF4" i="1"/>
  <c r="AG4" i="1"/>
  <c r="AH4" i="1"/>
  <c r="AI4" i="1"/>
  <c r="AJ4" i="1"/>
  <c r="AK4" i="1"/>
  <c r="AD5" i="1"/>
  <c r="AE5" i="1"/>
  <c r="AF5" i="1"/>
  <c r="AG5" i="1"/>
  <c r="AH5" i="1"/>
  <c r="AI5" i="1"/>
  <c r="AJ5" i="1"/>
  <c r="AD6" i="1"/>
  <c r="AE6" i="1"/>
  <c r="AF6" i="1"/>
  <c r="AG6" i="1"/>
  <c r="AH6" i="1"/>
  <c r="AI6" i="1"/>
  <c r="AJ6" i="1"/>
  <c r="AK6" i="1"/>
  <c r="AD7" i="1"/>
  <c r="AE7" i="1"/>
  <c r="AF7" i="1"/>
  <c r="AG7" i="1"/>
  <c r="AH7" i="1"/>
  <c r="AI7" i="1"/>
  <c r="AJ7" i="1"/>
  <c r="AK7" i="1"/>
  <c r="AD8" i="1"/>
  <c r="AE8" i="1"/>
  <c r="AF8" i="1"/>
  <c r="AG8" i="1"/>
  <c r="AH8" i="1"/>
  <c r="AI8" i="1"/>
  <c r="AJ8" i="1"/>
  <c r="AK8" i="1"/>
  <c r="AD9" i="1"/>
  <c r="AE9" i="1"/>
  <c r="AF9" i="1"/>
  <c r="AG9" i="1"/>
  <c r="AH9" i="1"/>
  <c r="AI9" i="1"/>
  <c r="AJ9" i="1"/>
  <c r="AK9" i="1"/>
  <c r="AD10" i="1"/>
  <c r="AE10" i="1"/>
  <c r="AF10" i="1"/>
  <c r="AG10" i="1"/>
  <c r="AH10" i="1"/>
  <c r="AI10" i="1"/>
  <c r="AJ10" i="1"/>
  <c r="AK10" i="1"/>
  <c r="AD11" i="1"/>
  <c r="AE11" i="1"/>
  <c r="AF11" i="1"/>
  <c r="AG11" i="1"/>
  <c r="AH11" i="1"/>
  <c r="AI11" i="1"/>
  <c r="AJ11" i="1"/>
  <c r="AK11" i="1"/>
  <c r="AD12" i="1"/>
  <c r="AE12" i="1"/>
  <c r="AF12" i="1"/>
  <c r="AG12" i="1"/>
  <c r="AH12" i="1"/>
  <c r="AI12" i="1"/>
  <c r="AJ12" i="1"/>
  <c r="AK12" i="1"/>
  <c r="AD13" i="1"/>
  <c r="AE13" i="1"/>
  <c r="AF13" i="1"/>
  <c r="AG13" i="1"/>
  <c r="AH13" i="1"/>
  <c r="AI13" i="1"/>
  <c r="AJ13" i="1"/>
  <c r="AK13" i="1"/>
  <c r="AD14" i="1"/>
  <c r="AE14" i="1"/>
  <c r="AF14" i="1"/>
  <c r="AG14" i="1"/>
  <c r="AH14" i="1"/>
  <c r="AI14" i="1"/>
  <c r="AJ14" i="1"/>
  <c r="AK14" i="1"/>
  <c r="AD15" i="1"/>
  <c r="AE15" i="1"/>
  <c r="AF15" i="1"/>
  <c r="AG15" i="1"/>
  <c r="AH15" i="1"/>
  <c r="AI15" i="1"/>
  <c r="AJ15" i="1"/>
  <c r="AK15" i="1"/>
  <c r="AD16" i="1"/>
  <c r="AE16" i="1"/>
  <c r="AF16" i="1"/>
  <c r="AG16" i="1"/>
  <c r="AH16" i="1"/>
  <c r="AI16" i="1"/>
  <c r="AJ16" i="1"/>
  <c r="AK16" i="1"/>
  <c r="AD17" i="1"/>
  <c r="AE17" i="1"/>
  <c r="AF17" i="1"/>
  <c r="AG17" i="1"/>
  <c r="AH17" i="1"/>
  <c r="AI17" i="1"/>
  <c r="AJ17" i="1"/>
  <c r="AK17" i="1"/>
  <c r="AD18" i="1"/>
  <c r="AE18" i="1"/>
  <c r="AF18" i="1"/>
  <c r="AG18" i="1"/>
  <c r="AH18" i="1"/>
  <c r="AI18" i="1"/>
  <c r="AJ18" i="1"/>
  <c r="AK18" i="1"/>
  <c r="AD19" i="1"/>
  <c r="AE19" i="1"/>
  <c r="AF19" i="1"/>
  <c r="AG19" i="1"/>
  <c r="AH19" i="1"/>
  <c r="AI19" i="1"/>
  <c r="AJ19" i="1"/>
  <c r="AK19" i="1"/>
  <c r="AD20" i="1"/>
  <c r="AE20" i="1"/>
  <c r="AF20" i="1"/>
  <c r="AG20" i="1"/>
  <c r="AH20" i="1"/>
  <c r="AI20" i="1"/>
  <c r="AJ20" i="1"/>
  <c r="AK20" i="1"/>
  <c r="AD21" i="1"/>
  <c r="AE21" i="1"/>
  <c r="AF21" i="1"/>
  <c r="AG21" i="1"/>
  <c r="AH21" i="1"/>
  <c r="AI21" i="1"/>
  <c r="AJ21" i="1"/>
  <c r="AK21" i="1"/>
  <c r="AD22" i="1"/>
  <c r="AE22" i="1"/>
  <c r="AF22" i="1"/>
  <c r="AG22" i="1"/>
  <c r="AH22" i="1"/>
  <c r="AI22" i="1"/>
  <c r="AJ22" i="1"/>
  <c r="AD23" i="1"/>
  <c r="AE23" i="1"/>
  <c r="AF23" i="1"/>
  <c r="AG23" i="1"/>
  <c r="AH23" i="1"/>
  <c r="AI23" i="1"/>
  <c r="AJ23" i="1"/>
  <c r="AK23" i="1"/>
  <c r="AD24" i="1"/>
  <c r="AE24" i="1"/>
  <c r="AF24" i="1"/>
  <c r="AG24" i="1"/>
  <c r="AH24" i="1"/>
  <c r="AI24" i="1"/>
  <c r="AJ24" i="1"/>
  <c r="AK24" i="1"/>
  <c r="AD25" i="1"/>
  <c r="AE25" i="1"/>
  <c r="AF25" i="1"/>
  <c r="AG25" i="1"/>
  <c r="AH25" i="1"/>
  <c r="AI25" i="1"/>
  <c r="AJ25" i="1"/>
  <c r="AK25" i="1"/>
  <c r="AD26" i="1"/>
  <c r="AE26" i="1"/>
  <c r="AF26" i="1"/>
  <c r="AG26" i="1"/>
  <c r="AH26" i="1"/>
  <c r="AI26" i="1"/>
  <c r="AJ26" i="1"/>
  <c r="AK26" i="1"/>
  <c r="AC26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D30" i="1" l="1"/>
  <c r="AK30" i="1"/>
  <c r="AC30" i="1"/>
  <c r="AJ30" i="1"/>
  <c r="AI30" i="1"/>
  <c r="AH30" i="1"/>
  <c r="AG30" i="1"/>
  <c r="AF30" i="1"/>
  <c r="AE30" i="1"/>
</calcChain>
</file>

<file path=xl/sharedStrings.xml><?xml version="1.0" encoding="utf-8"?>
<sst xmlns="http://schemas.openxmlformats.org/spreadsheetml/2006/main" count="411" uniqueCount="141">
  <si>
    <t>1990 1Q</t>
  </si>
  <si>
    <t>1990 2Q</t>
  </si>
  <si>
    <t>1990 3Q</t>
  </si>
  <si>
    <t>1990 4Q</t>
  </si>
  <si>
    <t>1991 1Q</t>
  </si>
  <si>
    <t>1991 2Q</t>
  </si>
  <si>
    <t>1991 3Q</t>
  </si>
  <si>
    <t>1991 4Q</t>
  </si>
  <si>
    <t>1P</t>
  </si>
  <si>
    <t>2P</t>
  </si>
  <si>
    <t>3P</t>
  </si>
  <si>
    <t>SM</t>
  </si>
  <si>
    <t>2S</t>
  </si>
  <si>
    <t>3S</t>
  </si>
  <si>
    <t>4S</t>
  </si>
  <si>
    <t>SC</t>
  </si>
  <si>
    <t>Utility</t>
  </si>
  <si>
    <t>1992 1Q</t>
  </si>
  <si>
    <t>1992 2Q</t>
  </si>
  <si>
    <t>1992 3Q</t>
  </si>
  <si>
    <t>1992 4Q</t>
  </si>
  <si>
    <t>1993 1Q</t>
  </si>
  <si>
    <t>1993 2Q</t>
  </si>
  <si>
    <t>1993 3Q</t>
  </si>
  <si>
    <t>1993 4Q</t>
  </si>
  <si>
    <t>1994 1Q</t>
  </si>
  <si>
    <t>1994 2Q</t>
  </si>
  <si>
    <t>1994 3Q</t>
  </si>
  <si>
    <t>1994 4Q</t>
  </si>
  <si>
    <t>1995 1Q</t>
  </si>
  <si>
    <t>1995 2Q</t>
  </si>
  <si>
    <t>1995 3Q</t>
  </si>
  <si>
    <t>1995 4Q</t>
  </si>
  <si>
    <t>1996 1Q</t>
  </si>
  <si>
    <t>1996 2Q</t>
  </si>
  <si>
    <t>1996 3Q</t>
  </si>
  <si>
    <t>1996 4Q</t>
  </si>
  <si>
    <t>1997 1Q</t>
  </si>
  <si>
    <t>1997 2Q</t>
  </si>
  <si>
    <t>1997 3Q</t>
  </si>
  <si>
    <t>1997 4Q</t>
  </si>
  <si>
    <t>1998 1Q</t>
  </si>
  <si>
    <t>1998 2Q</t>
  </si>
  <si>
    <t>1998 3Q</t>
  </si>
  <si>
    <t>1998 4Q</t>
  </si>
  <si>
    <t>1999 1Q</t>
  </si>
  <si>
    <t>1999 2Q</t>
  </si>
  <si>
    <t>1999 3Q</t>
  </si>
  <si>
    <t>1999 4Q</t>
  </si>
  <si>
    <t>2000 1Q</t>
  </si>
  <si>
    <t>2000 2Q</t>
  </si>
  <si>
    <t>2000 3Q</t>
  </si>
  <si>
    <t>2000 4Q</t>
  </si>
  <si>
    <t>2001 1Q</t>
  </si>
  <si>
    <t>2001 2Q</t>
  </si>
  <si>
    <t>2001 3Q</t>
  </si>
  <si>
    <t>2001 4Q</t>
  </si>
  <si>
    <t>2002 1Q</t>
  </si>
  <si>
    <t>2002 2Q</t>
  </si>
  <si>
    <t>2002 3Q</t>
  </si>
  <si>
    <t>2002 4Q</t>
  </si>
  <si>
    <t>2003 1Q</t>
  </si>
  <si>
    <t>2003 2Q</t>
  </si>
  <si>
    <t>2003 3Q</t>
  </si>
  <si>
    <t>2003 4Q</t>
  </si>
  <si>
    <t>2004 1Q</t>
  </si>
  <si>
    <t>2004 2Q</t>
  </si>
  <si>
    <t>2004 3Q</t>
  </si>
  <si>
    <t>2004 4Q</t>
  </si>
  <si>
    <t>2005 1Q</t>
  </si>
  <si>
    <t>2005 2Q</t>
  </si>
  <si>
    <t>2005 3Q</t>
  </si>
  <si>
    <t>2005 4Q</t>
  </si>
  <si>
    <t>2006 1Q</t>
  </si>
  <si>
    <t>2006 2Q</t>
  </si>
  <si>
    <t>2006 3Q</t>
  </si>
  <si>
    <t>2006 4Q</t>
  </si>
  <si>
    <t>2007 1Q</t>
  </si>
  <si>
    <t>2007 2Q</t>
  </si>
  <si>
    <t>2007 3Q</t>
  </si>
  <si>
    <t>2007 4Q</t>
  </si>
  <si>
    <t>2008 1Q</t>
  </si>
  <si>
    <t>2008 2Q</t>
  </si>
  <si>
    <t>2008 3Q</t>
  </si>
  <si>
    <t>2008 4Q</t>
  </si>
  <si>
    <t>2009 1Q</t>
  </si>
  <si>
    <t>2009 2Q</t>
  </si>
  <si>
    <t>2009 3Q</t>
  </si>
  <si>
    <t>2009 4Q</t>
  </si>
  <si>
    <t>2010 1Q</t>
  </si>
  <si>
    <t>2010 2Q</t>
  </si>
  <si>
    <t>2010 3Q</t>
  </si>
  <si>
    <t>2010 4Q</t>
  </si>
  <si>
    <t>2011 1Q</t>
  </si>
  <si>
    <t>2011 2Q</t>
  </si>
  <si>
    <t>2011 3Q</t>
  </si>
  <si>
    <t>2011 4Q</t>
  </si>
  <si>
    <t>2012 1Q</t>
  </si>
  <si>
    <t>2012 2Q</t>
  </si>
  <si>
    <t>2012 3Q</t>
  </si>
  <si>
    <t>2012 4Q</t>
  </si>
  <si>
    <t>2013 1Q</t>
  </si>
  <si>
    <t>2013 2Q</t>
  </si>
  <si>
    <t>2013 3Q</t>
  </si>
  <si>
    <t>2013 4Q</t>
  </si>
  <si>
    <t>2014 1Q</t>
  </si>
  <si>
    <t>2014 2Q</t>
  </si>
  <si>
    <t>2014 3Q</t>
  </si>
  <si>
    <t>2014 4Q</t>
  </si>
  <si>
    <t>quarter</t>
  </si>
  <si>
    <t>year</t>
  </si>
  <si>
    <t>CPI</t>
  </si>
  <si>
    <t>2014 Dollars</t>
  </si>
  <si>
    <t>price</t>
  </si>
  <si>
    <t>No. 4 sawmill DF</t>
  </si>
  <si>
    <t>No. 3 sawmill DF</t>
  </si>
  <si>
    <t>No. 2 Sawmill DF</t>
  </si>
  <si>
    <t>Special Mill</t>
  </si>
  <si>
    <t xml:space="preserve">No. 3 Peeler </t>
  </si>
  <si>
    <t xml:space="preserve">No. 2 Peeler </t>
  </si>
  <si>
    <t>Minimal DBH</t>
  </si>
  <si>
    <t>*Unmerchantable conifers usually indicate &lt; 6"</t>
  </si>
  <si>
    <t># trees per acre</t>
  </si>
  <si>
    <t>conversion cf to mbf</t>
  </si>
  <si>
    <t>Height (feet)</t>
  </si>
  <si>
    <t>Site class 1-3 (high) correspond to site index of 124 or more. Site class 4 and 5 (medium) correspond to 80-123.</t>
  </si>
  <si>
    <t>Age (years)</t>
  </si>
  <si>
    <t>Minimum cubic feet for harvest</t>
  </si>
  <si>
    <t>Minimum thousand board feet</t>
  </si>
  <si>
    <t>Minimum thousand board feet per acre</t>
  </si>
  <si>
    <t>q</t>
  </si>
  <si>
    <t xml:space="preserve">No. 1 Peeler </t>
  </si>
  <si>
    <t>Quarterly volatility</t>
  </si>
  <si>
    <t>S^2</t>
  </si>
  <si>
    <t>U</t>
  </si>
  <si>
    <t>(ln()-U)^2</t>
  </si>
  <si>
    <t>variance</t>
  </si>
  <si>
    <t>drift</t>
  </si>
  <si>
    <t>quarterly</t>
  </si>
  <si>
    <t>log return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</si>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</sst>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  <numFmt numFmtId="167" formatCode="_(* #,##0.0_);_(* \(#,##0.0\);_(* &quot;-&quot;??_);_(@_)"/>
    <numFmt numFmtId="168" formatCode="_(* #,##0.000_);_(* \(#,##0.000\);_(* &quot;-&quot;??_);_(@_)"/>
    <numFmt numFmtId="169" formatCode="_(* #,##0.0000_);_(* \(#,##0.0000\);_(* &quot;-&quot;??_);_(@_)"/>
    <numFmt numFmtId="170" formatCode="_(* #,##0.000_);_(* \(#,##0.000\);_(* &quot;-&quot;?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63"/>
      <name val="Arial Unicode MS"/>
    </font>
    <font>
      <sz val="11"/>
      <color rgb="FF000000"/>
      <name val="Arial"/>
      <family val="2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" fontId="0" fillId="0" borderId="0" xfId="0" applyNumberFormat="1" applyBorder="1"/>
    <xf numFmtId="0" fontId="2" fillId="0" borderId="0" xfId="0" applyFont="1" applyFill="1" applyBorder="1" applyAlignment="1">
      <alignment horizontal="center"/>
    </xf>
    <xf numFmtId="165" fontId="0" fillId="0" borderId="0" xfId="0" applyNumberFormat="1" applyFill="1" applyBorder="1"/>
    <xf numFmtId="0" fontId="2" fillId="2" borderId="0" xfId="0" applyFont="1" applyFill="1" applyBorder="1" applyAlignment="1">
      <alignment horizontal="center"/>
    </xf>
    <xf numFmtId="1" fontId="0" fillId="0" borderId="0" xfId="0" applyNumberFormat="1" applyFill="1" applyBorder="1"/>
    <xf numFmtId="0" fontId="0" fillId="0" borderId="0" xfId="0" applyFill="1" applyBorder="1"/>
    <xf numFmtId="0" fontId="3" fillId="0" borderId="0" xfId="0" applyFont="1" applyBorder="1" applyAlignment="1">
      <alignment horizontal="center" vertical="center" wrapText="1"/>
    </xf>
    <xf numFmtId="10" fontId="3" fillId="0" borderId="0" xfId="0" applyNumberFormat="1" applyFont="1" applyBorder="1" applyAlignment="1">
      <alignment horizontal="center" vertical="center" wrapText="1"/>
    </xf>
    <xf numFmtId="164" fontId="0" fillId="2" borderId="0" xfId="1" applyNumberFormat="1" applyFont="1" applyFill="1" applyBorder="1"/>
    <xf numFmtId="6" fontId="0" fillId="0" borderId="1" xfId="0" applyNumberFormat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0" xfId="0" applyFill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0" borderId="0" xfId="0" applyNumberFormat="1" applyBorder="1"/>
    <xf numFmtId="166" fontId="0" fillId="0" borderId="0" xfId="2" applyNumberFormat="1" applyFont="1" applyBorder="1" applyAlignment="1">
      <alignment horizontal="center"/>
    </xf>
    <xf numFmtId="166" fontId="0" fillId="0" borderId="0" xfId="2" applyNumberFormat="1" applyFont="1" applyFill="1" applyBorder="1" applyAlignment="1">
      <alignment horizontal="center"/>
    </xf>
    <xf numFmtId="167" fontId="0" fillId="0" borderId="0" xfId="1" applyNumberFormat="1" applyFont="1" applyBorder="1" applyAlignment="1">
      <alignment horizontal="center"/>
    </xf>
    <xf numFmtId="168" fontId="0" fillId="0" borderId="0" xfId="1" applyNumberFormat="1" applyFont="1" applyBorder="1" applyAlignment="1">
      <alignment horizontal="center"/>
    </xf>
    <xf numFmtId="168" fontId="0" fillId="0" borderId="0" xfId="0" applyNumberFormat="1" applyBorder="1"/>
    <xf numFmtId="169" fontId="0" fillId="0" borderId="0" xfId="0" applyNumberFormat="1" applyBorder="1"/>
    <xf numFmtId="170" fontId="0" fillId="0" borderId="0" xfId="0" applyNumberFormat="1" applyBorder="1"/>
    <xf numFmtId="43" fontId="0" fillId="0" borderId="0" xfId="0" applyNumberFormat="1" applyBorder="1"/>
    <xf numFmtId="166" fontId="0" fillId="0" borderId="0" xfId="0" applyNumberFormat="1" applyBorder="1"/>
    <xf numFmtId="168" fontId="0" fillId="0" borderId="0" xfId="1" applyNumberFormat="1" applyFont="1" applyFill="1" applyBorder="1" applyAlignment="1">
      <alignment horizontal="center"/>
    </xf>
    <xf numFmtId="6" fontId="2" fillId="0" borderId="0" xfId="0" applyNumberFormat="1" applyFont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4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2.xml"/><Relationship Id="rId10" Type="http://schemas.openxmlformats.org/officeDocument/2006/relationships/styles" Target="styles.xml"/><Relationship Id="rId4" Type="http://schemas.openxmlformats.org/officeDocument/2006/relationships/worksheet" Target="worksheets/sheet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Douglas-fir price trend by grade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00675572962724"/>
          <c:y val="8.8989898989898966E-2"/>
          <c:w val="0.87658064901128385"/>
          <c:h val="0.74287727670404835"/>
        </c:manualLayout>
      </c:layout>
      <c:lineChart>
        <c:grouping val="standard"/>
        <c:varyColors val="0"/>
        <c:ser>
          <c:idx val="0"/>
          <c:order val="0"/>
          <c:tx>
            <c:v>Sawmill Douglas-fir (best)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region1price!$R$2:$R$26</c:f>
              <c:numCache>
                <c:formatCode>General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region1price!$W$2:$W$26</c:f>
              <c:numCache>
                <c:formatCode>0</c:formatCode>
                <c:ptCount val="25"/>
                <c:pt idx="0">
                  <c:v>428.75</c:v>
                </c:pt>
                <c:pt idx="1">
                  <c:v>418.75</c:v>
                </c:pt>
                <c:pt idx="2">
                  <c:v>547.5</c:v>
                </c:pt>
                <c:pt idx="3">
                  <c:v>773.75</c:v>
                </c:pt>
                <c:pt idx="4">
                  <c:v>706.25</c:v>
                </c:pt>
                <c:pt idx="5">
                  <c:v>705</c:v>
                </c:pt>
                <c:pt idx="6">
                  <c:v>678.75</c:v>
                </c:pt>
                <c:pt idx="7">
                  <c:v>680</c:v>
                </c:pt>
                <c:pt idx="8">
                  <c:v>548.75</c:v>
                </c:pt>
                <c:pt idx="9">
                  <c:v>626.25</c:v>
                </c:pt>
                <c:pt idx="10">
                  <c:v>581.25</c:v>
                </c:pt>
                <c:pt idx="11">
                  <c:v>556.25</c:v>
                </c:pt>
                <c:pt idx="12">
                  <c:v>537.5</c:v>
                </c:pt>
                <c:pt idx="13">
                  <c:v>536.25</c:v>
                </c:pt>
                <c:pt idx="14">
                  <c:v>611.25</c:v>
                </c:pt>
                <c:pt idx="15">
                  <c:v>648.75</c:v>
                </c:pt>
                <c:pt idx="16">
                  <c:v>612.5</c:v>
                </c:pt>
                <c:pt idx="17">
                  <c:v>542.5</c:v>
                </c:pt>
                <c:pt idx="18">
                  <c:v>450</c:v>
                </c:pt>
                <c:pt idx="19">
                  <c:v>346.25</c:v>
                </c:pt>
                <c:pt idx="20">
                  <c:v>462.5</c:v>
                </c:pt>
                <c:pt idx="21">
                  <c:v>527.5</c:v>
                </c:pt>
                <c:pt idx="22">
                  <c:v>540</c:v>
                </c:pt>
                <c:pt idx="23">
                  <c:v>627.5</c:v>
                </c:pt>
                <c:pt idx="24">
                  <c:v>671.25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61E-44E5-A858-743FBAAAF124}"/>
            </c:ext>
          </c:extLst>
        </c:ser>
        <c:ser>
          <c:idx val="1"/>
          <c:order val="1"/>
          <c:tx>
            <c:v>Sawmill Douglas-fir (medium)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region1price!$R$2:$R$26</c:f>
              <c:numCache>
                <c:formatCode>General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region1price!$X$2:$X$26</c:f>
              <c:numCache>
                <c:formatCode>0</c:formatCode>
                <c:ptCount val="25"/>
                <c:pt idx="0">
                  <c:v>353.75</c:v>
                </c:pt>
                <c:pt idx="1">
                  <c:v>353.75</c:v>
                </c:pt>
                <c:pt idx="2">
                  <c:v>481.25</c:v>
                </c:pt>
                <c:pt idx="3">
                  <c:v>683.75</c:v>
                </c:pt>
                <c:pt idx="4">
                  <c:v>623.75</c:v>
                </c:pt>
                <c:pt idx="5">
                  <c:v>615</c:v>
                </c:pt>
                <c:pt idx="6">
                  <c:v>581.25</c:v>
                </c:pt>
                <c:pt idx="7">
                  <c:v>587.5</c:v>
                </c:pt>
                <c:pt idx="8">
                  <c:v>488.75</c:v>
                </c:pt>
                <c:pt idx="9">
                  <c:v>581.25</c:v>
                </c:pt>
                <c:pt idx="10">
                  <c:v>541.25</c:v>
                </c:pt>
                <c:pt idx="11">
                  <c:v>520</c:v>
                </c:pt>
                <c:pt idx="12">
                  <c:v>511.25</c:v>
                </c:pt>
                <c:pt idx="13">
                  <c:v>496.25</c:v>
                </c:pt>
                <c:pt idx="14">
                  <c:v>586.25</c:v>
                </c:pt>
                <c:pt idx="15">
                  <c:v>630</c:v>
                </c:pt>
                <c:pt idx="16">
                  <c:v>567.5</c:v>
                </c:pt>
                <c:pt idx="17">
                  <c:v>483.75</c:v>
                </c:pt>
                <c:pt idx="18">
                  <c:v>387.5</c:v>
                </c:pt>
                <c:pt idx="19">
                  <c:v>321.25</c:v>
                </c:pt>
                <c:pt idx="20">
                  <c:v>432.5</c:v>
                </c:pt>
                <c:pt idx="21">
                  <c:v>497.5</c:v>
                </c:pt>
                <c:pt idx="22">
                  <c:v>508.75</c:v>
                </c:pt>
                <c:pt idx="23">
                  <c:v>585</c:v>
                </c:pt>
                <c:pt idx="24">
                  <c:v>626.25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61E-44E5-A858-743FBAAAF124}"/>
            </c:ext>
          </c:extLst>
        </c:ser>
        <c:ser>
          <c:idx val="2"/>
          <c:order val="2"/>
          <c:tx>
            <c:v>Sawmill Douglas-fir (lowest)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region1price!$R$2:$R$26</c:f>
              <c:numCache>
                <c:formatCode>General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region1price!$Y$2:$Y$26</c:f>
              <c:numCache>
                <c:formatCode>0</c:formatCode>
                <c:ptCount val="25"/>
                <c:pt idx="0">
                  <c:v>308.75</c:v>
                </c:pt>
                <c:pt idx="1">
                  <c:v>311.25</c:v>
                </c:pt>
                <c:pt idx="2">
                  <c:v>391.25</c:v>
                </c:pt>
                <c:pt idx="3">
                  <c:v>552.5</c:v>
                </c:pt>
                <c:pt idx="4">
                  <c:v>525</c:v>
                </c:pt>
                <c:pt idx="5">
                  <c:v>528.75</c:v>
                </c:pt>
                <c:pt idx="6">
                  <c:v>521.25</c:v>
                </c:pt>
                <c:pt idx="7">
                  <c:v>515</c:v>
                </c:pt>
                <c:pt idx="8">
                  <c:v>413.75</c:v>
                </c:pt>
                <c:pt idx="9">
                  <c:v>505</c:v>
                </c:pt>
                <c:pt idx="10">
                  <c:v>467.5</c:v>
                </c:pt>
                <c:pt idx="11">
                  <c:v>450</c:v>
                </c:pt>
                <c:pt idx="12">
                  <c:v>443.75</c:v>
                </c:pt>
                <c:pt idx="13">
                  <c:v>441.25</c:v>
                </c:pt>
                <c:pt idx="14">
                  <c:v>531.25</c:v>
                </c:pt>
                <c:pt idx="15">
                  <c:v>573.75</c:v>
                </c:pt>
                <c:pt idx="16">
                  <c:v>536.25</c:v>
                </c:pt>
                <c:pt idx="17">
                  <c:v>460</c:v>
                </c:pt>
                <c:pt idx="18">
                  <c:v>365</c:v>
                </c:pt>
                <c:pt idx="19">
                  <c:v>313.75</c:v>
                </c:pt>
                <c:pt idx="20">
                  <c:v>417.5</c:v>
                </c:pt>
                <c:pt idx="21">
                  <c:v>480</c:v>
                </c:pt>
                <c:pt idx="22">
                  <c:v>495</c:v>
                </c:pt>
                <c:pt idx="23">
                  <c:v>566.25</c:v>
                </c:pt>
                <c:pt idx="24">
                  <c:v>601.25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61E-44E5-A858-743FBAAAF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533848"/>
        <c:axId val="679535160"/>
      </c:lineChart>
      <c:catAx>
        <c:axId val="679533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35160"/>
        <c:crosses val="autoZero"/>
        <c:auto val="1"/>
        <c:lblAlgn val="ctr"/>
        <c:lblOffset val="100"/>
        <c:tickLblSkip val="2"/>
        <c:noMultiLvlLbl val="0"/>
      </c:catAx>
      <c:valAx>
        <c:axId val="67953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$/thousand board feet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3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5749356673686"/>
          <c:y val="0.58075051107314546"/>
          <c:w val="0.46392667979199742"/>
          <c:h val="0.151297845923690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Douglas-fir price trend by grade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00675572962724"/>
          <c:y val="8.8989898989898966E-2"/>
          <c:w val="0.87658064901128385"/>
          <c:h val="0.74287727670404835"/>
        </c:manualLayout>
      </c:layout>
      <c:lineChart>
        <c:grouping val="standard"/>
        <c:varyColors val="0"/>
        <c:ser>
          <c:idx val="4"/>
          <c:order val="0"/>
          <c:tx>
            <c:v>Sawmill Douglas-fir (best)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region1price!$A$2:$A$101</c:f>
              <c:strCache>
                <c:ptCount val="100"/>
                <c:pt idx="0">
                  <c:v>1990 1Q</c:v>
                </c:pt>
                <c:pt idx="1">
                  <c:v>1990 2Q</c:v>
                </c:pt>
                <c:pt idx="2">
                  <c:v>1990 3Q</c:v>
                </c:pt>
                <c:pt idx="3">
                  <c:v>1990 4Q</c:v>
                </c:pt>
                <c:pt idx="4">
                  <c:v>1991 1Q</c:v>
                </c:pt>
                <c:pt idx="5">
                  <c:v>1991 2Q</c:v>
                </c:pt>
                <c:pt idx="6">
                  <c:v>1991 3Q</c:v>
                </c:pt>
                <c:pt idx="7">
                  <c:v>1991 4Q</c:v>
                </c:pt>
                <c:pt idx="8">
                  <c:v>1992 1Q</c:v>
                </c:pt>
                <c:pt idx="9">
                  <c:v>1992 2Q</c:v>
                </c:pt>
                <c:pt idx="10">
                  <c:v>1992 3Q</c:v>
                </c:pt>
                <c:pt idx="11">
                  <c:v>1992 4Q</c:v>
                </c:pt>
                <c:pt idx="12">
                  <c:v>1993 1Q</c:v>
                </c:pt>
                <c:pt idx="13">
                  <c:v>1993 2Q</c:v>
                </c:pt>
                <c:pt idx="14">
                  <c:v>1993 3Q</c:v>
                </c:pt>
                <c:pt idx="15">
                  <c:v>1993 4Q</c:v>
                </c:pt>
                <c:pt idx="16">
                  <c:v>1994 1Q</c:v>
                </c:pt>
                <c:pt idx="17">
                  <c:v>1994 2Q</c:v>
                </c:pt>
                <c:pt idx="18">
                  <c:v>1994 3Q</c:v>
                </c:pt>
                <c:pt idx="19">
                  <c:v>1994 4Q</c:v>
                </c:pt>
                <c:pt idx="20">
                  <c:v>1995 1Q</c:v>
                </c:pt>
                <c:pt idx="21">
                  <c:v>1995 2Q</c:v>
                </c:pt>
                <c:pt idx="22">
                  <c:v>1995 3Q</c:v>
                </c:pt>
                <c:pt idx="23">
                  <c:v>1995 4Q</c:v>
                </c:pt>
                <c:pt idx="24">
                  <c:v>1996 1Q</c:v>
                </c:pt>
                <c:pt idx="25">
                  <c:v>1996 2Q</c:v>
                </c:pt>
                <c:pt idx="26">
                  <c:v>1996 3Q</c:v>
                </c:pt>
                <c:pt idx="27">
                  <c:v>1996 4Q</c:v>
                </c:pt>
                <c:pt idx="28">
                  <c:v>1997 1Q</c:v>
                </c:pt>
                <c:pt idx="29">
                  <c:v>1997 2Q</c:v>
                </c:pt>
                <c:pt idx="30">
                  <c:v>1997 3Q</c:v>
                </c:pt>
                <c:pt idx="31">
                  <c:v>1997 4Q</c:v>
                </c:pt>
                <c:pt idx="32">
                  <c:v>1998 1Q</c:v>
                </c:pt>
                <c:pt idx="33">
                  <c:v>1998 2Q</c:v>
                </c:pt>
                <c:pt idx="34">
                  <c:v>1998 3Q</c:v>
                </c:pt>
                <c:pt idx="35">
                  <c:v>1998 4Q</c:v>
                </c:pt>
                <c:pt idx="36">
                  <c:v>1999 1Q</c:v>
                </c:pt>
                <c:pt idx="37">
                  <c:v>1999 2Q</c:v>
                </c:pt>
                <c:pt idx="38">
                  <c:v>1999 3Q</c:v>
                </c:pt>
                <c:pt idx="39">
                  <c:v>1999 4Q</c:v>
                </c:pt>
                <c:pt idx="40">
                  <c:v>2000 1Q</c:v>
                </c:pt>
                <c:pt idx="41">
                  <c:v>2000 2Q</c:v>
                </c:pt>
                <c:pt idx="42">
                  <c:v>2000 3Q</c:v>
                </c:pt>
                <c:pt idx="43">
                  <c:v>2000 4Q</c:v>
                </c:pt>
                <c:pt idx="44">
                  <c:v>2001 1Q</c:v>
                </c:pt>
                <c:pt idx="45">
                  <c:v>2001 2Q</c:v>
                </c:pt>
                <c:pt idx="46">
                  <c:v>2001 3Q</c:v>
                </c:pt>
                <c:pt idx="47">
                  <c:v>2001 4Q</c:v>
                </c:pt>
                <c:pt idx="48">
                  <c:v>2002 1Q</c:v>
                </c:pt>
                <c:pt idx="49">
                  <c:v>2002 2Q</c:v>
                </c:pt>
                <c:pt idx="50">
                  <c:v>2002 3Q</c:v>
                </c:pt>
                <c:pt idx="51">
                  <c:v>2002 4Q</c:v>
                </c:pt>
                <c:pt idx="52">
                  <c:v>2003 1Q</c:v>
                </c:pt>
                <c:pt idx="53">
                  <c:v>2003 2Q</c:v>
                </c:pt>
                <c:pt idx="54">
                  <c:v>2003 3Q</c:v>
                </c:pt>
                <c:pt idx="55">
                  <c:v>2003 4Q</c:v>
                </c:pt>
                <c:pt idx="56">
                  <c:v>2004 1Q</c:v>
                </c:pt>
                <c:pt idx="57">
                  <c:v>2004 2Q</c:v>
                </c:pt>
                <c:pt idx="58">
                  <c:v>2004 3Q</c:v>
                </c:pt>
                <c:pt idx="59">
                  <c:v>2004 4Q</c:v>
                </c:pt>
                <c:pt idx="60">
                  <c:v>2005 1Q</c:v>
                </c:pt>
                <c:pt idx="61">
                  <c:v>2005 2Q</c:v>
                </c:pt>
                <c:pt idx="62">
                  <c:v>2005 3Q</c:v>
                </c:pt>
                <c:pt idx="63">
                  <c:v>2005 4Q</c:v>
                </c:pt>
                <c:pt idx="64">
                  <c:v>2006 1Q</c:v>
                </c:pt>
                <c:pt idx="65">
                  <c:v>2006 2Q</c:v>
                </c:pt>
                <c:pt idx="66">
                  <c:v>2006 3Q</c:v>
                </c:pt>
                <c:pt idx="67">
                  <c:v>2006 4Q</c:v>
                </c:pt>
                <c:pt idx="68">
                  <c:v>2007 1Q</c:v>
                </c:pt>
                <c:pt idx="69">
                  <c:v>2007 2Q</c:v>
                </c:pt>
                <c:pt idx="70">
                  <c:v>2007 3Q</c:v>
                </c:pt>
                <c:pt idx="71">
                  <c:v>2007 4Q</c:v>
                </c:pt>
                <c:pt idx="72">
                  <c:v>2008 1Q</c:v>
                </c:pt>
                <c:pt idx="73">
                  <c:v>2008 2Q</c:v>
                </c:pt>
                <c:pt idx="74">
                  <c:v>2008 3Q</c:v>
                </c:pt>
                <c:pt idx="75">
                  <c:v>2008 4Q</c:v>
                </c:pt>
                <c:pt idx="76">
                  <c:v>2009 1Q</c:v>
                </c:pt>
                <c:pt idx="77">
                  <c:v>2009 2Q</c:v>
                </c:pt>
                <c:pt idx="78">
                  <c:v>2009 3Q</c:v>
                </c:pt>
                <c:pt idx="79">
                  <c:v>2009 4Q</c:v>
                </c:pt>
                <c:pt idx="80">
                  <c:v>2010 1Q</c:v>
                </c:pt>
                <c:pt idx="81">
                  <c:v>2010 2Q</c:v>
                </c:pt>
                <c:pt idx="82">
                  <c:v>2010 3Q</c:v>
                </c:pt>
                <c:pt idx="83">
                  <c:v>2010 4Q</c:v>
                </c:pt>
                <c:pt idx="84">
                  <c:v>2011 1Q</c:v>
                </c:pt>
                <c:pt idx="85">
                  <c:v>2011 2Q</c:v>
                </c:pt>
                <c:pt idx="86">
                  <c:v>2011 3Q</c:v>
                </c:pt>
                <c:pt idx="87">
                  <c:v>2011 4Q</c:v>
                </c:pt>
                <c:pt idx="88">
                  <c:v>2012 1Q</c:v>
                </c:pt>
                <c:pt idx="89">
                  <c:v>2012 2Q</c:v>
                </c:pt>
                <c:pt idx="90">
                  <c:v>2012 3Q</c:v>
                </c:pt>
                <c:pt idx="91">
                  <c:v>2012 4Q</c:v>
                </c:pt>
                <c:pt idx="92">
                  <c:v>2013 1Q</c:v>
                </c:pt>
                <c:pt idx="93">
                  <c:v>2013 2Q</c:v>
                </c:pt>
                <c:pt idx="94">
                  <c:v>2013 3Q</c:v>
                </c:pt>
                <c:pt idx="95">
                  <c:v>2013 4Q</c:v>
                </c:pt>
                <c:pt idx="96">
                  <c:v>2014 1Q</c:v>
                </c:pt>
                <c:pt idx="97">
                  <c:v>2014 2Q</c:v>
                </c:pt>
                <c:pt idx="98">
                  <c:v>2014 3Q</c:v>
                </c:pt>
                <c:pt idx="99">
                  <c:v>2014 4Q</c:v>
                </c:pt>
              </c:strCache>
            </c:strRef>
          </c:cat>
          <c:val>
            <c:numRef>
              <c:f>region1price!$F$2:$F$101</c:f>
              <c:numCache>
                <c:formatCode>_(* #,##0_);_(* \(#,##0\);_(* "-"??_);_(@_)</c:formatCode>
                <c:ptCount val="100"/>
                <c:pt idx="0">
                  <c:v>490</c:v>
                </c:pt>
                <c:pt idx="1">
                  <c:v>450</c:v>
                </c:pt>
                <c:pt idx="2">
                  <c:v>420</c:v>
                </c:pt>
                <c:pt idx="3">
                  <c:v>355</c:v>
                </c:pt>
                <c:pt idx="4">
                  <c:v>365</c:v>
                </c:pt>
                <c:pt idx="5">
                  <c:v>430</c:v>
                </c:pt>
                <c:pt idx="6">
                  <c:v>445</c:v>
                </c:pt>
                <c:pt idx="7">
                  <c:v>435</c:v>
                </c:pt>
                <c:pt idx="8">
                  <c:v>490</c:v>
                </c:pt>
                <c:pt idx="9">
                  <c:v>530</c:v>
                </c:pt>
                <c:pt idx="10">
                  <c:v>530</c:v>
                </c:pt>
                <c:pt idx="11">
                  <c:v>640</c:v>
                </c:pt>
                <c:pt idx="12">
                  <c:v>825</c:v>
                </c:pt>
                <c:pt idx="13">
                  <c:v>725</c:v>
                </c:pt>
                <c:pt idx="14">
                  <c:v>730</c:v>
                </c:pt>
                <c:pt idx="15">
                  <c:v>815</c:v>
                </c:pt>
                <c:pt idx="16">
                  <c:v>740</c:v>
                </c:pt>
                <c:pt idx="17">
                  <c:v>690</c:v>
                </c:pt>
                <c:pt idx="18">
                  <c:v>700</c:v>
                </c:pt>
                <c:pt idx="19">
                  <c:v>695</c:v>
                </c:pt>
                <c:pt idx="20">
                  <c:v>705</c:v>
                </c:pt>
                <c:pt idx="21">
                  <c:v>685</c:v>
                </c:pt>
                <c:pt idx="22">
                  <c:v>720</c:v>
                </c:pt>
                <c:pt idx="23">
                  <c:v>710</c:v>
                </c:pt>
                <c:pt idx="24">
                  <c:v>710</c:v>
                </c:pt>
                <c:pt idx="25">
                  <c:v>645</c:v>
                </c:pt>
                <c:pt idx="26">
                  <c:v>675</c:v>
                </c:pt>
                <c:pt idx="27">
                  <c:v>685</c:v>
                </c:pt>
                <c:pt idx="28">
                  <c:v>690</c:v>
                </c:pt>
                <c:pt idx="29">
                  <c:v>725</c:v>
                </c:pt>
                <c:pt idx="30">
                  <c:v>685</c:v>
                </c:pt>
                <c:pt idx="31">
                  <c:v>620</c:v>
                </c:pt>
                <c:pt idx="32">
                  <c:v>590</c:v>
                </c:pt>
                <c:pt idx="33">
                  <c:v>530</c:v>
                </c:pt>
                <c:pt idx="34">
                  <c:v>530</c:v>
                </c:pt>
                <c:pt idx="35">
                  <c:v>545</c:v>
                </c:pt>
                <c:pt idx="36">
                  <c:v>610</c:v>
                </c:pt>
                <c:pt idx="37">
                  <c:v>640</c:v>
                </c:pt>
                <c:pt idx="38">
                  <c:v>620</c:v>
                </c:pt>
                <c:pt idx="39">
                  <c:v>635</c:v>
                </c:pt>
                <c:pt idx="40">
                  <c:v>660</c:v>
                </c:pt>
                <c:pt idx="41">
                  <c:v>590</c:v>
                </c:pt>
                <c:pt idx="42">
                  <c:v>525</c:v>
                </c:pt>
                <c:pt idx="43">
                  <c:v>550</c:v>
                </c:pt>
                <c:pt idx="44">
                  <c:v>535</c:v>
                </c:pt>
                <c:pt idx="45">
                  <c:v>575</c:v>
                </c:pt>
                <c:pt idx="46">
                  <c:v>585</c:v>
                </c:pt>
                <c:pt idx="47">
                  <c:v>530</c:v>
                </c:pt>
                <c:pt idx="48">
                  <c:v>545</c:v>
                </c:pt>
                <c:pt idx="49">
                  <c:v>530</c:v>
                </c:pt>
                <c:pt idx="50">
                  <c:v>540</c:v>
                </c:pt>
                <c:pt idx="51">
                  <c:v>535</c:v>
                </c:pt>
                <c:pt idx="52">
                  <c:v>550</c:v>
                </c:pt>
                <c:pt idx="53">
                  <c:v>525</c:v>
                </c:pt>
                <c:pt idx="54">
                  <c:v>515</c:v>
                </c:pt>
                <c:pt idx="55">
                  <c:v>555</c:v>
                </c:pt>
                <c:pt idx="56">
                  <c:v>605</c:v>
                </c:pt>
                <c:pt idx="57">
                  <c:v>600</c:v>
                </c:pt>
                <c:pt idx="58">
                  <c:v>625</c:v>
                </c:pt>
                <c:pt idx="59">
                  <c:v>615</c:v>
                </c:pt>
                <c:pt idx="60">
                  <c:v>645</c:v>
                </c:pt>
                <c:pt idx="61">
                  <c:v>650</c:v>
                </c:pt>
                <c:pt idx="62">
                  <c:v>640</c:v>
                </c:pt>
                <c:pt idx="63">
                  <c:v>660</c:v>
                </c:pt>
                <c:pt idx="64">
                  <c:v>680</c:v>
                </c:pt>
                <c:pt idx="65">
                  <c:v>650</c:v>
                </c:pt>
                <c:pt idx="66">
                  <c:v>580</c:v>
                </c:pt>
                <c:pt idx="67">
                  <c:v>540</c:v>
                </c:pt>
                <c:pt idx="68">
                  <c:v>585</c:v>
                </c:pt>
                <c:pt idx="69">
                  <c:v>575</c:v>
                </c:pt>
                <c:pt idx="70">
                  <c:v>540</c:v>
                </c:pt>
                <c:pt idx="71">
                  <c:v>470</c:v>
                </c:pt>
                <c:pt idx="72">
                  <c:v>450</c:v>
                </c:pt>
                <c:pt idx="73">
                  <c:v>475</c:v>
                </c:pt>
                <c:pt idx="74">
                  <c:v>475</c:v>
                </c:pt>
                <c:pt idx="75">
                  <c:v>400</c:v>
                </c:pt>
                <c:pt idx="76">
                  <c:v>315</c:v>
                </c:pt>
                <c:pt idx="77">
                  <c:v>315</c:v>
                </c:pt>
                <c:pt idx="78">
                  <c:v>355</c:v>
                </c:pt>
                <c:pt idx="79">
                  <c:v>400</c:v>
                </c:pt>
                <c:pt idx="80">
                  <c:v>455</c:v>
                </c:pt>
                <c:pt idx="81">
                  <c:v>490</c:v>
                </c:pt>
                <c:pt idx="82">
                  <c:v>415</c:v>
                </c:pt>
                <c:pt idx="83">
                  <c:v>490</c:v>
                </c:pt>
                <c:pt idx="84">
                  <c:v>545</c:v>
                </c:pt>
                <c:pt idx="85">
                  <c:v>520</c:v>
                </c:pt>
                <c:pt idx="86">
                  <c:v>530</c:v>
                </c:pt>
                <c:pt idx="87">
                  <c:v>515</c:v>
                </c:pt>
                <c:pt idx="88">
                  <c:v>530</c:v>
                </c:pt>
                <c:pt idx="89">
                  <c:v>540</c:v>
                </c:pt>
                <c:pt idx="90">
                  <c:v>530</c:v>
                </c:pt>
                <c:pt idx="91">
                  <c:v>560</c:v>
                </c:pt>
                <c:pt idx="92">
                  <c:v>635</c:v>
                </c:pt>
                <c:pt idx="93">
                  <c:v>600</c:v>
                </c:pt>
                <c:pt idx="94">
                  <c:v>600</c:v>
                </c:pt>
                <c:pt idx="95">
                  <c:v>675</c:v>
                </c:pt>
                <c:pt idx="96">
                  <c:v>685</c:v>
                </c:pt>
                <c:pt idx="97">
                  <c:v>635</c:v>
                </c:pt>
                <c:pt idx="98">
                  <c:v>655</c:v>
                </c:pt>
                <c:pt idx="99">
                  <c:v>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AD-499C-86F8-48BB60111D72}"/>
            </c:ext>
          </c:extLst>
        </c:ser>
        <c:ser>
          <c:idx val="5"/>
          <c:order val="1"/>
          <c:tx>
            <c:v>Sawmill Douglas-fir (medium)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region1price!$A$2:$A$101</c:f>
              <c:strCache>
                <c:ptCount val="100"/>
                <c:pt idx="0">
                  <c:v>1990 1Q</c:v>
                </c:pt>
                <c:pt idx="1">
                  <c:v>1990 2Q</c:v>
                </c:pt>
                <c:pt idx="2">
                  <c:v>1990 3Q</c:v>
                </c:pt>
                <c:pt idx="3">
                  <c:v>1990 4Q</c:v>
                </c:pt>
                <c:pt idx="4">
                  <c:v>1991 1Q</c:v>
                </c:pt>
                <c:pt idx="5">
                  <c:v>1991 2Q</c:v>
                </c:pt>
                <c:pt idx="6">
                  <c:v>1991 3Q</c:v>
                </c:pt>
                <c:pt idx="7">
                  <c:v>1991 4Q</c:v>
                </c:pt>
                <c:pt idx="8">
                  <c:v>1992 1Q</c:v>
                </c:pt>
                <c:pt idx="9">
                  <c:v>1992 2Q</c:v>
                </c:pt>
                <c:pt idx="10">
                  <c:v>1992 3Q</c:v>
                </c:pt>
                <c:pt idx="11">
                  <c:v>1992 4Q</c:v>
                </c:pt>
                <c:pt idx="12">
                  <c:v>1993 1Q</c:v>
                </c:pt>
                <c:pt idx="13">
                  <c:v>1993 2Q</c:v>
                </c:pt>
                <c:pt idx="14">
                  <c:v>1993 3Q</c:v>
                </c:pt>
                <c:pt idx="15">
                  <c:v>1993 4Q</c:v>
                </c:pt>
                <c:pt idx="16">
                  <c:v>1994 1Q</c:v>
                </c:pt>
                <c:pt idx="17">
                  <c:v>1994 2Q</c:v>
                </c:pt>
                <c:pt idx="18">
                  <c:v>1994 3Q</c:v>
                </c:pt>
                <c:pt idx="19">
                  <c:v>1994 4Q</c:v>
                </c:pt>
                <c:pt idx="20">
                  <c:v>1995 1Q</c:v>
                </c:pt>
                <c:pt idx="21">
                  <c:v>1995 2Q</c:v>
                </c:pt>
                <c:pt idx="22">
                  <c:v>1995 3Q</c:v>
                </c:pt>
                <c:pt idx="23">
                  <c:v>1995 4Q</c:v>
                </c:pt>
                <c:pt idx="24">
                  <c:v>1996 1Q</c:v>
                </c:pt>
                <c:pt idx="25">
                  <c:v>1996 2Q</c:v>
                </c:pt>
                <c:pt idx="26">
                  <c:v>1996 3Q</c:v>
                </c:pt>
                <c:pt idx="27">
                  <c:v>1996 4Q</c:v>
                </c:pt>
                <c:pt idx="28">
                  <c:v>1997 1Q</c:v>
                </c:pt>
                <c:pt idx="29">
                  <c:v>1997 2Q</c:v>
                </c:pt>
                <c:pt idx="30">
                  <c:v>1997 3Q</c:v>
                </c:pt>
                <c:pt idx="31">
                  <c:v>1997 4Q</c:v>
                </c:pt>
                <c:pt idx="32">
                  <c:v>1998 1Q</c:v>
                </c:pt>
                <c:pt idx="33">
                  <c:v>1998 2Q</c:v>
                </c:pt>
                <c:pt idx="34">
                  <c:v>1998 3Q</c:v>
                </c:pt>
                <c:pt idx="35">
                  <c:v>1998 4Q</c:v>
                </c:pt>
                <c:pt idx="36">
                  <c:v>1999 1Q</c:v>
                </c:pt>
                <c:pt idx="37">
                  <c:v>1999 2Q</c:v>
                </c:pt>
                <c:pt idx="38">
                  <c:v>1999 3Q</c:v>
                </c:pt>
                <c:pt idx="39">
                  <c:v>1999 4Q</c:v>
                </c:pt>
                <c:pt idx="40">
                  <c:v>2000 1Q</c:v>
                </c:pt>
                <c:pt idx="41">
                  <c:v>2000 2Q</c:v>
                </c:pt>
                <c:pt idx="42">
                  <c:v>2000 3Q</c:v>
                </c:pt>
                <c:pt idx="43">
                  <c:v>2000 4Q</c:v>
                </c:pt>
                <c:pt idx="44">
                  <c:v>2001 1Q</c:v>
                </c:pt>
                <c:pt idx="45">
                  <c:v>2001 2Q</c:v>
                </c:pt>
                <c:pt idx="46">
                  <c:v>2001 3Q</c:v>
                </c:pt>
                <c:pt idx="47">
                  <c:v>2001 4Q</c:v>
                </c:pt>
                <c:pt idx="48">
                  <c:v>2002 1Q</c:v>
                </c:pt>
                <c:pt idx="49">
                  <c:v>2002 2Q</c:v>
                </c:pt>
                <c:pt idx="50">
                  <c:v>2002 3Q</c:v>
                </c:pt>
                <c:pt idx="51">
                  <c:v>2002 4Q</c:v>
                </c:pt>
                <c:pt idx="52">
                  <c:v>2003 1Q</c:v>
                </c:pt>
                <c:pt idx="53">
                  <c:v>2003 2Q</c:v>
                </c:pt>
                <c:pt idx="54">
                  <c:v>2003 3Q</c:v>
                </c:pt>
                <c:pt idx="55">
                  <c:v>2003 4Q</c:v>
                </c:pt>
                <c:pt idx="56">
                  <c:v>2004 1Q</c:v>
                </c:pt>
                <c:pt idx="57">
                  <c:v>2004 2Q</c:v>
                </c:pt>
                <c:pt idx="58">
                  <c:v>2004 3Q</c:v>
                </c:pt>
                <c:pt idx="59">
                  <c:v>2004 4Q</c:v>
                </c:pt>
                <c:pt idx="60">
                  <c:v>2005 1Q</c:v>
                </c:pt>
                <c:pt idx="61">
                  <c:v>2005 2Q</c:v>
                </c:pt>
                <c:pt idx="62">
                  <c:v>2005 3Q</c:v>
                </c:pt>
                <c:pt idx="63">
                  <c:v>2005 4Q</c:v>
                </c:pt>
                <c:pt idx="64">
                  <c:v>2006 1Q</c:v>
                </c:pt>
                <c:pt idx="65">
                  <c:v>2006 2Q</c:v>
                </c:pt>
                <c:pt idx="66">
                  <c:v>2006 3Q</c:v>
                </c:pt>
                <c:pt idx="67">
                  <c:v>2006 4Q</c:v>
                </c:pt>
                <c:pt idx="68">
                  <c:v>2007 1Q</c:v>
                </c:pt>
                <c:pt idx="69">
                  <c:v>2007 2Q</c:v>
                </c:pt>
                <c:pt idx="70">
                  <c:v>2007 3Q</c:v>
                </c:pt>
                <c:pt idx="71">
                  <c:v>2007 4Q</c:v>
                </c:pt>
                <c:pt idx="72">
                  <c:v>2008 1Q</c:v>
                </c:pt>
                <c:pt idx="73">
                  <c:v>2008 2Q</c:v>
                </c:pt>
                <c:pt idx="74">
                  <c:v>2008 3Q</c:v>
                </c:pt>
                <c:pt idx="75">
                  <c:v>2008 4Q</c:v>
                </c:pt>
                <c:pt idx="76">
                  <c:v>2009 1Q</c:v>
                </c:pt>
                <c:pt idx="77">
                  <c:v>2009 2Q</c:v>
                </c:pt>
                <c:pt idx="78">
                  <c:v>2009 3Q</c:v>
                </c:pt>
                <c:pt idx="79">
                  <c:v>2009 4Q</c:v>
                </c:pt>
                <c:pt idx="80">
                  <c:v>2010 1Q</c:v>
                </c:pt>
                <c:pt idx="81">
                  <c:v>2010 2Q</c:v>
                </c:pt>
                <c:pt idx="82">
                  <c:v>2010 3Q</c:v>
                </c:pt>
                <c:pt idx="83">
                  <c:v>2010 4Q</c:v>
                </c:pt>
                <c:pt idx="84">
                  <c:v>2011 1Q</c:v>
                </c:pt>
                <c:pt idx="85">
                  <c:v>2011 2Q</c:v>
                </c:pt>
                <c:pt idx="86">
                  <c:v>2011 3Q</c:v>
                </c:pt>
                <c:pt idx="87">
                  <c:v>2011 4Q</c:v>
                </c:pt>
                <c:pt idx="88">
                  <c:v>2012 1Q</c:v>
                </c:pt>
                <c:pt idx="89">
                  <c:v>2012 2Q</c:v>
                </c:pt>
                <c:pt idx="90">
                  <c:v>2012 3Q</c:v>
                </c:pt>
                <c:pt idx="91">
                  <c:v>2012 4Q</c:v>
                </c:pt>
                <c:pt idx="92">
                  <c:v>2013 1Q</c:v>
                </c:pt>
                <c:pt idx="93">
                  <c:v>2013 2Q</c:v>
                </c:pt>
                <c:pt idx="94">
                  <c:v>2013 3Q</c:v>
                </c:pt>
                <c:pt idx="95">
                  <c:v>2013 4Q</c:v>
                </c:pt>
                <c:pt idx="96">
                  <c:v>2014 1Q</c:v>
                </c:pt>
                <c:pt idx="97">
                  <c:v>2014 2Q</c:v>
                </c:pt>
                <c:pt idx="98">
                  <c:v>2014 3Q</c:v>
                </c:pt>
                <c:pt idx="99">
                  <c:v>2014 4Q</c:v>
                </c:pt>
              </c:strCache>
            </c:strRef>
          </c:cat>
          <c:val>
            <c:numRef>
              <c:f>region1price!$G$2:$G$101</c:f>
              <c:numCache>
                <c:formatCode>_(* #,##0_);_(* \(#,##0\);_(* "-"??_);_(@_)</c:formatCode>
                <c:ptCount val="100"/>
                <c:pt idx="0">
                  <c:v>395</c:v>
                </c:pt>
                <c:pt idx="1">
                  <c:v>375</c:v>
                </c:pt>
                <c:pt idx="2">
                  <c:v>355</c:v>
                </c:pt>
                <c:pt idx="3">
                  <c:v>290</c:v>
                </c:pt>
                <c:pt idx="4">
                  <c:v>315</c:v>
                </c:pt>
                <c:pt idx="5">
                  <c:v>350</c:v>
                </c:pt>
                <c:pt idx="6">
                  <c:v>385</c:v>
                </c:pt>
                <c:pt idx="7">
                  <c:v>365</c:v>
                </c:pt>
                <c:pt idx="8">
                  <c:v>415</c:v>
                </c:pt>
                <c:pt idx="9">
                  <c:v>465</c:v>
                </c:pt>
                <c:pt idx="10">
                  <c:v>465</c:v>
                </c:pt>
                <c:pt idx="11">
                  <c:v>580</c:v>
                </c:pt>
                <c:pt idx="12">
                  <c:v>755</c:v>
                </c:pt>
                <c:pt idx="13">
                  <c:v>645</c:v>
                </c:pt>
                <c:pt idx="14">
                  <c:v>625</c:v>
                </c:pt>
                <c:pt idx="15">
                  <c:v>710</c:v>
                </c:pt>
                <c:pt idx="16">
                  <c:v>675</c:v>
                </c:pt>
                <c:pt idx="17">
                  <c:v>630</c:v>
                </c:pt>
                <c:pt idx="18">
                  <c:v>605</c:v>
                </c:pt>
                <c:pt idx="19">
                  <c:v>585</c:v>
                </c:pt>
                <c:pt idx="20">
                  <c:v>600</c:v>
                </c:pt>
                <c:pt idx="21">
                  <c:v>590</c:v>
                </c:pt>
                <c:pt idx="22">
                  <c:v>630</c:v>
                </c:pt>
                <c:pt idx="23">
                  <c:v>640</c:v>
                </c:pt>
                <c:pt idx="24">
                  <c:v>590</c:v>
                </c:pt>
                <c:pt idx="25">
                  <c:v>555</c:v>
                </c:pt>
                <c:pt idx="26">
                  <c:v>590</c:v>
                </c:pt>
                <c:pt idx="27">
                  <c:v>590</c:v>
                </c:pt>
                <c:pt idx="28">
                  <c:v>590</c:v>
                </c:pt>
                <c:pt idx="29">
                  <c:v>620</c:v>
                </c:pt>
                <c:pt idx="30">
                  <c:v>605</c:v>
                </c:pt>
                <c:pt idx="31">
                  <c:v>535</c:v>
                </c:pt>
                <c:pt idx="32">
                  <c:v>530</c:v>
                </c:pt>
                <c:pt idx="33">
                  <c:v>465</c:v>
                </c:pt>
                <c:pt idx="34">
                  <c:v>465</c:v>
                </c:pt>
                <c:pt idx="35">
                  <c:v>495</c:v>
                </c:pt>
                <c:pt idx="36">
                  <c:v>565</c:v>
                </c:pt>
                <c:pt idx="37">
                  <c:v>585</c:v>
                </c:pt>
                <c:pt idx="38">
                  <c:v>580</c:v>
                </c:pt>
                <c:pt idx="39">
                  <c:v>595</c:v>
                </c:pt>
                <c:pt idx="40">
                  <c:v>610</c:v>
                </c:pt>
                <c:pt idx="41">
                  <c:v>560</c:v>
                </c:pt>
                <c:pt idx="42">
                  <c:v>485</c:v>
                </c:pt>
                <c:pt idx="43">
                  <c:v>510</c:v>
                </c:pt>
                <c:pt idx="44">
                  <c:v>500</c:v>
                </c:pt>
                <c:pt idx="45">
                  <c:v>540</c:v>
                </c:pt>
                <c:pt idx="46">
                  <c:v>545</c:v>
                </c:pt>
                <c:pt idx="47">
                  <c:v>495</c:v>
                </c:pt>
                <c:pt idx="48">
                  <c:v>500</c:v>
                </c:pt>
                <c:pt idx="49">
                  <c:v>510</c:v>
                </c:pt>
                <c:pt idx="50">
                  <c:v>520</c:v>
                </c:pt>
                <c:pt idx="51">
                  <c:v>515</c:v>
                </c:pt>
                <c:pt idx="52">
                  <c:v>525</c:v>
                </c:pt>
                <c:pt idx="53">
                  <c:v>490</c:v>
                </c:pt>
                <c:pt idx="54">
                  <c:v>455</c:v>
                </c:pt>
                <c:pt idx="55">
                  <c:v>515</c:v>
                </c:pt>
                <c:pt idx="56">
                  <c:v>585</c:v>
                </c:pt>
                <c:pt idx="57">
                  <c:v>575</c:v>
                </c:pt>
                <c:pt idx="58">
                  <c:v>600</c:v>
                </c:pt>
                <c:pt idx="59">
                  <c:v>585</c:v>
                </c:pt>
                <c:pt idx="60">
                  <c:v>630</c:v>
                </c:pt>
                <c:pt idx="61">
                  <c:v>640</c:v>
                </c:pt>
                <c:pt idx="62">
                  <c:v>620</c:v>
                </c:pt>
                <c:pt idx="63">
                  <c:v>630</c:v>
                </c:pt>
                <c:pt idx="64">
                  <c:v>650</c:v>
                </c:pt>
                <c:pt idx="65">
                  <c:v>615</c:v>
                </c:pt>
                <c:pt idx="66">
                  <c:v>515</c:v>
                </c:pt>
                <c:pt idx="67">
                  <c:v>490</c:v>
                </c:pt>
                <c:pt idx="68">
                  <c:v>555</c:v>
                </c:pt>
                <c:pt idx="69">
                  <c:v>535</c:v>
                </c:pt>
                <c:pt idx="70">
                  <c:v>460</c:v>
                </c:pt>
                <c:pt idx="71">
                  <c:v>385</c:v>
                </c:pt>
                <c:pt idx="72">
                  <c:v>375</c:v>
                </c:pt>
                <c:pt idx="73">
                  <c:v>430</c:v>
                </c:pt>
                <c:pt idx="74">
                  <c:v>410</c:v>
                </c:pt>
                <c:pt idx="75">
                  <c:v>335</c:v>
                </c:pt>
                <c:pt idx="76">
                  <c:v>305</c:v>
                </c:pt>
                <c:pt idx="77">
                  <c:v>295</c:v>
                </c:pt>
                <c:pt idx="78">
                  <c:v>320</c:v>
                </c:pt>
                <c:pt idx="79">
                  <c:v>365</c:v>
                </c:pt>
                <c:pt idx="80">
                  <c:v>440</c:v>
                </c:pt>
                <c:pt idx="81">
                  <c:v>465</c:v>
                </c:pt>
                <c:pt idx="82">
                  <c:v>380</c:v>
                </c:pt>
                <c:pt idx="83">
                  <c:v>445</c:v>
                </c:pt>
                <c:pt idx="84">
                  <c:v>510</c:v>
                </c:pt>
                <c:pt idx="85">
                  <c:v>480</c:v>
                </c:pt>
                <c:pt idx="86">
                  <c:v>515</c:v>
                </c:pt>
                <c:pt idx="87">
                  <c:v>485</c:v>
                </c:pt>
                <c:pt idx="88">
                  <c:v>500</c:v>
                </c:pt>
                <c:pt idx="89">
                  <c:v>520</c:v>
                </c:pt>
                <c:pt idx="90">
                  <c:v>490</c:v>
                </c:pt>
                <c:pt idx="91">
                  <c:v>525</c:v>
                </c:pt>
                <c:pt idx="92">
                  <c:v>590</c:v>
                </c:pt>
                <c:pt idx="93">
                  <c:v>560</c:v>
                </c:pt>
                <c:pt idx="94">
                  <c:v>555</c:v>
                </c:pt>
                <c:pt idx="95">
                  <c:v>635</c:v>
                </c:pt>
                <c:pt idx="96">
                  <c:v>645</c:v>
                </c:pt>
                <c:pt idx="97">
                  <c:v>620</c:v>
                </c:pt>
                <c:pt idx="98">
                  <c:v>595</c:v>
                </c:pt>
                <c:pt idx="99">
                  <c:v>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AD-499C-86F8-48BB60111D72}"/>
            </c:ext>
          </c:extLst>
        </c:ser>
        <c:ser>
          <c:idx val="6"/>
          <c:order val="2"/>
          <c:tx>
            <c:v>Sawmill Douglas-fir (lowest)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region1price!$A$2:$A$101</c:f>
              <c:strCache>
                <c:ptCount val="100"/>
                <c:pt idx="0">
                  <c:v>1990 1Q</c:v>
                </c:pt>
                <c:pt idx="1">
                  <c:v>1990 2Q</c:v>
                </c:pt>
                <c:pt idx="2">
                  <c:v>1990 3Q</c:v>
                </c:pt>
                <c:pt idx="3">
                  <c:v>1990 4Q</c:v>
                </c:pt>
                <c:pt idx="4">
                  <c:v>1991 1Q</c:v>
                </c:pt>
                <c:pt idx="5">
                  <c:v>1991 2Q</c:v>
                </c:pt>
                <c:pt idx="6">
                  <c:v>1991 3Q</c:v>
                </c:pt>
                <c:pt idx="7">
                  <c:v>1991 4Q</c:v>
                </c:pt>
                <c:pt idx="8">
                  <c:v>1992 1Q</c:v>
                </c:pt>
                <c:pt idx="9">
                  <c:v>1992 2Q</c:v>
                </c:pt>
                <c:pt idx="10">
                  <c:v>1992 3Q</c:v>
                </c:pt>
                <c:pt idx="11">
                  <c:v>1992 4Q</c:v>
                </c:pt>
                <c:pt idx="12">
                  <c:v>1993 1Q</c:v>
                </c:pt>
                <c:pt idx="13">
                  <c:v>1993 2Q</c:v>
                </c:pt>
                <c:pt idx="14">
                  <c:v>1993 3Q</c:v>
                </c:pt>
                <c:pt idx="15">
                  <c:v>1993 4Q</c:v>
                </c:pt>
                <c:pt idx="16">
                  <c:v>1994 1Q</c:v>
                </c:pt>
                <c:pt idx="17">
                  <c:v>1994 2Q</c:v>
                </c:pt>
                <c:pt idx="18">
                  <c:v>1994 3Q</c:v>
                </c:pt>
                <c:pt idx="19">
                  <c:v>1994 4Q</c:v>
                </c:pt>
                <c:pt idx="20">
                  <c:v>1995 1Q</c:v>
                </c:pt>
                <c:pt idx="21">
                  <c:v>1995 2Q</c:v>
                </c:pt>
                <c:pt idx="22">
                  <c:v>1995 3Q</c:v>
                </c:pt>
                <c:pt idx="23">
                  <c:v>1995 4Q</c:v>
                </c:pt>
                <c:pt idx="24">
                  <c:v>1996 1Q</c:v>
                </c:pt>
                <c:pt idx="25">
                  <c:v>1996 2Q</c:v>
                </c:pt>
                <c:pt idx="26">
                  <c:v>1996 3Q</c:v>
                </c:pt>
                <c:pt idx="27">
                  <c:v>1996 4Q</c:v>
                </c:pt>
                <c:pt idx="28">
                  <c:v>1997 1Q</c:v>
                </c:pt>
                <c:pt idx="29">
                  <c:v>1997 2Q</c:v>
                </c:pt>
                <c:pt idx="30">
                  <c:v>1997 3Q</c:v>
                </c:pt>
                <c:pt idx="31">
                  <c:v>1997 4Q</c:v>
                </c:pt>
                <c:pt idx="32">
                  <c:v>1998 1Q</c:v>
                </c:pt>
                <c:pt idx="33">
                  <c:v>1998 2Q</c:v>
                </c:pt>
                <c:pt idx="34">
                  <c:v>1998 3Q</c:v>
                </c:pt>
                <c:pt idx="35">
                  <c:v>1998 4Q</c:v>
                </c:pt>
                <c:pt idx="36">
                  <c:v>1999 1Q</c:v>
                </c:pt>
                <c:pt idx="37">
                  <c:v>1999 2Q</c:v>
                </c:pt>
                <c:pt idx="38">
                  <c:v>1999 3Q</c:v>
                </c:pt>
                <c:pt idx="39">
                  <c:v>1999 4Q</c:v>
                </c:pt>
                <c:pt idx="40">
                  <c:v>2000 1Q</c:v>
                </c:pt>
                <c:pt idx="41">
                  <c:v>2000 2Q</c:v>
                </c:pt>
                <c:pt idx="42">
                  <c:v>2000 3Q</c:v>
                </c:pt>
                <c:pt idx="43">
                  <c:v>2000 4Q</c:v>
                </c:pt>
                <c:pt idx="44">
                  <c:v>2001 1Q</c:v>
                </c:pt>
                <c:pt idx="45">
                  <c:v>2001 2Q</c:v>
                </c:pt>
                <c:pt idx="46">
                  <c:v>2001 3Q</c:v>
                </c:pt>
                <c:pt idx="47">
                  <c:v>2001 4Q</c:v>
                </c:pt>
                <c:pt idx="48">
                  <c:v>2002 1Q</c:v>
                </c:pt>
                <c:pt idx="49">
                  <c:v>2002 2Q</c:v>
                </c:pt>
                <c:pt idx="50">
                  <c:v>2002 3Q</c:v>
                </c:pt>
                <c:pt idx="51">
                  <c:v>2002 4Q</c:v>
                </c:pt>
                <c:pt idx="52">
                  <c:v>2003 1Q</c:v>
                </c:pt>
                <c:pt idx="53">
                  <c:v>2003 2Q</c:v>
                </c:pt>
                <c:pt idx="54">
                  <c:v>2003 3Q</c:v>
                </c:pt>
                <c:pt idx="55">
                  <c:v>2003 4Q</c:v>
                </c:pt>
                <c:pt idx="56">
                  <c:v>2004 1Q</c:v>
                </c:pt>
                <c:pt idx="57">
                  <c:v>2004 2Q</c:v>
                </c:pt>
                <c:pt idx="58">
                  <c:v>2004 3Q</c:v>
                </c:pt>
                <c:pt idx="59">
                  <c:v>2004 4Q</c:v>
                </c:pt>
                <c:pt idx="60">
                  <c:v>2005 1Q</c:v>
                </c:pt>
                <c:pt idx="61">
                  <c:v>2005 2Q</c:v>
                </c:pt>
                <c:pt idx="62">
                  <c:v>2005 3Q</c:v>
                </c:pt>
                <c:pt idx="63">
                  <c:v>2005 4Q</c:v>
                </c:pt>
                <c:pt idx="64">
                  <c:v>2006 1Q</c:v>
                </c:pt>
                <c:pt idx="65">
                  <c:v>2006 2Q</c:v>
                </c:pt>
                <c:pt idx="66">
                  <c:v>2006 3Q</c:v>
                </c:pt>
                <c:pt idx="67">
                  <c:v>2006 4Q</c:v>
                </c:pt>
                <c:pt idx="68">
                  <c:v>2007 1Q</c:v>
                </c:pt>
                <c:pt idx="69">
                  <c:v>2007 2Q</c:v>
                </c:pt>
                <c:pt idx="70">
                  <c:v>2007 3Q</c:v>
                </c:pt>
                <c:pt idx="71">
                  <c:v>2007 4Q</c:v>
                </c:pt>
                <c:pt idx="72">
                  <c:v>2008 1Q</c:v>
                </c:pt>
                <c:pt idx="73">
                  <c:v>2008 2Q</c:v>
                </c:pt>
                <c:pt idx="74">
                  <c:v>2008 3Q</c:v>
                </c:pt>
                <c:pt idx="75">
                  <c:v>2008 4Q</c:v>
                </c:pt>
                <c:pt idx="76">
                  <c:v>2009 1Q</c:v>
                </c:pt>
                <c:pt idx="77">
                  <c:v>2009 2Q</c:v>
                </c:pt>
                <c:pt idx="78">
                  <c:v>2009 3Q</c:v>
                </c:pt>
                <c:pt idx="79">
                  <c:v>2009 4Q</c:v>
                </c:pt>
                <c:pt idx="80">
                  <c:v>2010 1Q</c:v>
                </c:pt>
                <c:pt idx="81">
                  <c:v>2010 2Q</c:v>
                </c:pt>
                <c:pt idx="82">
                  <c:v>2010 3Q</c:v>
                </c:pt>
                <c:pt idx="83">
                  <c:v>2010 4Q</c:v>
                </c:pt>
                <c:pt idx="84">
                  <c:v>2011 1Q</c:v>
                </c:pt>
                <c:pt idx="85">
                  <c:v>2011 2Q</c:v>
                </c:pt>
                <c:pt idx="86">
                  <c:v>2011 3Q</c:v>
                </c:pt>
                <c:pt idx="87">
                  <c:v>2011 4Q</c:v>
                </c:pt>
                <c:pt idx="88">
                  <c:v>2012 1Q</c:v>
                </c:pt>
                <c:pt idx="89">
                  <c:v>2012 2Q</c:v>
                </c:pt>
                <c:pt idx="90">
                  <c:v>2012 3Q</c:v>
                </c:pt>
                <c:pt idx="91">
                  <c:v>2012 4Q</c:v>
                </c:pt>
                <c:pt idx="92">
                  <c:v>2013 1Q</c:v>
                </c:pt>
                <c:pt idx="93">
                  <c:v>2013 2Q</c:v>
                </c:pt>
                <c:pt idx="94">
                  <c:v>2013 3Q</c:v>
                </c:pt>
                <c:pt idx="95">
                  <c:v>2013 4Q</c:v>
                </c:pt>
                <c:pt idx="96">
                  <c:v>2014 1Q</c:v>
                </c:pt>
                <c:pt idx="97">
                  <c:v>2014 2Q</c:v>
                </c:pt>
                <c:pt idx="98">
                  <c:v>2014 3Q</c:v>
                </c:pt>
                <c:pt idx="99">
                  <c:v>2014 4Q</c:v>
                </c:pt>
              </c:strCache>
            </c:strRef>
          </c:cat>
          <c:val>
            <c:numRef>
              <c:f>region1price!$H$2:$H$101</c:f>
              <c:numCache>
                <c:formatCode>_(* #,##0_);_(* \(#,##0\);_(* "-"??_);_(@_)</c:formatCode>
                <c:ptCount val="100"/>
                <c:pt idx="0">
                  <c:v>350</c:v>
                </c:pt>
                <c:pt idx="1">
                  <c:v>330</c:v>
                </c:pt>
                <c:pt idx="2">
                  <c:v>315</c:v>
                </c:pt>
                <c:pt idx="3">
                  <c:v>240</c:v>
                </c:pt>
                <c:pt idx="4">
                  <c:v>285</c:v>
                </c:pt>
                <c:pt idx="5">
                  <c:v>330</c:v>
                </c:pt>
                <c:pt idx="6">
                  <c:v>300</c:v>
                </c:pt>
                <c:pt idx="7">
                  <c:v>330</c:v>
                </c:pt>
                <c:pt idx="8">
                  <c:v>350</c:v>
                </c:pt>
                <c:pt idx="9">
                  <c:v>370</c:v>
                </c:pt>
                <c:pt idx="10">
                  <c:v>370</c:v>
                </c:pt>
                <c:pt idx="11">
                  <c:v>475</c:v>
                </c:pt>
                <c:pt idx="12">
                  <c:v>635</c:v>
                </c:pt>
                <c:pt idx="13">
                  <c:v>525</c:v>
                </c:pt>
                <c:pt idx="14">
                  <c:v>515</c:v>
                </c:pt>
                <c:pt idx="15">
                  <c:v>535</c:v>
                </c:pt>
                <c:pt idx="16">
                  <c:v>575</c:v>
                </c:pt>
                <c:pt idx="17">
                  <c:v>535</c:v>
                </c:pt>
                <c:pt idx="18">
                  <c:v>520</c:v>
                </c:pt>
                <c:pt idx="19">
                  <c:v>470</c:v>
                </c:pt>
                <c:pt idx="20">
                  <c:v>495</c:v>
                </c:pt>
                <c:pt idx="21">
                  <c:v>515</c:v>
                </c:pt>
                <c:pt idx="22">
                  <c:v>555</c:v>
                </c:pt>
                <c:pt idx="23">
                  <c:v>550</c:v>
                </c:pt>
                <c:pt idx="24">
                  <c:v>545</c:v>
                </c:pt>
                <c:pt idx="25">
                  <c:v>485</c:v>
                </c:pt>
                <c:pt idx="26">
                  <c:v>530</c:v>
                </c:pt>
                <c:pt idx="27">
                  <c:v>525</c:v>
                </c:pt>
                <c:pt idx="28">
                  <c:v>530</c:v>
                </c:pt>
                <c:pt idx="29">
                  <c:v>560</c:v>
                </c:pt>
                <c:pt idx="30">
                  <c:v>520</c:v>
                </c:pt>
                <c:pt idx="31">
                  <c:v>450</c:v>
                </c:pt>
                <c:pt idx="32">
                  <c:v>445</c:v>
                </c:pt>
                <c:pt idx="33">
                  <c:v>400</c:v>
                </c:pt>
                <c:pt idx="34">
                  <c:v>400</c:v>
                </c:pt>
                <c:pt idx="35">
                  <c:v>410</c:v>
                </c:pt>
                <c:pt idx="36">
                  <c:v>470</c:v>
                </c:pt>
                <c:pt idx="37">
                  <c:v>520</c:v>
                </c:pt>
                <c:pt idx="38">
                  <c:v>515</c:v>
                </c:pt>
                <c:pt idx="39">
                  <c:v>515</c:v>
                </c:pt>
                <c:pt idx="40">
                  <c:v>540</c:v>
                </c:pt>
                <c:pt idx="41">
                  <c:v>465</c:v>
                </c:pt>
                <c:pt idx="42">
                  <c:v>410</c:v>
                </c:pt>
                <c:pt idx="43">
                  <c:v>455</c:v>
                </c:pt>
                <c:pt idx="44">
                  <c:v>420</c:v>
                </c:pt>
                <c:pt idx="45">
                  <c:v>480</c:v>
                </c:pt>
                <c:pt idx="46">
                  <c:v>470</c:v>
                </c:pt>
                <c:pt idx="47">
                  <c:v>430</c:v>
                </c:pt>
                <c:pt idx="48">
                  <c:v>430</c:v>
                </c:pt>
                <c:pt idx="49">
                  <c:v>430</c:v>
                </c:pt>
                <c:pt idx="50">
                  <c:v>460</c:v>
                </c:pt>
                <c:pt idx="51">
                  <c:v>455</c:v>
                </c:pt>
                <c:pt idx="52">
                  <c:v>475</c:v>
                </c:pt>
                <c:pt idx="53">
                  <c:v>415</c:v>
                </c:pt>
                <c:pt idx="54">
                  <c:v>405</c:v>
                </c:pt>
                <c:pt idx="55">
                  <c:v>470</c:v>
                </c:pt>
                <c:pt idx="56">
                  <c:v>515</c:v>
                </c:pt>
                <c:pt idx="57">
                  <c:v>510</c:v>
                </c:pt>
                <c:pt idx="58">
                  <c:v>560</c:v>
                </c:pt>
                <c:pt idx="59">
                  <c:v>540</c:v>
                </c:pt>
                <c:pt idx="60">
                  <c:v>575</c:v>
                </c:pt>
                <c:pt idx="61">
                  <c:v>605</c:v>
                </c:pt>
                <c:pt idx="62">
                  <c:v>570</c:v>
                </c:pt>
                <c:pt idx="63">
                  <c:v>545</c:v>
                </c:pt>
                <c:pt idx="64">
                  <c:v>610</c:v>
                </c:pt>
                <c:pt idx="65">
                  <c:v>595</c:v>
                </c:pt>
                <c:pt idx="66">
                  <c:v>475</c:v>
                </c:pt>
                <c:pt idx="67">
                  <c:v>465</c:v>
                </c:pt>
                <c:pt idx="68">
                  <c:v>555</c:v>
                </c:pt>
                <c:pt idx="69">
                  <c:v>515</c:v>
                </c:pt>
                <c:pt idx="70">
                  <c:v>425</c:v>
                </c:pt>
                <c:pt idx="71">
                  <c:v>345</c:v>
                </c:pt>
                <c:pt idx="72">
                  <c:v>340</c:v>
                </c:pt>
                <c:pt idx="73">
                  <c:v>420</c:v>
                </c:pt>
                <c:pt idx="74">
                  <c:v>385</c:v>
                </c:pt>
                <c:pt idx="75">
                  <c:v>315</c:v>
                </c:pt>
                <c:pt idx="76">
                  <c:v>300</c:v>
                </c:pt>
                <c:pt idx="77">
                  <c:v>290</c:v>
                </c:pt>
                <c:pt idx="78">
                  <c:v>310</c:v>
                </c:pt>
                <c:pt idx="79">
                  <c:v>355</c:v>
                </c:pt>
                <c:pt idx="80">
                  <c:v>435</c:v>
                </c:pt>
                <c:pt idx="81">
                  <c:v>440</c:v>
                </c:pt>
                <c:pt idx="82">
                  <c:v>370</c:v>
                </c:pt>
                <c:pt idx="83">
                  <c:v>425</c:v>
                </c:pt>
                <c:pt idx="84">
                  <c:v>485</c:v>
                </c:pt>
                <c:pt idx="85">
                  <c:v>455</c:v>
                </c:pt>
                <c:pt idx="86">
                  <c:v>510</c:v>
                </c:pt>
                <c:pt idx="87">
                  <c:v>470</c:v>
                </c:pt>
                <c:pt idx="88">
                  <c:v>490</c:v>
                </c:pt>
                <c:pt idx="89">
                  <c:v>505</c:v>
                </c:pt>
                <c:pt idx="90">
                  <c:v>475</c:v>
                </c:pt>
                <c:pt idx="91">
                  <c:v>510</c:v>
                </c:pt>
                <c:pt idx="92">
                  <c:v>570</c:v>
                </c:pt>
                <c:pt idx="93">
                  <c:v>535</c:v>
                </c:pt>
                <c:pt idx="94">
                  <c:v>540</c:v>
                </c:pt>
                <c:pt idx="95">
                  <c:v>620</c:v>
                </c:pt>
                <c:pt idx="96">
                  <c:v>630</c:v>
                </c:pt>
                <c:pt idx="97">
                  <c:v>615</c:v>
                </c:pt>
                <c:pt idx="98">
                  <c:v>555</c:v>
                </c:pt>
                <c:pt idx="99">
                  <c:v>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AD-499C-86F8-48BB60111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533848"/>
        <c:axId val="679535160"/>
      </c:lineChart>
      <c:catAx>
        <c:axId val="679533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35160"/>
        <c:crosses val="autoZero"/>
        <c:auto val="1"/>
        <c:lblAlgn val="ctr"/>
        <c:lblOffset val="100"/>
        <c:tickLblSkip val="2"/>
        <c:noMultiLvlLbl val="0"/>
      </c:catAx>
      <c:valAx>
        <c:axId val="67953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$/thousand board feet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3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854278973116172"/>
          <c:y val="0.13242456056629284"/>
          <c:w val="0.47606038084128688"/>
          <c:h val="0.120876481348922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Douglas-fir price trend by grade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region1price!$B$1</c:f>
              <c:strCache>
                <c:ptCount val="1"/>
                <c:pt idx="0">
                  <c:v>1P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region1price!$A$2:$A$101</c:f>
              <c:strCache>
                <c:ptCount val="100"/>
                <c:pt idx="0">
                  <c:v>1990 1Q</c:v>
                </c:pt>
                <c:pt idx="1">
                  <c:v>1990 2Q</c:v>
                </c:pt>
                <c:pt idx="2">
                  <c:v>1990 3Q</c:v>
                </c:pt>
                <c:pt idx="3">
                  <c:v>1990 4Q</c:v>
                </c:pt>
                <c:pt idx="4">
                  <c:v>1991 1Q</c:v>
                </c:pt>
                <c:pt idx="5">
                  <c:v>1991 2Q</c:v>
                </c:pt>
                <c:pt idx="6">
                  <c:v>1991 3Q</c:v>
                </c:pt>
                <c:pt idx="7">
                  <c:v>1991 4Q</c:v>
                </c:pt>
                <c:pt idx="8">
                  <c:v>1992 1Q</c:v>
                </c:pt>
                <c:pt idx="9">
                  <c:v>1992 2Q</c:v>
                </c:pt>
                <c:pt idx="10">
                  <c:v>1992 3Q</c:v>
                </c:pt>
                <c:pt idx="11">
                  <c:v>1992 4Q</c:v>
                </c:pt>
                <c:pt idx="12">
                  <c:v>1993 1Q</c:v>
                </c:pt>
                <c:pt idx="13">
                  <c:v>1993 2Q</c:v>
                </c:pt>
                <c:pt idx="14">
                  <c:v>1993 3Q</c:v>
                </c:pt>
                <c:pt idx="15">
                  <c:v>1993 4Q</c:v>
                </c:pt>
                <c:pt idx="16">
                  <c:v>1994 1Q</c:v>
                </c:pt>
                <c:pt idx="17">
                  <c:v>1994 2Q</c:v>
                </c:pt>
                <c:pt idx="18">
                  <c:v>1994 3Q</c:v>
                </c:pt>
                <c:pt idx="19">
                  <c:v>1994 4Q</c:v>
                </c:pt>
                <c:pt idx="20">
                  <c:v>1995 1Q</c:v>
                </c:pt>
                <c:pt idx="21">
                  <c:v>1995 2Q</c:v>
                </c:pt>
                <c:pt idx="22">
                  <c:v>1995 3Q</c:v>
                </c:pt>
                <c:pt idx="23">
                  <c:v>1995 4Q</c:v>
                </c:pt>
                <c:pt idx="24">
                  <c:v>1996 1Q</c:v>
                </c:pt>
                <c:pt idx="25">
                  <c:v>1996 2Q</c:v>
                </c:pt>
                <c:pt idx="26">
                  <c:v>1996 3Q</c:v>
                </c:pt>
                <c:pt idx="27">
                  <c:v>1996 4Q</c:v>
                </c:pt>
                <c:pt idx="28">
                  <c:v>1997 1Q</c:v>
                </c:pt>
                <c:pt idx="29">
                  <c:v>1997 2Q</c:v>
                </c:pt>
                <c:pt idx="30">
                  <c:v>1997 3Q</c:v>
                </c:pt>
                <c:pt idx="31">
                  <c:v>1997 4Q</c:v>
                </c:pt>
                <c:pt idx="32">
                  <c:v>1998 1Q</c:v>
                </c:pt>
                <c:pt idx="33">
                  <c:v>1998 2Q</c:v>
                </c:pt>
                <c:pt idx="34">
                  <c:v>1998 3Q</c:v>
                </c:pt>
                <c:pt idx="35">
                  <c:v>1998 4Q</c:v>
                </c:pt>
                <c:pt idx="36">
                  <c:v>1999 1Q</c:v>
                </c:pt>
                <c:pt idx="37">
                  <c:v>1999 2Q</c:v>
                </c:pt>
                <c:pt idx="38">
                  <c:v>1999 3Q</c:v>
                </c:pt>
                <c:pt idx="39">
                  <c:v>1999 4Q</c:v>
                </c:pt>
                <c:pt idx="40">
                  <c:v>2000 1Q</c:v>
                </c:pt>
                <c:pt idx="41">
                  <c:v>2000 2Q</c:v>
                </c:pt>
                <c:pt idx="42">
                  <c:v>2000 3Q</c:v>
                </c:pt>
                <c:pt idx="43">
                  <c:v>2000 4Q</c:v>
                </c:pt>
                <c:pt idx="44">
                  <c:v>2001 1Q</c:v>
                </c:pt>
                <c:pt idx="45">
                  <c:v>2001 2Q</c:v>
                </c:pt>
                <c:pt idx="46">
                  <c:v>2001 3Q</c:v>
                </c:pt>
                <c:pt idx="47">
                  <c:v>2001 4Q</c:v>
                </c:pt>
                <c:pt idx="48">
                  <c:v>2002 1Q</c:v>
                </c:pt>
                <c:pt idx="49">
                  <c:v>2002 2Q</c:v>
                </c:pt>
                <c:pt idx="50">
                  <c:v>2002 3Q</c:v>
                </c:pt>
                <c:pt idx="51">
                  <c:v>2002 4Q</c:v>
                </c:pt>
                <c:pt idx="52">
                  <c:v>2003 1Q</c:v>
                </c:pt>
                <c:pt idx="53">
                  <c:v>2003 2Q</c:v>
                </c:pt>
                <c:pt idx="54">
                  <c:v>2003 3Q</c:v>
                </c:pt>
                <c:pt idx="55">
                  <c:v>2003 4Q</c:v>
                </c:pt>
                <c:pt idx="56">
                  <c:v>2004 1Q</c:v>
                </c:pt>
                <c:pt idx="57">
                  <c:v>2004 2Q</c:v>
                </c:pt>
                <c:pt idx="58">
                  <c:v>2004 3Q</c:v>
                </c:pt>
                <c:pt idx="59">
                  <c:v>2004 4Q</c:v>
                </c:pt>
                <c:pt idx="60">
                  <c:v>2005 1Q</c:v>
                </c:pt>
                <c:pt idx="61">
                  <c:v>2005 2Q</c:v>
                </c:pt>
                <c:pt idx="62">
                  <c:v>2005 3Q</c:v>
                </c:pt>
                <c:pt idx="63">
                  <c:v>2005 4Q</c:v>
                </c:pt>
                <c:pt idx="64">
                  <c:v>2006 1Q</c:v>
                </c:pt>
                <c:pt idx="65">
                  <c:v>2006 2Q</c:v>
                </c:pt>
                <c:pt idx="66">
                  <c:v>2006 3Q</c:v>
                </c:pt>
                <c:pt idx="67">
                  <c:v>2006 4Q</c:v>
                </c:pt>
                <c:pt idx="68">
                  <c:v>2007 1Q</c:v>
                </c:pt>
                <c:pt idx="69">
                  <c:v>2007 2Q</c:v>
                </c:pt>
                <c:pt idx="70">
                  <c:v>2007 3Q</c:v>
                </c:pt>
                <c:pt idx="71">
                  <c:v>2007 4Q</c:v>
                </c:pt>
                <c:pt idx="72">
                  <c:v>2008 1Q</c:v>
                </c:pt>
                <c:pt idx="73">
                  <c:v>2008 2Q</c:v>
                </c:pt>
                <c:pt idx="74">
                  <c:v>2008 3Q</c:v>
                </c:pt>
                <c:pt idx="75">
                  <c:v>2008 4Q</c:v>
                </c:pt>
                <c:pt idx="76">
                  <c:v>2009 1Q</c:v>
                </c:pt>
                <c:pt idx="77">
                  <c:v>2009 2Q</c:v>
                </c:pt>
                <c:pt idx="78">
                  <c:v>2009 3Q</c:v>
                </c:pt>
                <c:pt idx="79">
                  <c:v>2009 4Q</c:v>
                </c:pt>
                <c:pt idx="80">
                  <c:v>2010 1Q</c:v>
                </c:pt>
                <c:pt idx="81">
                  <c:v>2010 2Q</c:v>
                </c:pt>
                <c:pt idx="82">
                  <c:v>2010 3Q</c:v>
                </c:pt>
                <c:pt idx="83">
                  <c:v>2010 4Q</c:v>
                </c:pt>
                <c:pt idx="84">
                  <c:v>2011 1Q</c:v>
                </c:pt>
                <c:pt idx="85">
                  <c:v>2011 2Q</c:v>
                </c:pt>
                <c:pt idx="86">
                  <c:v>2011 3Q</c:v>
                </c:pt>
                <c:pt idx="87">
                  <c:v>2011 4Q</c:v>
                </c:pt>
                <c:pt idx="88">
                  <c:v>2012 1Q</c:v>
                </c:pt>
                <c:pt idx="89">
                  <c:v>2012 2Q</c:v>
                </c:pt>
                <c:pt idx="90">
                  <c:v>2012 3Q</c:v>
                </c:pt>
                <c:pt idx="91">
                  <c:v>2012 4Q</c:v>
                </c:pt>
                <c:pt idx="92">
                  <c:v>2013 1Q</c:v>
                </c:pt>
                <c:pt idx="93">
                  <c:v>2013 2Q</c:v>
                </c:pt>
                <c:pt idx="94">
                  <c:v>2013 3Q</c:v>
                </c:pt>
                <c:pt idx="95">
                  <c:v>2013 4Q</c:v>
                </c:pt>
                <c:pt idx="96">
                  <c:v>2014 1Q</c:v>
                </c:pt>
                <c:pt idx="97">
                  <c:v>2014 2Q</c:v>
                </c:pt>
                <c:pt idx="98">
                  <c:v>2014 3Q</c:v>
                </c:pt>
                <c:pt idx="99">
                  <c:v>2014 4Q</c:v>
                </c:pt>
              </c:strCache>
            </c:strRef>
          </c:cat>
          <c:val>
            <c:numRef>
              <c:f>region1price!$B$2:$B$101</c:f>
              <c:numCache>
                <c:formatCode>_(* #,##0_);_(* \(#,##0\);_(* "-"??_);_(@_)</c:formatCode>
                <c:ptCount val="100"/>
                <c:pt idx="0">
                  <c:v>1265</c:v>
                </c:pt>
                <c:pt idx="1">
                  <c:v>1320</c:v>
                </c:pt>
                <c:pt idx="2">
                  <c:v>830</c:v>
                </c:pt>
                <c:pt idx="3">
                  <c:v>935</c:v>
                </c:pt>
                <c:pt idx="4">
                  <c:v>900</c:v>
                </c:pt>
                <c:pt idx="5">
                  <c:v>1050</c:v>
                </c:pt>
                <c:pt idx="6">
                  <c:v>875</c:v>
                </c:pt>
                <c:pt idx="7">
                  <c:v>1150</c:v>
                </c:pt>
                <c:pt idx="8">
                  <c:v>1250</c:v>
                </c:pt>
                <c:pt idx="9">
                  <c:v>1275</c:v>
                </c:pt>
                <c:pt idx="10">
                  <c:v>1275</c:v>
                </c:pt>
                <c:pt idx="11">
                  <c:v>1200</c:v>
                </c:pt>
                <c:pt idx="12">
                  <c:v>1800</c:v>
                </c:pt>
                <c:pt idx="13">
                  <c:v>1600</c:v>
                </c:pt>
                <c:pt idx="14">
                  <c:v>1550</c:v>
                </c:pt>
                <c:pt idx="15">
                  <c:v>1900</c:v>
                </c:pt>
                <c:pt idx="16">
                  <c:v>1800</c:v>
                </c:pt>
                <c:pt idx="17">
                  <c:v>1800</c:v>
                </c:pt>
                <c:pt idx="18">
                  <c:v>1500</c:v>
                </c:pt>
                <c:pt idx="19">
                  <c:v>1150</c:v>
                </c:pt>
                <c:pt idx="20">
                  <c:v>1100</c:v>
                </c:pt>
                <c:pt idx="21">
                  <c:v>1095</c:v>
                </c:pt>
                <c:pt idx="22">
                  <c:v>1100</c:v>
                </c:pt>
                <c:pt idx="23">
                  <c:v>1500</c:v>
                </c:pt>
                <c:pt idx="24">
                  <c:v>1440</c:v>
                </c:pt>
                <c:pt idx="25">
                  <c:v>1300</c:v>
                </c:pt>
                <c:pt idx="26">
                  <c:v>1100</c:v>
                </c:pt>
                <c:pt idx="27">
                  <c:v>1290</c:v>
                </c:pt>
                <c:pt idx="28">
                  <c:v>1270</c:v>
                </c:pt>
                <c:pt idx="29">
                  <c:v>1315</c:v>
                </c:pt>
                <c:pt idx="30">
                  <c:v>1135</c:v>
                </c:pt>
                <c:pt idx="31">
                  <c:v>1135</c:v>
                </c:pt>
                <c:pt idx="32">
                  <c:v>1110</c:v>
                </c:pt>
                <c:pt idx="33">
                  <c:v>1175</c:v>
                </c:pt>
                <c:pt idx="34">
                  <c:v>1175</c:v>
                </c:pt>
                <c:pt idx="35">
                  <c:v>890</c:v>
                </c:pt>
                <c:pt idx="36">
                  <c:v>1105</c:v>
                </c:pt>
                <c:pt idx="37">
                  <c:v>1075</c:v>
                </c:pt>
                <c:pt idx="38">
                  <c:v>1135</c:v>
                </c:pt>
                <c:pt idx="39">
                  <c:v>1035</c:v>
                </c:pt>
                <c:pt idx="40">
                  <c:v>1085</c:v>
                </c:pt>
                <c:pt idx="41">
                  <c:v>1035</c:v>
                </c:pt>
                <c:pt idx="42">
                  <c:v>1085</c:v>
                </c:pt>
                <c:pt idx="43">
                  <c:v>900</c:v>
                </c:pt>
                <c:pt idx="44">
                  <c:v>935</c:v>
                </c:pt>
                <c:pt idx="45">
                  <c:v>1025</c:v>
                </c:pt>
                <c:pt idx="46">
                  <c:v>1000</c:v>
                </c:pt>
                <c:pt idx="47">
                  <c:v>985</c:v>
                </c:pt>
                <c:pt idx="48">
                  <c:v>945</c:v>
                </c:pt>
                <c:pt idx="49">
                  <c:v>945</c:v>
                </c:pt>
                <c:pt idx="50">
                  <c:v>875</c:v>
                </c:pt>
                <c:pt idx="51">
                  <c:v>890</c:v>
                </c:pt>
                <c:pt idx="52">
                  <c:v>890</c:v>
                </c:pt>
                <c:pt idx="53">
                  <c:v>925</c:v>
                </c:pt>
                <c:pt idx="54">
                  <c:v>720</c:v>
                </c:pt>
                <c:pt idx="55">
                  <c:v>950</c:v>
                </c:pt>
                <c:pt idx="56">
                  <c:v>1000</c:v>
                </c:pt>
                <c:pt idx="57">
                  <c:v>890</c:v>
                </c:pt>
                <c:pt idx="58">
                  <c:v>1000</c:v>
                </c:pt>
                <c:pt idx="59">
                  <c:v>1050</c:v>
                </c:pt>
                <c:pt idx="60">
                  <c:v>1225</c:v>
                </c:pt>
                <c:pt idx="61">
                  <c:v>1140</c:v>
                </c:pt>
                <c:pt idx="62">
                  <c:v>1115</c:v>
                </c:pt>
                <c:pt idx="63">
                  <c:v>1015</c:v>
                </c:pt>
                <c:pt idx="64">
                  <c:v>1125</c:v>
                </c:pt>
                <c:pt idx="65">
                  <c:v>850</c:v>
                </c:pt>
                <c:pt idx="66">
                  <c:v>680</c:v>
                </c:pt>
                <c:pt idx="67">
                  <c:v>635</c:v>
                </c:pt>
                <c:pt idx="68">
                  <c:v>690</c:v>
                </c:pt>
                <c:pt idx="69">
                  <c:v>685</c:v>
                </c:pt>
                <c:pt idx="70">
                  <c:v>595</c:v>
                </c:pt>
                <c:pt idx="71">
                  <c:v>575</c:v>
                </c:pt>
                <c:pt idx="72">
                  <c:v>650</c:v>
                </c:pt>
                <c:pt idx="73">
                  <c:v>650</c:v>
                </c:pt>
                <c:pt idx="74">
                  <c:v>635</c:v>
                </c:pt>
                <c:pt idx="75">
                  <c:v>550</c:v>
                </c:pt>
                <c:pt idx="76">
                  <c:v>505</c:v>
                </c:pt>
                <c:pt idx="77">
                  <c:v>460</c:v>
                </c:pt>
                <c:pt idx="78">
                  <c:v>445</c:v>
                </c:pt>
                <c:pt idx="79">
                  <c:v>490</c:v>
                </c:pt>
                <c:pt idx="80">
                  <c:v>600</c:v>
                </c:pt>
                <c:pt idx="81">
                  <c:v>595</c:v>
                </c:pt>
                <c:pt idx="82">
                  <c:v>520</c:v>
                </c:pt>
                <c:pt idx="83">
                  <c:v>625</c:v>
                </c:pt>
                <c:pt idx="84">
                  <c:v>595</c:v>
                </c:pt>
                <c:pt idx="85">
                  <c:v>565</c:v>
                </c:pt>
                <c:pt idx="86">
                  <c:v>625</c:v>
                </c:pt>
                <c:pt idx="87">
                  <c:v>565</c:v>
                </c:pt>
                <c:pt idx="88">
                  <c:v>600</c:v>
                </c:pt>
                <c:pt idx="89">
                  <c:v>605</c:v>
                </c:pt>
                <c:pt idx="90">
                  <c:v>580</c:v>
                </c:pt>
                <c:pt idx="91">
                  <c:v>595</c:v>
                </c:pt>
                <c:pt idx="92">
                  <c:v>675</c:v>
                </c:pt>
                <c:pt idx="93">
                  <c:v>665</c:v>
                </c:pt>
                <c:pt idx="94">
                  <c:v>675</c:v>
                </c:pt>
                <c:pt idx="95">
                  <c:v>710</c:v>
                </c:pt>
                <c:pt idx="96">
                  <c:v>725</c:v>
                </c:pt>
                <c:pt idx="97">
                  <c:v>685</c:v>
                </c:pt>
                <c:pt idx="98">
                  <c:v>725</c:v>
                </c:pt>
                <c:pt idx="99">
                  <c:v>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32-4EB7-9760-62E97EC4790F}"/>
            </c:ext>
          </c:extLst>
        </c:ser>
        <c:ser>
          <c:idx val="1"/>
          <c:order val="1"/>
          <c:tx>
            <c:strRef>
              <c:f>region1price!$C$1</c:f>
              <c:strCache>
                <c:ptCount val="1"/>
                <c:pt idx="0">
                  <c:v>2P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region1price!$A$2:$A$101</c:f>
              <c:strCache>
                <c:ptCount val="100"/>
                <c:pt idx="0">
                  <c:v>1990 1Q</c:v>
                </c:pt>
                <c:pt idx="1">
                  <c:v>1990 2Q</c:v>
                </c:pt>
                <c:pt idx="2">
                  <c:v>1990 3Q</c:v>
                </c:pt>
                <c:pt idx="3">
                  <c:v>1990 4Q</c:v>
                </c:pt>
                <c:pt idx="4">
                  <c:v>1991 1Q</c:v>
                </c:pt>
                <c:pt idx="5">
                  <c:v>1991 2Q</c:v>
                </c:pt>
                <c:pt idx="6">
                  <c:v>1991 3Q</c:v>
                </c:pt>
                <c:pt idx="7">
                  <c:v>1991 4Q</c:v>
                </c:pt>
                <c:pt idx="8">
                  <c:v>1992 1Q</c:v>
                </c:pt>
                <c:pt idx="9">
                  <c:v>1992 2Q</c:v>
                </c:pt>
                <c:pt idx="10">
                  <c:v>1992 3Q</c:v>
                </c:pt>
                <c:pt idx="11">
                  <c:v>1992 4Q</c:v>
                </c:pt>
                <c:pt idx="12">
                  <c:v>1993 1Q</c:v>
                </c:pt>
                <c:pt idx="13">
                  <c:v>1993 2Q</c:v>
                </c:pt>
                <c:pt idx="14">
                  <c:v>1993 3Q</c:v>
                </c:pt>
                <c:pt idx="15">
                  <c:v>1993 4Q</c:v>
                </c:pt>
                <c:pt idx="16">
                  <c:v>1994 1Q</c:v>
                </c:pt>
                <c:pt idx="17">
                  <c:v>1994 2Q</c:v>
                </c:pt>
                <c:pt idx="18">
                  <c:v>1994 3Q</c:v>
                </c:pt>
                <c:pt idx="19">
                  <c:v>1994 4Q</c:v>
                </c:pt>
                <c:pt idx="20">
                  <c:v>1995 1Q</c:v>
                </c:pt>
                <c:pt idx="21">
                  <c:v>1995 2Q</c:v>
                </c:pt>
                <c:pt idx="22">
                  <c:v>1995 3Q</c:v>
                </c:pt>
                <c:pt idx="23">
                  <c:v>1995 4Q</c:v>
                </c:pt>
                <c:pt idx="24">
                  <c:v>1996 1Q</c:v>
                </c:pt>
                <c:pt idx="25">
                  <c:v>1996 2Q</c:v>
                </c:pt>
                <c:pt idx="26">
                  <c:v>1996 3Q</c:v>
                </c:pt>
                <c:pt idx="27">
                  <c:v>1996 4Q</c:v>
                </c:pt>
                <c:pt idx="28">
                  <c:v>1997 1Q</c:v>
                </c:pt>
                <c:pt idx="29">
                  <c:v>1997 2Q</c:v>
                </c:pt>
                <c:pt idx="30">
                  <c:v>1997 3Q</c:v>
                </c:pt>
                <c:pt idx="31">
                  <c:v>1997 4Q</c:v>
                </c:pt>
                <c:pt idx="32">
                  <c:v>1998 1Q</c:v>
                </c:pt>
                <c:pt idx="33">
                  <c:v>1998 2Q</c:v>
                </c:pt>
                <c:pt idx="34">
                  <c:v>1998 3Q</c:v>
                </c:pt>
                <c:pt idx="35">
                  <c:v>1998 4Q</c:v>
                </c:pt>
                <c:pt idx="36">
                  <c:v>1999 1Q</c:v>
                </c:pt>
                <c:pt idx="37">
                  <c:v>1999 2Q</c:v>
                </c:pt>
                <c:pt idx="38">
                  <c:v>1999 3Q</c:v>
                </c:pt>
                <c:pt idx="39">
                  <c:v>1999 4Q</c:v>
                </c:pt>
                <c:pt idx="40">
                  <c:v>2000 1Q</c:v>
                </c:pt>
                <c:pt idx="41">
                  <c:v>2000 2Q</c:v>
                </c:pt>
                <c:pt idx="42">
                  <c:v>2000 3Q</c:v>
                </c:pt>
                <c:pt idx="43">
                  <c:v>2000 4Q</c:v>
                </c:pt>
                <c:pt idx="44">
                  <c:v>2001 1Q</c:v>
                </c:pt>
                <c:pt idx="45">
                  <c:v>2001 2Q</c:v>
                </c:pt>
                <c:pt idx="46">
                  <c:v>2001 3Q</c:v>
                </c:pt>
                <c:pt idx="47">
                  <c:v>2001 4Q</c:v>
                </c:pt>
                <c:pt idx="48">
                  <c:v>2002 1Q</c:v>
                </c:pt>
                <c:pt idx="49">
                  <c:v>2002 2Q</c:v>
                </c:pt>
                <c:pt idx="50">
                  <c:v>2002 3Q</c:v>
                </c:pt>
                <c:pt idx="51">
                  <c:v>2002 4Q</c:v>
                </c:pt>
                <c:pt idx="52">
                  <c:v>2003 1Q</c:v>
                </c:pt>
                <c:pt idx="53">
                  <c:v>2003 2Q</c:v>
                </c:pt>
                <c:pt idx="54">
                  <c:v>2003 3Q</c:v>
                </c:pt>
                <c:pt idx="55">
                  <c:v>2003 4Q</c:v>
                </c:pt>
                <c:pt idx="56">
                  <c:v>2004 1Q</c:v>
                </c:pt>
                <c:pt idx="57">
                  <c:v>2004 2Q</c:v>
                </c:pt>
                <c:pt idx="58">
                  <c:v>2004 3Q</c:v>
                </c:pt>
                <c:pt idx="59">
                  <c:v>2004 4Q</c:v>
                </c:pt>
                <c:pt idx="60">
                  <c:v>2005 1Q</c:v>
                </c:pt>
                <c:pt idx="61">
                  <c:v>2005 2Q</c:v>
                </c:pt>
                <c:pt idx="62">
                  <c:v>2005 3Q</c:v>
                </c:pt>
                <c:pt idx="63">
                  <c:v>2005 4Q</c:v>
                </c:pt>
                <c:pt idx="64">
                  <c:v>2006 1Q</c:v>
                </c:pt>
                <c:pt idx="65">
                  <c:v>2006 2Q</c:v>
                </c:pt>
                <c:pt idx="66">
                  <c:v>2006 3Q</c:v>
                </c:pt>
                <c:pt idx="67">
                  <c:v>2006 4Q</c:v>
                </c:pt>
                <c:pt idx="68">
                  <c:v>2007 1Q</c:v>
                </c:pt>
                <c:pt idx="69">
                  <c:v>2007 2Q</c:v>
                </c:pt>
                <c:pt idx="70">
                  <c:v>2007 3Q</c:v>
                </c:pt>
                <c:pt idx="71">
                  <c:v>2007 4Q</c:v>
                </c:pt>
                <c:pt idx="72">
                  <c:v>2008 1Q</c:v>
                </c:pt>
                <c:pt idx="73">
                  <c:v>2008 2Q</c:v>
                </c:pt>
                <c:pt idx="74">
                  <c:v>2008 3Q</c:v>
                </c:pt>
                <c:pt idx="75">
                  <c:v>2008 4Q</c:v>
                </c:pt>
                <c:pt idx="76">
                  <c:v>2009 1Q</c:v>
                </c:pt>
                <c:pt idx="77">
                  <c:v>2009 2Q</c:v>
                </c:pt>
                <c:pt idx="78">
                  <c:v>2009 3Q</c:v>
                </c:pt>
                <c:pt idx="79">
                  <c:v>2009 4Q</c:v>
                </c:pt>
                <c:pt idx="80">
                  <c:v>2010 1Q</c:v>
                </c:pt>
                <c:pt idx="81">
                  <c:v>2010 2Q</c:v>
                </c:pt>
                <c:pt idx="82">
                  <c:v>2010 3Q</c:v>
                </c:pt>
                <c:pt idx="83">
                  <c:v>2010 4Q</c:v>
                </c:pt>
                <c:pt idx="84">
                  <c:v>2011 1Q</c:v>
                </c:pt>
                <c:pt idx="85">
                  <c:v>2011 2Q</c:v>
                </c:pt>
                <c:pt idx="86">
                  <c:v>2011 3Q</c:v>
                </c:pt>
                <c:pt idx="87">
                  <c:v>2011 4Q</c:v>
                </c:pt>
                <c:pt idx="88">
                  <c:v>2012 1Q</c:v>
                </c:pt>
                <c:pt idx="89">
                  <c:v>2012 2Q</c:v>
                </c:pt>
                <c:pt idx="90">
                  <c:v>2012 3Q</c:v>
                </c:pt>
                <c:pt idx="91">
                  <c:v>2012 4Q</c:v>
                </c:pt>
                <c:pt idx="92">
                  <c:v>2013 1Q</c:v>
                </c:pt>
                <c:pt idx="93">
                  <c:v>2013 2Q</c:v>
                </c:pt>
                <c:pt idx="94">
                  <c:v>2013 3Q</c:v>
                </c:pt>
                <c:pt idx="95">
                  <c:v>2013 4Q</c:v>
                </c:pt>
                <c:pt idx="96">
                  <c:v>2014 1Q</c:v>
                </c:pt>
                <c:pt idx="97">
                  <c:v>2014 2Q</c:v>
                </c:pt>
                <c:pt idx="98">
                  <c:v>2014 3Q</c:v>
                </c:pt>
                <c:pt idx="99">
                  <c:v>2014 4Q</c:v>
                </c:pt>
              </c:strCache>
            </c:strRef>
          </c:cat>
          <c:val>
            <c:numRef>
              <c:f>region1price!$C$2:$C$101</c:f>
              <c:numCache>
                <c:formatCode>_(* #,##0_);_(* \(#,##0\);_(* "-"??_);_(@_)</c:formatCode>
                <c:ptCount val="100"/>
                <c:pt idx="0">
                  <c:v>1100</c:v>
                </c:pt>
                <c:pt idx="1">
                  <c:v>1130</c:v>
                </c:pt>
                <c:pt idx="2">
                  <c:v>730</c:v>
                </c:pt>
                <c:pt idx="3">
                  <c:v>800</c:v>
                </c:pt>
                <c:pt idx="4">
                  <c:v>785</c:v>
                </c:pt>
                <c:pt idx="5">
                  <c:v>890</c:v>
                </c:pt>
                <c:pt idx="6">
                  <c:v>775</c:v>
                </c:pt>
                <c:pt idx="7">
                  <c:v>1000</c:v>
                </c:pt>
                <c:pt idx="8">
                  <c:v>1125</c:v>
                </c:pt>
                <c:pt idx="9">
                  <c:v>1125</c:v>
                </c:pt>
                <c:pt idx="10">
                  <c:v>1125</c:v>
                </c:pt>
                <c:pt idx="11">
                  <c:v>1150</c:v>
                </c:pt>
                <c:pt idx="12">
                  <c:v>1550</c:v>
                </c:pt>
                <c:pt idx="13">
                  <c:v>1350</c:v>
                </c:pt>
                <c:pt idx="14">
                  <c:v>1350</c:v>
                </c:pt>
                <c:pt idx="15">
                  <c:v>1650</c:v>
                </c:pt>
                <c:pt idx="16">
                  <c:v>1450</c:v>
                </c:pt>
                <c:pt idx="17">
                  <c:v>1550</c:v>
                </c:pt>
                <c:pt idx="18">
                  <c:v>1300</c:v>
                </c:pt>
                <c:pt idx="19">
                  <c:v>1000</c:v>
                </c:pt>
                <c:pt idx="20">
                  <c:v>1000</c:v>
                </c:pt>
                <c:pt idx="21">
                  <c:v>960</c:v>
                </c:pt>
                <c:pt idx="22">
                  <c:v>1000</c:v>
                </c:pt>
                <c:pt idx="23">
                  <c:v>1225</c:v>
                </c:pt>
                <c:pt idx="24">
                  <c:v>1240</c:v>
                </c:pt>
                <c:pt idx="25">
                  <c:v>1220</c:v>
                </c:pt>
                <c:pt idx="26">
                  <c:v>1000</c:v>
                </c:pt>
                <c:pt idx="27">
                  <c:v>1060</c:v>
                </c:pt>
                <c:pt idx="28">
                  <c:v>1095</c:v>
                </c:pt>
                <c:pt idx="29">
                  <c:v>1215</c:v>
                </c:pt>
                <c:pt idx="30">
                  <c:v>1020</c:v>
                </c:pt>
                <c:pt idx="31">
                  <c:v>1020</c:v>
                </c:pt>
                <c:pt idx="32">
                  <c:v>945</c:v>
                </c:pt>
                <c:pt idx="33">
                  <c:v>990</c:v>
                </c:pt>
                <c:pt idx="34">
                  <c:v>990</c:v>
                </c:pt>
                <c:pt idx="35">
                  <c:v>780</c:v>
                </c:pt>
                <c:pt idx="36">
                  <c:v>945</c:v>
                </c:pt>
                <c:pt idx="37">
                  <c:v>950</c:v>
                </c:pt>
                <c:pt idx="38">
                  <c:v>985</c:v>
                </c:pt>
                <c:pt idx="39">
                  <c:v>910</c:v>
                </c:pt>
                <c:pt idx="40">
                  <c:v>950</c:v>
                </c:pt>
                <c:pt idx="41">
                  <c:v>910</c:v>
                </c:pt>
                <c:pt idx="42">
                  <c:v>930</c:v>
                </c:pt>
                <c:pt idx="43">
                  <c:v>800</c:v>
                </c:pt>
                <c:pt idx="44">
                  <c:v>800</c:v>
                </c:pt>
                <c:pt idx="45">
                  <c:v>905</c:v>
                </c:pt>
                <c:pt idx="46">
                  <c:v>885</c:v>
                </c:pt>
                <c:pt idx="47">
                  <c:v>880</c:v>
                </c:pt>
                <c:pt idx="48">
                  <c:v>870</c:v>
                </c:pt>
                <c:pt idx="49">
                  <c:v>835</c:v>
                </c:pt>
                <c:pt idx="50">
                  <c:v>805</c:v>
                </c:pt>
                <c:pt idx="51">
                  <c:v>785</c:v>
                </c:pt>
                <c:pt idx="52">
                  <c:v>790</c:v>
                </c:pt>
                <c:pt idx="53">
                  <c:v>825</c:v>
                </c:pt>
                <c:pt idx="54">
                  <c:v>670</c:v>
                </c:pt>
                <c:pt idx="55">
                  <c:v>820</c:v>
                </c:pt>
                <c:pt idx="56">
                  <c:v>900</c:v>
                </c:pt>
                <c:pt idx="57">
                  <c:v>825</c:v>
                </c:pt>
                <c:pt idx="58">
                  <c:v>900</c:v>
                </c:pt>
                <c:pt idx="59">
                  <c:v>925</c:v>
                </c:pt>
                <c:pt idx="60">
                  <c:v>1075</c:v>
                </c:pt>
                <c:pt idx="61">
                  <c:v>1015</c:v>
                </c:pt>
                <c:pt idx="62">
                  <c:v>965</c:v>
                </c:pt>
                <c:pt idx="63">
                  <c:v>915</c:v>
                </c:pt>
                <c:pt idx="64">
                  <c:v>975</c:v>
                </c:pt>
                <c:pt idx="65">
                  <c:v>800</c:v>
                </c:pt>
                <c:pt idx="66">
                  <c:v>680</c:v>
                </c:pt>
                <c:pt idx="67">
                  <c:v>635</c:v>
                </c:pt>
                <c:pt idx="68">
                  <c:v>690</c:v>
                </c:pt>
                <c:pt idx="69">
                  <c:v>685</c:v>
                </c:pt>
                <c:pt idx="70">
                  <c:v>595</c:v>
                </c:pt>
                <c:pt idx="71">
                  <c:v>575</c:v>
                </c:pt>
                <c:pt idx="72">
                  <c:v>650</c:v>
                </c:pt>
                <c:pt idx="73">
                  <c:v>650</c:v>
                </c:pt>
                <c:pt idx="74">
                  <c:v>635</c:v>
                </c:pt>
                <c:pt idx="75">
                  <c:v>550</c:v>
                </c:pt>
                <c:pt idx="76">
                  <c:v>505</c:v>
                </c:pt>
                <c:pt idx="77">
                  <c:v>460</c:v>
                </c:pt>
                <c:pt idx="78">
                  <c:v>445</c:v>
                </c:pt>
                <c:pt idx="79">
                  <c:v>490</c:v>
                </c:pt>
                <c:pt idx="80">
                  <c:v>600</c:v>
                </c:pt>
                <c:pt idx="81">
                  <c:v>595</c:v>
                </c:pt>
                <c:pt idx="82">
                  <c:v>520</c:v>
                </c:pt>
                <c:pt idx="83">
                  <c:v>625</c:v>
                </c:pt>
                <c:pt idx="84">
                  <c:v>595</c:v>
                </c:pt>
                <c:pt idx="85">
                  <c:v>565</c:v>
                </c:pt>
                <c:pt idx="86">
                  <c:v>625</c:v>
                </c:pt>
                <c:pt idx="87">
                  <c:v>565</c:v>
                </c:pt>
                <c:pt idx="88">
                  <c:v>600</c:v>
                </c:pt>
                <c:pt idx="89">
                  <c:v>605</c:v>
                </c:pt>
                <c:pt idx="90">
                  <c:v>580</c:v>
                </c:pt>
                <c:pt idx="91">
                  <c:v>595</c:v>
                </c:pt>
                <c:pt idx="92">
                  <c:v>675</c:v>
                </c:pt>
                <c:pt idx="93">
                  <c:v>665</c:v>
                </c:pt>
                <c:pt idx="94">
                  <c:v>675</c:v>
                </c:pt>
                <c:pt idx="95">
                  <c:v>710</c:v>
                </c:pt>
                <c:pt idx="96">
                  <c:v>725</c:v>
                </c:pt>
                <c:pt idx="97">
                  <c:v>685</c:v>
                </c:pt>
                <c:pt idx="98">
                  <c:v>725</c:v>
                </c:pt>
                <c:pt idx="99">
                  <c:v>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32-4EB7-9760-62E97EC4790F}"/>
            </c:ext>
          </c:extLst>
        </c:ser>
        <c:ser>
          <c:idx val="2"/>
          <c:order val="2"/>
          <c:tx>
            <c:strRef>
              <c:f>region1price!$D$1</c:f>
              <c:strCache>
                <c:ptCount val="1"/>
                <c:pt idx="0">
                  <c:v>3P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region1price!$A$2:$A$101</c:f>
              <c:strCache>
                <c:ptCount val="100"/>
                <c:pt idx="0">
                  <c:v>1990 1Q</c:v>
                </c:pt>
                <c:pt idx="1">
                  <c:v>1990 2Q</c:v>
                </c:pt>
                <c:pt idx="2">
                  <c:v>1990 3Q</c:v>
                </c:pt>
                <c:pt idx="3">
                  <c:v>1990 4Q</c:v>
                </c:pt>
                <c:pt idx="4">
                  <c:v>1991 1Q</c:v>
                </c:pt>
                <c:pt idx="5">
                  <c:v>1991 2Q</c:v>
                </c:pt>
                <c:pt idx="6">
                  <c:v>1991 3Q</c:v>
                </c:pt>
                <c:pt idx="7">
                  <c:v>1991 4Q</c:v>
                </c:pt>
                <c:pt idx="8">
                  <c:v>1992 1Q</c:v>
                </c:pt>
                <c:pt idx="9">
                  <c:v>1992 2Q</c:v>
                </c:pt>
                <c:pt idx="10">
                  <c:v>1992 3Q</c:v>
                </c:pt>
                <c:pt idx="11">
                  <c:v>1992 4Q</c:v>
                </c:pt>
                <c:pt idx="12">
                  <c:v>1993 1Q</c:v>
                </c:pt>
                <c:pt idx="13">
                  <c:v>1993 2Q</c:v>
                </c:pt>
                <c:pt idx="14">
                  <c:v>1993 3Q</c:v>
                </c:pt>
                <c:pt idx="15">
                  <c:v>1993 4Q</c:v>
                </c:pt>
                <c:pt idx="16">
                  <c:v>1994 1Q</c:v>
                </c:pt>
                <c:pt idx="17">
                  <c:v>1994 2Q</c:v>
                </c:pt>
                <c:pt idx="18">
                  <c:v>1994 3Q</c:v>
                </c:pt>
                <c:pt idx="19">
                  <c:v>1994 4Q</c:v>
                </c:pt>
                <c:pt idx="20">
                  <c:v>1995 1Q</c:v>
                </c:pt>
                <c:pt idx="21">
                  <c:v>1995 2Q</c:v>
                </c:pt>
                <c:pt idx="22">
                  <c:v>1995 3Q</c:v>
                </c:pt>
                <c:pt idx="23">
                  <c:v>1995 4Q</c:v>
                </c:pt>
                <c:pt idx="24">
                  <c:v>1996 1Q</c:v>
                </c:pt>
                <c:pt idx="25">
                  <c:v>1996 2Q</c:v>
                </c:pt>
                <c:pt idx="26">
                  <c:v>1996 3Q</c:v>
                </c:pt>
                <c:pt idx="27">
                  <c:v>1996 4Q</c:v>
                </c:pt>
                <c:pt idx="28">
                  <c:v>1997 1Q</c:v>
                </c:pt>
                <c:pt idx="29">
                  <c:v>1997 2Q</c:v>
                </c:pt>
                <c:pt idx="30">
                  <c:v>1997 3Q</c:v>
                </c:pt>
                <c:pt idx="31">
                  <c:v>1997 4Q</c:v>
                </c:pt>
                <c:pt idx="32">
                  <c:v>1998 1Q</c:v>
                </c:pt>
                <c:pt idx="33">
                  <c:v>1998 2Q</c:v>
                </c:pt>
                <c:pt idx="34">
                  <c:v>1998 3Q</c:v>
                </c:pt>
                <c:pt idx="35">
                  <c:v>1998 4Q</c:v>
                </c:pt>
                <c:pt idx="36">
                  <c:v>1999 1Q</c:v>
                </c:pt>
                <c:pt idx="37">
                  <c:v>1999 2Q</c:v>
                </c:pt>
                <c:pt idx="38">
                  <c:v>1999 3Q</c:v>
                </c:pt>
                <c:pt idx="39">
                  <c:v>1999 4Q</c:v>
                </c:pt>
                <c:pt idx="40">
                  <c:v>2000 1Q</c:v>
                </c:pt>
                <c:pt idx="41">
                  <c:v>2000 2Q</c:v>
                </c:pt>
                <c:pt idx="42">
                  <c:v>2000 3Q</c:v>
                </c:pt>
                <c:pt idx="43">
                  <c:v>2000 4Q</c:v>
                </c:pt>
                <c:pt idx="44">
                  <c:v>2001 1Q</c:v>
                </c:pt>
                <c:pt idx="45">
                  <c:v>2001 2Q</c:v>
                </c:pt>
                <c:pt idx="46">
                  <c:v>2001 3Q</c:v>
                </c:pt>
                <c:pt idx="47">
                  <c:v>2001 4Q</c:v>
                </c:pt>
                <c:pt idx="48">
                  <c:v>2002 1Q</c:v>
                </c:pt>
                <c:pt idx="49">
                  <c:v>2002 2Q</c:v>
                </c:pt>
                <c:pt idx="50">
                  <c:v>2002 3Q</c:v>
                </c:pt>
                <c:pt idx="51">
                  <c:v>2002 4Q</c:v>
                </c:pt>
                <c:pt idx="52">
                  <c:v>2003 1Q</c:v>
                </c:pt>
                <c:pt idx="53">
                  <c:v>2003 2Q</c:v>
                </c:pt>
                <c:pt idx="54">
                  <c:v>2003 3Q</c:v>
                </c:pt>
                <c:pt idx="55">
                  <c:v>2003 4Q</c:v>
                </c:pt>
                <c:pt idx="56">
                  <c:v>2004 1Q</c:v>
                </c:pt>
                <c:pt idx="57">
                  <c:v>2004 2Q</c:v>
                </c:pt>
                <c:pt idx="58">
                  <c:v>2004 3Q</c:v>
                </c:pt>
                <c:pt idx="59">
                  <c:v>2004 4Q</c:v>
                </c:pt>
                <c:pt idx="60">
                  <c:v>2005 1Q</c:v>
                </c:pt>
                <c:pt idx="61">
                  <c:v>2005 2Q</c:v>
                </c:pt>
                <c:pt idx="62">
                  <c:v>2005 3Q</c:v>
                </c:pt>
                <c:pt idx="63">
                  <c:v>2005 4Q</c:v>
                </c:pt>
                <c:pt idx="64">
                  <c:v>2006 1Q</c:v>
                </c:pt>
                <c:pt idx="65">
                  <c:v>2006 2Q</c:v>
                </c:pt>
                <c:pt idx="66">
                  <c:v>2006 3Q</c:v>
                </c:pt>
                <c:pt idx="67">
                  <c:v>2006 4Q</c:v>
                </c:pt>
                <c:pt idx="68">
                  <c:v>2007 1Q</c:v>
                </c:pt>
                <c:pt idx="69">
                  <c:v>2007 2Q</c:v>
                </c:pt>
                <c:pt idx="70">
                  <c:v>2007 3Q</c:v>
                </c:pt>
                <c:pt idx="71">
                  <c:v>2007 4Q</c:v>
                </c:pt>
                <c:pt idx="72">
                  <c:v>2008 1Q</c:v>
                </c:pt>
                <c:pt idx="73">
                  <c:v>2008 2Q</c:v>
                </c:pt>
                <c:pt idx="74">
                  <c:v>2008 3Q</c:v>
                </c:pt>
                <c:pt idx="75">
                  <c:v>2008 4Q</c:v>
                </c:pt>
                <c:pt idx="76">
                  <c:v>2009 1Q</c:v>
                </c:pt>
                <c:pt idx="77">
                  <c:v>2009 2Q</c:v>
                </c:pt>
                <c:pt idx="78">
                  <c:v>2009 3Q</c:v>
                </c:pt>
                <c:pt idx="79">
                  <c:v>2009 4Q</c:v>
                </c:pt>
                <c:pt idx="80">
                  <c:v>2010 1Q</c:v>
                </c:pt>
                <c:pt idx="81">
                  <c:v>2010 2Q</c:v>
                </c:pt>
                <c:pt idx="82">
                  <c:v>2010 3Q</c:v>
                </c:pt>
                <c:pt idx="83">
                  <c:v>2010 4Q</c:v>
                </c:pt>
                <c:pt idx="84">
                  <c:v>2011 1Q</c:v>
                </c:pt>
                <c:pt idx="85">
                  <c:v>2011 2Q</c:v>
                </c:pt>
                <c:pt idx="86">
                  <c:v>2011 3Q</c:v>
                </c:pt>
                <c:pt idx="87">
                  <c:v>2011 4Q</c:v>
                </c:pt>
                <c:pt idx="88">
                  <c:v>2012 1Q</c:v>
                </c:pt>
                <c:pt idx="89">
                  <c:v>2012 2Q</c:v>
                </c:pt>
                <c:pt idx="90">
                  <c:v>2012 3Q</c:v>
                </c:pt>
                <c:pt idx="91">
                  <c:v>2012 4Q</c:v>
                </c:pt>
                <c:pt idx="92">
                  <c:v>2013 1Q</c:v>
                </c:pt>
                <c:pt idx="93">
                  <c:v>2013 2Q</c:v>
                </c:pt>
                <c:pt idx="94">
                  <c:v>2013 3Q</c:v>
                </c:pt>
                <c:pt idx="95">
                  <c:v>2013 4Q</c:v>
                </c:pt>
                <c:pt idx="96">
                  <c:v>2014 1Q</c:v>
                </c:pt>
                <c:pt idx="97">
                  <c:v>2014 2Q</c:v>
                </c:pt>
                <c:pt idx="98">
                  <c:v>2014 3Q</c:v>
                </c:pt>
                <c:pt idx="99">
                  <c:v>2014 4Q</c:v>
                </c:pt>
              </c:strCache>
            </c:strRef>
          </c:cat>
          <c:val>
            <c:numRef>
              <c:f>region1price!$D$2:$D$101</c:f>
              <c:numCache>
                <c:formatCode>_(* #,##0_);_(* \(#,##0\);_(* "-"??_);_(@_)</c:formatCode>
                <c:ptCount val="100"/>
                <c:pt idx="0">
                  <c:v>815</c:v>
                </c:pt>
                <c:pt idx="1">
                  <c:v>840</c:v>
                </c:pt>
                <c:pt idx="2">
                  <c:v>600</c:v>
                </c:pt>
                <c:pt idx="3">
                  <c:v>600</c:v>
                </c:pt>
                <c:pt idx="4">
                  <c:v>625</c:v>
                </c:pt>
                <c:pt idx="5">
                  <c:v>670</c:v>
                </c:pt>
                <c:pt idx="6">
                  <c:v>685</c:v>
                </c:pt>
                <c:pt idx="7">
                  <c:v>765</c:v>
                </c:pt>
                <c:pt idx="8">
                  <c:v>750</c:v>
                </c:pt>
                <c:pt idx="9">
                  <c:v>850</c:v>
                </c:pt>
                <c:pt idx="10">
                  <c:v>850</c:v>
                </c:pt>
                <c:pt idx="11">
                  <c:v>975</c:v>
                </c:pt>
                <c:pt idx="12">
                  <c:v>1150</c:v>
                </c:pt>
                <c:pt idx="13">
                  <c:v>1000</c:v>
                </c:pt>
                <c:pt idx="14">
                  <c:v>1015</c:v>
                </c:pt>
                <c:pt idx="15">
                  <c:v>1175</c:v>
                </c:pt>
                <c:pt idx="16">
                  <c:v>1125</c:v>
                </c:pt>
                <c:pt idx="17">
                  <c:v>1075</c:v>
                </c:pt>
                <c:pt idx="18">
                  <c:v>970</c:v>
                </c:pt>
                <c:pt idx="19">
                  <c:v>845</c:v>
                </c:pt>
                <c:pt idx="20">
                  <c:v>875</c:v>
                </c:pt>
                <c:pt idx="21">
                  <c:v>810</c:v>
                </c:pt>
                <c:pt idx="22">
                  <c:v>840</c:v>
                </c:pt>
                <c:pt idx="23">
                  <c:v>995</c:v>
                </c:pt>
                <c:pt idx="24">
                  <c:v>980</c:v>
                </c:pt>
                <c:pt idx="25">
                  <c:v>895</c:v>
                </c:pt>
                <c:pt idx="26">
                  <c:v>835</c:v>
                </c:pt>
                <c:pt idx="27">
                  <c:v>870</c:v>
                </c:pt>
                <c:pt idx="28">
                  <c:v>900</c:v>
                </c:pt>
                <c:pt idx="29">
                  <c:v>920</c:v>
                </c:pt>
                <c:pt idx="30">
                  <c:v>845</c:v>
                </c:pt>
                <c:pt idx="31">
                  <c:v>790</c:v>
                </c:pt>
                <c:pt idx="32">
                  <c:v>785</c:v>
                </c:pt>
                <c:pt idx="33">
                  <c:v>715</c:v>
                </c:pt>
                <c:pt idx="34">
                  <c:v>715</c:v>
                </c:pt>
                <c:pt idx="35">
                  <c:v>690</c:v>
                </c:pt>
                <c:pt idx="36">
                  <c:v>770</c:v>
                </c:pt>
                <c:pt idx="37">
                  <c:v>815</c:v>
                </c:pt>
                <c:pt idx="38">
                  <c:v>790</c:v>
                </c:pt>
                <c:pt idx="39">
                  <c:v>775</c:v>
                </c:pt>
                <c:pt idx="40">
                  <c:v>830</c:v>
                </c:pt>
                <c:pt idx="41">
                  <c:v>795</c:v>
                </c:pt>
                <c:pt idx="42">
                  <c:v>705</c:v>
                </c:pt>
                <c:pt idx="43">
                  <c:v>725</c:v>
                </c:pt>
                <c:pt idx="44">
                  <c:v>745</c:v>
                </c:pt>
                <c:pt idx="45">
                  <c:v>760</c:v>
                </c:pt>
                <c:pt idx="46">
                  <c:v>740</c:v>
                </c:pt>
                <c:pt idx="47">
                  <c:v>740</c:v>
                </c:pt>
                <c:pt idx="48">
                  <c:v>715</c:v>
                </c:pt>
                <c:pt idx="49">
                  <c:v>705</c:v>
                </c:pt>
                <c:pt idx="50">
                  <c:v>690</c:v>
                </c:pt>
                <c:pt idx="51">
                  <c:v>725</c:v>
                </c:pt>
                <c:pt idx="52">
                  <c:v>710</c:v>
                </c:pt>
                <c:pt idx="53">
                  <c:v>710</c:v>
                </c:pt>
                <c:pt idx="54">
                  <c:v>615</c:v>
                </c:pt>
                <c:pt idx="55">
                  <c:v>725</c:v>
                </c:pt>
                <c:pt idx="56">
                  <c:v>770</c:v>
                </c:pt>
                <c:pt idx="57">
                  <c:v>755</c:v>
                </c:pt>
                <c:pt idx="58">
                  <c:v>810</c:v>
                </c:pt>
                <c:pt idx="59">
                  <c:v>770</c:v>
                </c:pt>
                <c:pt idx="60">
                  <c:v>815</c:v>
                </c:pt>
                <c:pt idx="61">
                  <c:v>835</c:v>
                </c:pt>
                <c:pt idx="62">
                  <c:v>800</c:v>
                </c:pt>
                <c:pt idx="63">
                  <c:v>810</c:v>
                </c:pt>
                <c:pt idx="64">
                  <c:v>850</c:v>
                </c:pt>
                <c:pt idx="65">
                  <c:v>750</c:v>
                </c:pt>
                <c:pt idx="66">
                  <c:v>680</c:v>
                </c:pt>
                <c:pt idx="67">
                  <c:v>635</c:v>
                </c:pt>
                <c:pt idx="68">
                  <c:v>690</c:v>
                </c:pt>
                <c:pt idx="69">
                  <c:v>685</c:v>
                </c:pt>
                <c:pt idx="70">
                  <c:v>595</c:v>
                </c:pt>
                <c:pt idx="71">
                  <c:v>575</c:v>
                </c:pt>
                <c:pt idx="72">
                  <c:v>650</c:v>
                </c:pt>
                <c:pt idx="73">
                  <c:v>650</c:v>
                </c:pt>
                <c:pt idx="74">
                  <c:v>635</c:v>
                </c:pt>
                <c:pt idx="75">
                  <c:v>550</c:v>
                </c:pt>
                <c:pt idx="76">
                  <c:v>505</c:v>
                </c:pt>
                <c:pt idx="77">
                  <c:v>460</c:v>
                </c:pt>
                <c:pt idx="78">
                  <c:v>445</c:v>
                </c:pt>
                <c:pt idx="79">
                  <c:v>490</c:v>
                </c:pt>
                <c:pt idx="80">
                  <c:v>600</c:v>
                </c:pt>
                <c:pt idx="81">
                  <c:v>595</c:v>
                </c:pt>
                <c:pt idx="82">
                  <c:v>520</c:v>
                </c:pt>
                <c:pt idx="83">
                  <c:v>625</c:v>
                </c:pt>
                <c:pt idx="84">
                  <c:v>595</c:v>
                </c:pt>
                <c:pt idx="85">
                  <c:v>565</c:v>
                </c:pt>
                <c:pt idx="86">
                  <c:v>625</c:v>
                </c:pt>
                <c:pt idx="87">
                  <c:v>565</c:v>
                </c:pt>
                <c:pt idx="88">
                  <c:v>600</c:v>
                </c:pt>
                <c:pt idx="89">
                  <c:v>605</c:v>
                </c:pt>
                <c:pt idx="90">
                  <c:v>580</c:v>
                </c:pt>
                <c:pt idx="91">
                  <c:v>595</c:v>
                </c:pt>
                <c:pt idx="92">
                  <c:v>675</c:v>
                </c:pt>
                <c:pt idx="93">
                  <c:v>665</c:v>
                </c:pt>
                <c:pt idx="94">
                  <c:v>675</c:v>
                </c:pt>
                <c:pt idx="95">
                  <c:v>710</c:v>
                </c:pt>
                <c:pt idx="96">
                  <c:v>725</c:v>
                </c:pt>
                <c:pt idx="97">
                  <c:v>685</c:v>
                </c:pt>
                <c:pt idx="98">
                  <c:v>725</c:v>
                </c:pt>
                <c:pt idx="99">
                  <c:v>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32-4EB7-9760-62E97EC4790F}"/>
            </c:ext>
          </c:extLst>
        </c:ser>
        <c:ser>
          <c:idx val="3"/>
          <c:order val="3"/>
          <c:tx>
            <c:strRef>
              <c:f>region1price!$E$1</c:f>
              <c:strCache>
                <c:ptCount val="1"/>
                <c:pt idx="0">
                  <c:v>SM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region1price!$A$2:$A$101</c:f>
              <c:strCache>
                <c:ptCount val="100"/>
                <c:pt idx="0">
                  <c:v>1990 1Q</c:v>
                </c:pt>
                <c:pt idx="1">
                  <c:v>1990 2Q</c:v>
                </c:pt>
                <c:pt idx="2">
                  <c:v>1990 3Q</c:v>
                </c:pt>
                <c:pt idx="3">
                  <c:v>1990 4Q</c:v>
                </c:pt>
                <c:pt idx="4">
                  <c:v>1991 1Q</c:v>
                </c:pt>
                <c:pt idx="5">
                  <c:v>1991 2Q</c:v>
                </c:pt>
                <c:pt idx="6">
                  <c:v>1991 3Q</c:v>
                </c:pt>
                <c:pt idx="7">
                  <c:v>1991 4Q</c:v>
                </c:pt>
                <c:pt idx="8">
                  <c:v>1992 1Q</c:v>
                </c:pt>
                <c:pt idx="9">
                  <c:v>1992 2Q</c:v>
                </c:pt>
                <c:pt idx="10">
                  <c:v>1992 3Q</c:v>
                </c:pt>
                <c:pt idx="11">
                  <c:v>1992 4Q</c:v>
                </c:pt>
                <c:pt idx="12">
                  <c:v>1993 1Q</c:v>
                </c:pt>
                <c:pt idx="13">
                  <c:v>1993 2Q</c:v>
                </c:pt>
                <c:pt idx="14">
                  <c:v>1993 3Q</c:v>
                </c:pt>
                <c:pt idx="15">
                  <c:v>1993 4Q</c:v>
                </c:pt>
                <c:pt idx="16">
                  <c:v>1994 1Q</c:v>
                </c:pt>
                <c:pt idx="17">
                  <c:v>1994 2Q</c:v>
                </c:pt>
                <c:pt idx="18">
                  <c:v>1994 3Q</c:v>
                </c:pt>
                <c:pt idx="19">
                  <c:v>1994 4Q</c:v>
                </c:pt>
                <c:pt idx="20">
                  <c:v>1995 1Q</c:v>
                </c:pt>
                <c:pt idx="21">
                  <c:v>1995 2Q</c:v>
                </c:pt>
                <c:pt idx="22">
                  <c:v>1995 3Q</c:v>
                </c:pt>
                <c:pt idx="23">
                  <c:v>1995 4Q</c:v>
                </c:pt>
                <c:pt idx="24">
                  <c:v>1996 1Q</c:v>
                </c:pt>
                <c:pt idx="25">
                  <c:v>1996 2Q</c:v>
                </c:pt>
                <c:pt idx="26">
                  <c:v>1996 3Q</c:v>
                </c:pt>
                <c:pt idx="27">
                  <c:v>1996 4Q</c:v>
                </c:pt>
                <c:pt idx="28">
                  <c:v>1997 1Q</c:v>
                </c:pt>
                <c:pt idx="29">
                  <c:v>1997 2Q</c:v>
                </c:pt>
                <c:pt idx="30">
                  <c:v>1997 3Q</c:v>
                </c:pt>
                <c:pt idx="31">
                  <c:v>1997 4Q</c:v>
                </c:pt>
                <c:pt idx="32">
                  <c:v>1998 1Q</c:v>
                </c:pt>
                <c:pt idx="33">
                  <c:v>1998 2Q</c:v>
                </c:pt>
                <c:pt idx="34">
                  <c:v>1998 3Q</c:v>
                </c:pt>
                <c:pt idx="35">
                  <c:v>1998 4Q</c:v>
                </c:pt>
                <c:pt idx="36">
                  <c:v>1999 1Q</c:v>
                </c:pt>
                <c:pt idx="37">
                  <c:v>1999 2Q</c:v>
                </c:pt>
                <c:pt idx="38">
                  <c:v>1999 3Q</c:v>
                </c:pt>
                <c:pt idx="39">
                  <c:v>1999 4Q</c:v>
                </c:pt>
                <c:pt idx="40">
                  <c:v>2000 1Q</c:v>
                </c:pt>
                <c:pt idx="41">
                  <c:v>2000 2Q</c:v>
                </c:pt>
                <c:pt idx="42">
                  <c:v>2000 3Q</c:v>
                </c:pt>
                <c:pt idx="43">
                  <c:v>2000 4Q</c:v>
                </c:pt>
                <c:pt idx="44">
                  <c:v>2001 1Q</c:v>
                </c:pt>
                <c:pt idx="45">
                  <c:v>2001 2Q</c:v>
                </c:pt>
                <c:pt idx="46">
                  <c:v>2001 3Q</c:v>
                </c:pt>
                <c:pt idx="47">
                  <c:v>2001 4Q</c:v>
                </c:pt>
                <c:pt idx="48">
                  <c:v>2002 1Q</c:v>
                </c:pt>
                <c:pt idx="49">
                  <c:v>2002 2Q</c:v>
                </c:pt>
                <c:pt idx="50">
                  <c:v>2002 3Q</c:v>
                </c:pt>
                <c:pt idx="51">
                  <c:v>2002 4Q</c:v>
                </c:pt>
                <c:pt idx="52">
                  <c:v>2003 1Q</c:v>
                </c:pt>
                <c:pt idx="53">
                  <c:v>2003 2Q</c:v>
                </c:pt>
                <c:pt idx="54">
                  <c:v>2003 3Q</c:v>
                </c:pt>
                <c:pt idx="55">
                  <c:v>2003 4Q</c:v>
                </c:pt>
                <c:pt idx="56">
                  <c:v>2004 1Q</c:v>
                </c:pt>
                <c:pt idx="57">
                  <c:v>2004 2Q</c:v>
                </c:pt>
                <c:pt idx="58">
                  <c:v>2004 3Q</c:v>
                </c:pt>
                <c:pt idx="59">
                  <c:v>2004 4Q</c:v>
                </c:pt>
                <c:pt idx="60">
                  <c:v>2005 1Q</c:v>
                </c:pt>
                <c:pt idx="61">
                  <c:v>2005 2Q</c:v>
                </c:pt>
                <c:pt idx="62">
                  <c:v>2005 3Q</c:v>
                </c:pt>
                <c:pt idx="63">
                  <c:v>2005 4Q</c:v>
                </c:pt>
                <c:pt idx="64">
                  <c:v>2006 1Q</c:v>
                </c:pt>
                <c:pt idx="65">
                  <c:v>2006 2Q</c:v>
                </c:pt>
                <c:pt idx="66">
                  <c:v>2006 3Q</c:v>
                </c:pt>
                <c:pt idx="67">
                  <c:v>2006 4Q</c:v>
                </c:pt>
                <c:pt idx="68">
                  <c:v>2007 1Q</c:v>
                </c:pt>
                <c:pt idx="69">
                  <c:v>2007 2Q</c:v>
                </c:pt>
                <c:pt idx="70">
                  <c:v>2007 3Q</c:v>
                </c:pt>
                <c:pt idx="71">
                  <c:v>2007 4Q</c:v>
                </c:pt>
                <c:pt idx="72">
                  <c:v>2008 1Q</c:v>
                </c:pt>
                <c:pt idx="73">
                  <c:v>2008 2Q</c:v>
                </c:pt>
                <c:pt idx="74">
                  <c:v>2008 3Q</c:v>
                </c:pt>
                <c:pt idx="75">
                  <c:v>2008 4Q</c:v>
                </c:pt>
                <c:pt idx="76">
                  <c:v>2009 1Q</c:v>
                </c:pt>
                <c:pt idx="77">
                  <c:v>2009 2Q</c:v>
                </c:pt>
                <c:pt idx="78">
                  <c:v>2009 3Q</c:v>
                </c:pt>
                <c:pt idx="79">
                  <c:v>2009 4Q</c:v>
                </c:pt>
                <c:pt idx="80">
                  <c:v>2010 1Q</c:v>
                </c:pt>
                <c:pt idx="81">
                  <c:v>2010 2Q</c:v>
                </c:pt>
                <c:pt idx="82">
                  <c:v>2010 3Q</c:v>
                </c:pt>
                <c:pt idx="83">
                  <c:v>2010 4Q</c:v>
                </c:pt>
                <c:pt idx="84">
                  <c:v>2011 1Q</c:v>
                </c:pt>
                <c:pt idx="85">
                  <c:v>2011 2Q</c:v>
                </c:pt>
                <c:pt idx="86">
                  <c:v>2011 3Q</c:v>
                </c:pt>
                <c:pt idx="87">
                  <c:v>2011 4Q</c:v>
                </c:pt>
                <c:pt idx="88">
                  <c:v>2012 1Q</c:v>
                </c:pt>
                <c:pt idx="89">
                  <c:v>2012 2Q</c:v>
                </c:pt>
                <c:pt idx="90">
                  <c:v>2012 3Q</c:v>
                </c:pt>
                <c:pt idx="91">
                  <c:v>2012 4Q</c:v>
                </c:pt>
                <c:pt idx="92">
                  <c:v>2013 1Q</c:v>
                </c:pt>
                <c:pt idx="93">
                  <c:v>2013 2Q</c:v>
                </c:pt>
                <c:pt idx="94">
                  <c:v>2013 3Q</c:v>
                </c:pt>
                <c:pt idx="95">
                  <c:v>2013 4Q</c:v>
                </c:pt>
                <c:pt idx="96">
                  <c:v>2014 1Q</c:v>
                </c:pt>
                <c:pt idx="97">
                  <c:v>2014 2Q</c:v>
                </c:pt>
                <c:pt idx="98">
                  <c:v>2014 3Q</c:v>
                </c:pt>
                <c:pt idx="99">
                  <c:v>2014 4Q</c:v>
                </c:pt>
              </c:strCache>
            </c:strRef>
          </c:cat>
          <c:val>
            <c:numRef>
              <c:f>region1price!$E$2:$E$101</c:f>
              <c:numCache>
                <c:formatCode>_(* #,##0_);_(* \(#,##0\);_(* "-"??_);_(@_)</c:formatCode>
                <c:ptCount val="100"/>
                <c:pt idx="0">
                  <c:v>590</c:v>
                </c:pt>
                <c:pt idx="1">
                  <c:v>570</c:v>
                </c:pt>
                <c:pt idx="2">
                  <c:v>485</c:v>
                </c:pt>
                <c:pt idx="3">
                  <c:v>410</c:v>
                </c:pt>
                <c:pt idx="4">
                  <c:v>440</c:v>
                </c:pt>
                <c:pt idx="5">
                  <c:v>485</c:v>
                </c:pt>
                <c:pt idx="6">
                  <c:v>520</c:v>
                </c:pt>
                <c:pt idx="7">
                  <c:v>525</c:v>
                </c:pt>
                <c:pt idx="8">
                  <c:v>570</c:v>
                </c:pt>
                <c:pt idx="9">
                  <c:v>630</c:v>
                </c:pt>
                <c:pt idx="10">
                  <c:v>630</c:v>
                </c:pt>
                <c:pt idx="11">
                  <c:v>780</c:v>
                </c:pt>
                <c:pt idx="12">
                  <c:v>840</c:v>
                </c:pt>
                <c:pt idx="13">
                  <c:v>775</c:v>
                </c:pt>
                <c:pt idx="14">
                  <c:v>785</c:v>
                </c:pt>
                <c:pt idx="15">
                  <c:v>875</c:v>
                </c:pt>
                <c:pt idx="16">
                  <c:v>795</c:v>
                </c:pt>
                <c:pt idx="17">
                  <c:v>760</c:v>
                </c:pt>
                <c:pt idx="18">
                  <c:v>785</c:v>
                </c:pt>
                <c:pt idx="19">
                  <c:v>760</c:v>
                </c:pt>
                <c:pt idx="20">
                  <c:v>790</c:v>
                </c:pt>
                <c:pt idx="21">
                  <c:v>735</c:v>
                </c:pt>
                <c:pt idx="22">
                  <c:v>765</c:v>
                </c:pt>
                <c:pt idx="23">
                  <c:v>815</c:v>
                </c:pt>
                <c:pt idx="24">
                  <c:v>790</c:v>
                </c:pt>
                <c:pt idx="25">
                  <c:v>735</c:v>
                </c:pt>
                <c:pt idx="26">
                  <c:v>770</c:v>
                </c:pt>
                <c:pt idx="27">
                  <c:v>780</c:v>
                </c:pt>
                <c:pt idx="28">
                  <c:v>775</c:v>
                </c:pt>
                <c:pt idx="29">
                  <c:v>800</c:v>
                </c:pt>
                <c:pt idx="30">
                  <c:v>740</c:v>
                </c:pt>
                <c:pt idx="31">
                  <c:v>650</c:v>
                </c:pt>
                <c:pt idx="32">
                  <c:v>640</c:v>
                </c:pt>
                <c:pt idx="33">
                  <c:v>570</c:v>
                </c:pt>
                <c:pt idx="34">
                  <c:v>570</c:v>
                </c:pt>
                <c:pt idx="35">
                  <c:v>600</c:v>
                </c:pt>
                <c:pt idx="36">
                  <c:v>685</c:v>
                </c:pt>
                <c:pt idx="37">
                  <c:v>690</c:v>
                </c:pt>
                <c:pt idx="38">
                  <c:v>690</c:v>
                </c:pt>
                <c:pt idx="39">
                  <c:v>685</c:v>
                </c:pt>
                <c:pt idx="40">
                  <c:v>715</c:v>
                </c:pt>
                <c:pt idx="41">
                  <c:v>670</c:v>
                </c:pt>
                <c:pt idx="42">
                  <c:v>580</c:v>
                </c:pt>
                <c:pt idx="43">
                  <c:v>620</c:v>
                </c:pt>
                <c:pt idx="44">
                  <c:v>595</c:v>
                </c:pt>
                <c:pt idx="45">
                  <c:v>640</c:v>
                </c:pt>
                <c:pt idx="46">
                  <c:v>645</c:v>
                </c:pt>
                <c:pt idx="47">
                  <c:v>580</c:v>
                </c:pt>
                <c:pt idx="48">
                  <c:v>585</c:v>
                </c:pt>
                <c:pt idx="49">
                  <c:v>580</c:v>
                </c:pt>
                <c:pt idx="50">
                  <c:v>605</c:v>
                </c:pt>
                <c:pt idx="51">
                  <c:v>615</c:v>
                </c:pt>
                <c:pt idx="52">
                  <c:v>610</c:v>
                </c:pt>
                <c:pt idx="53">
                  <c:v>565</c:v>
                </c:pt>
                <c:pt idx="54">
                  <c:v>585</c:v>
                </c:pt>
                <c:pt idx="55">
                  <c:v>630</c:v>
                </c:pt>
                <c:pt idx="56">
                  <c:v>670</c:v>
                </c:pt>
                <c:pt idx="57">
                  <c:v>650</c:v>
                </c:pt>
                <c:pt idx="58">
                  <c:v>685</c:v>
                </c:pt>
                <c:pt idx="59">
                  <c:v>695</c:v>
                </c:pt>
                <c:pt idx="60">
                  <c:v>695</c:v>
                </c:pt>
                <c:pt idx="61">
                  <c:v>680</c:v>
                </c:pt>
                <c:pt idx="62">
                  <c:v>670</c:v>
                </c:pt>
                <c:pt idx="63">
                  <c:v>720</c:v>
                </c:pt>
                <c:pt idx="64">
                  <c:v>760</c:v>
                </c:pt>
                <c:pt idx="65">
                  <c:v>705</c:v>
                </c:pt>
                <c:pt idx="66">
                  <c:v>650</c:v>
                </c:pt>
                <c:pt idx="67">
                  <c:v>615</c:v>
                </c:pt>
                <c:pt idx="68">
                  <c:v>655</c:v>
                </c:pt>
                <c:pt idx="69">
                  <c:v>660</c:v>
                </c:pt>
                <c:pt idx="70">
                  <c:v>590</c:v>
                </c:pt>
                <c:pt idx="71">
                  <c:v>495</c:v>
                </c:pt>
                <c:pt idx="72">
                  <c:v>525</c:v>
                </c:pt>
                <c:pt idx="73">
                  <c:v>545</c:v>
                </c:pt>
                <c:pt idx="74">
                  <c:v>555</c:v>
                </c:pt>
                <c:pt idx="75">
                  <c:v>500</c:v>
                </c:pt>
                <c:pt idx="76">
                  <c:v>360</c:v>
                </c:pt>
                <c:pt idx="77">
                  <c:v>425</c:v>
                </c:pt>
                <c:pt idx="78">
                  <c:v>420</c:v>
                </c:pt>
                <c:pt idx="79">
                  <c:v>455</c:v>
                </c:pt>
                <c:pt idx="80">
                  <c:v>505</c:v>
                </c:pt>
                <c:pt idx="81">
                  <c:v>525</c:v>
                </c:pt>
                <c:pt idx="82">
                  <c:v>450</c:v>
                </c:pt>
                <c:pt idx="83">
                  <c:v>535</c:v>
                </c:pt>
                <c:pt idx="84">
                  <c:v>570</c:v>
                </c:pt>
                <c:pt idx="85">
                  <c:v>545</c:v>
                </c:pt>
                <c:pt idx="86">
                  <c:v>570</c:v>
                </c:pt>
                <c:pt idx="87">
                  <c:v>550</c:v>
                </c:pt>
                <c:pt idx="88">
                  <c:v>585</c:v>
                </c:pt>
                <c:pt idx="89">
                  <c:v>585</c:v>
                </c:pt>
                <c:pt idx="90">
                  <c:v>565</c:v>
                </c:pt>
                <c:pt idx="91">
                  <c:v>585</c:v>
                </c:pt>
                <c:pt idx="92">
                  <c:v>670</c:v>
                </c:pt>
                <c:pt idx="93">
                  <c:v>630</c:v>
                </c:pt>
                <c:pt idx="94">
                  <c:v>635</c:v>
                </c:pt>
                <c:pt idx="95">
                  <c:v>700</c:v>
                </c:pt>
                <c:pt idx="96">
                  <c:v>720</c:v>
                </c:pt>
                <c:pt idx="97">
                  <c:v>665</c:v>
                </c:pt>
                <c:pt idx="98">
                  <c:v>695</c:v>
                </c:pt>
                <c:pt idx="99">
                  <c:v>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32-4EB7-9760-62E97EC4790F}"/>
            </c:ext>
          </c:extLst>
        </c:ser>
        <c:ser>
          <c:idx val="4"/>
          <c:order val="4"/>
          <c:tx>
            <c:strRef>
              <c:f>region1price!$F$1</c:f>
              <c:strCache>
                <c:ptCount val="1"/>
                <c:pt idx="0">
                  <c:v>2S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region1price!$A$2:$A$101</c:f>
              <c:strCache>
                <c:ptCount val="100"/>
                <c:pt idx="0">
                  <c:v>1990 1Q</c:v>
                </c:pt>
                <c:pt idx="1">
                  <c:v>1990 2Q</c:v>
                </c:pt>
                <c:pt idx="2">
                  <c:v>1990 3Q</c:v>
                </c:pt>
                <c:pt idx="3">
                  <c:v>1990 4Q</c:v>
                </c:pt>
                <c:pt idx="4">
                  <c:v>1991 1Q</c:v>
                </c:pt>
                <c:pt idx="5">
                  <c:v>1991 2Q</c:v>
                </c:pt>
                <c:pt idx="6">
                  <c:v>1991 3Q</c:v>
                </c:pt>
                <c:pt idx="7">
                  <c:v>1991 4Q</c:v>
                </c:pt>
                <c:pt idx="8">
                  <c:v>1992 1Q</c:v>
                </c:pt>
                <c:pt idx="9">
                  <c:v>1992 2Q</c:v>
                </c:pt>
                <c:pt idx="10">
                  <c:v>1992 3Q</c:v>
                </c:pt>
                <c:pt idx="11">
                  <c:v>1992 4Q</c:v>
                </c:pt>
                <c:pt idx="12">
                  <c:v>1993 1Q</c:v>
                </c:pt>
                <c:pt idx="13">
                  <c:v>1993 2Q</c:v>
                </c:pt>
                <c:pt idx="14">
                  <c:v>1993 3Q</c:v>
                </c:pt>
                <c:pt idx="15">
                  <c:v>1993 4Q</c:v>
                </c:pt>
                <c:pt idx="16">
                  <c:v>1994 1Q</c:v>
                </c:pt>
                <c:pt idx="17">
                  <c:v>1994 2Q</c:v>
                </c:pt>
                <c:pt idx="18">
                  <c:v>1994 3Q</c:v>
                </c:pt>
                <c:pt idx="19">
                  <c:v>1994 4Q</c:v>
                </c:pt>
                <c:pt idx="20">
                  <c:v>1995 1Q</c:v>
                </c:pt>
                <c:pt idx="21">
                  <c:v>1995 2Q</c:v>
                </c:pt>
                <c:pt idx="22">
                  <c:v>1995 3Q</c:v>
                </c:pt>
                <c:pt idx="23">
                  <c:v>1995 4Q</c:v>
                </c:pt>
                <c:pt idx="24">
                  <c:v>1996 1Q</c:v>
                </c:pt>
                <c:pt idx="25">
                  <c:v>1996 2Q</c:v>
                </c:pt>
                <c:pt idx="26">
                  <c:v>1996 3Q</c:v>
                </c:pt>
                <c:pt idx="27">
                  <c:v>1996 4Q</c:v>
                </c:pt>
                <c:pt idx="28">
                  <c:v>1997 1Q</c:v>
                </c:pt>
                <c:pt idx="29">
                  <c:v>1997 2Q</c:v>
                </c:pt>
                <c:pt idx="30">
                  <c:v>1997 3Q</c:v>
                </c:pt>
                <c:pt idx="31">
                  <c:v>1997 4Q</c:v>
                </c:pt>
                <c:pt idx="32">
                  <c:v>1998 1Q</c:v>
                </c:pt>
                <c:pt idx="33">
                  <c:v>1998 2Q</c:v>
                </c:pt>
                <c:pt idx="34">
                  <c:v>1998 3Q</c:v>
                </c:pt>
                <c:pt idx="35">
                  <c:v>1998 4Q</c:v>
                </c:pt>
                <c:pt idx="36">
                  <c:v>1999 1Q</c:v>
                </c:pt>
                <c:pt idx="37">
                  <c:v>1999 2Q</c:v>
                </c:pt>
                <c:pt idx="38">
                  <c:v>1999 3Q</c:v>
                </c:pt>
                <c:pt idx="39">
                  <c:v>1999 4Q</c:v>
                </c:pt>
                <c:pt idx="40">
                  <c:v>2000 1Q</c:v>
                </c:pt>
                <c:pt idx="41">
                  <c:v>2000 2Q</c:v>
                </c:pt>
                <c:pt idx="42">
                  <c:v>2000 3Q</c:v>
                </c:pt>
                <c:pt idx="43">
                  <c:v>2000 4Q</c:v>
                </c:pt>
                <c:pt idx="44">
                  <c:v>2001 1Q</c:v>
                </c:pt>
                <c:pt idx="45">
                  <c:v>2001 2Q</c:v>
                </c:pt>
                <c:pt idx="46">
                  <c:v>2001 3Q</c:v>
                </c:pt>
                <c:pt idx="47">
                  <c:v>2001 4Q</c:v>
                </c:pt>
                <c:pt idx="48">
                  <c:v>2002 1Q</c:v>
                </c:pt>
                <c:pt idx="49">
                  <c:v>2002 2Q</c:v>
                </c:pt>
                <c:pt idx="50">
                  <c:v>2002 3Q</c:v>
                </c:pt>
                <c:pt idx="51">
                  <c:v>2002 4Q</c:v>
                </c:pt>
                <c:pt idx="52">
                  <c:v>2003 1Q</c:v>
                </c:pt>
                <c:pt idx="53">
                  <c:v>2003 2Q</c:v>
                </c:pt>
                <c:pt idx="54">
                  <c:v>2003 3Q</c:v>
                </c:pt>
                <c:pt idx="55">
                  <c:v>2003 4Q</c:v>
                </c:pt>
                <c:pt idx="56">
                  <c:v>2004 1Q</c:v>
                </c:pt>
                <c:pt idx="57">
                  <c:v>2004 2Q</c:v>
                </c:pt>
                <c:pt idx="58">
                  <c:v>2004 3Q</c:v>
                </c:pt>
                <c:pt idx="59">
                  <c:v>2004 4Q</c:v>
                </c:pt>
                <c:pt idx="60">
                  <c:v>2005 1Q</c:v>
                </c:pt>
                <c:pt idx="61">
                  <c:v>2005 2Q</c:v>
                </c:pt>
                <c:pt idx="62">
                  <c:v>2005 3Q</c:v>
                </c:pt>
                <c:pt idx="63">
                  <c:v>2005 4Q</c:v>
                </c:pt>
                <c:pt idx="64">
                  <c:v>2006 1Q</c:v>
                </c:pt>
                <c:pt idx="65">
                  <c:v>2006 2Q</c:v>
                </c:pt>
                <c:pt idx="66">
                  <c:v>2006 3Q</c:v>
                </c:pt>
                <c:pt idx="67">
                  <c:v>2006 4Q</c:v>
                </c:pt>
                <c:pt idx="68">
                  <c:v>2007 1Q</c:v>
                </c:pt>
                <c:pt idx="69">
                  <c:v>2007 2Q</c:v>
                </c:pt>
                <c:pt idx="70">
                  <c:v>2007 3Q</c:v>
                </c:pt>
                <c:pt idx="71">
                  <c:v>2007 4Q</c:v>
                </c:pt>
                <c:pt idx="72">
                  <c:v>2008 1Q</c:v>
                </c:pt>
                <c:pt idx="73">
                  <c:v>2008 2Q</c:v>
                </c:pt>
                <c:pt idx="74">
                  <c:v>2008 3Q</c:v>
                </c:pt>
                <c:pt idx="75">
                  <c:v>2008 4Q</c:v>
                </c:pt>
                <c:pt idx="76">
                  <c:v>2009 1Q</c:v>
                </c:pt>
                <c:pt idx="77">
                  <c:v>2009 2Q</c:v>
                </c:pt>
                <c:pt idx="78">
                  <c:v>2009 3Q</c:v>
                </c:pt>
                <c:pt idx="79">
                  <c:v>2009 4Q</c:v>
                </c:pt>
                <c:pt idx="80">
                  <c:v>2010 1Q</c:v>
                </c:pt>
                <c:pt idx="81">
                  <c:v>2010 2Q</c:v>
                </c:pt>
                <c:pt idx="82">
                  <c:v>2010 3Q</c:v>
                </c:pt>
                <c:pt idx="83">
                  <c:v>2010 4Q</c:v>
                </c:pt>
                <c:pt idx="84">
                  <c:v>2011 1Q</c:v>
                </c:pt>
                <c:pt idx="85">
                  <c:v>2011 2Q</c:v>
                </c:pt>
                <c:pt idx="86">
                  <c:v>2011 3Q</c:v>
                </c:pt>
                <c:pt idx="87">
                  <c:v>2011 4Q</c:v>
                </c:pt>
                <c:pt idx="88">
                  <c:v>2012 1Q</c:v>
                </c:pt>
                <c:pt idx="89">
                  <c:v>2012 2Q</c:v>
                </c:pt>
                <c:pt idx="90">
                  <c:v>2012 3Q</c:v>
                </c:pt>
                <c:pt idx="91">
                  <c:v>2012 4Q</c:v>
                </c:pt>
                <c:pt idx="92">
                  <c:v>2013 1Q</c:v>
                </c:pt>
                <c:pt idx="93">
                  <c:v>2013 2Q</c:v>
                </c:pt>
                <c:pt idx="94">
                  <c:v>2013 3Q</c:v>
                </c:pt>
                <c:pt idx="95">
                  <c:v>2013 4Q</c:v>
                </c:pt>
                <c:pt idx="96">
                  <c:v>2014 1Q</c:v>
                </c:pt>
                <c:pt idx="97">
                  <c:v>2014 2Q</c:v>
                </c:pt>
                <c:pt idx="98">
                  <c:v>2014 3Q</c:v>
                </c:pt>
                <c:pt idx="99">
                  <c:v>2014 4Q</c:v>
                </c:pt>
              </c:strCache>
            </c:strRef>
          </c:cat>
          <c:val>
            <c:numRef>
              <c:f>region1price!$F$2:$F$101</c:f>
              <c:numCache>
                <c:formatCode>_(* #,##0_);_(* \(#,##0\);_(* "-"??_);_(@_)</c:formatCode>
                <c:ptCount val="100"/>
                <c:pt idx="0">
                  <c:v>490</c:v>
                </c:pt>
                <c:pt idx="1">
                  <c:v>450</c:v>
                </c:pt>
                <c:pt idx="2">
                  <c:v>420</c:v>
                </c:pt>
                <c:pt idx="3">
                  <c:v>355</c:v>
                </c:pt>
                <c:pt idx="4">
                  <c:v>365</c:v>
                </c:pt>
                <c:pt idx="5">
                  <c:v>430</c:v>
                </c:pt>
                <c:pt idx="6">
                  <c:v>445</c:v>
                </c:pt>
                <c:pt idx="7">
                  <c:v>435</c:v>
                </c:pt>
                <c:pt idx="8">
                  <c:v>490</c:v>
                </c:pt>
                <c:pt idx="9">
                  <c:v>530</c:v>
                </c:pt>
                <c:pt idx="10">
                  <c:v>530</c:v>
                </c:pt>
                <c:pt idx="11">
                  <c:v>640</c:v>
                </c:pt>
                <c:pt idx="12">
                  <c:v>825</c:v>
                </c:pt>
                <c:pt idx="13">
                  <c:v>725</c:v>
                </c:pt>
                <c:pt idx="14">
                  <c:v>730</c:v>
                </c:pt>
                <c:pt idx="15">
                  <c:v>815</c:v>
                </c:pt>
                <c:pt idx="16">
                  <c:v>740</c:v>
                </c:pt>
                <c:pt idx="17">
                  <c:v>690</c:v>
                </c:pt>
                <c:pt idx="18">
                  <c:v>700</c:v>
                </c:pt>
                <c:pt idx="19">
                  <c:v>695</c:v>
                </c:pt>
                <c:pt idx="20">
                  <c:v>705</c:v>
                </c:pt>
                <c:pt idx="21">
                  <c:v>685</c:v>
                </c:pt>
                <c:pt idx="22">
                  <c:v>720</c:v>
                </c:pt>
                <c:pt idx="23">
                  <c:v>710</c:v>
                </c:pt>
                <c:pt idx="24">
                  <c:v>710</c:v>
                </c:pt>
                <c:pt idx="25">
                  <c:v>645</c:v>
                </c:pt>
                <c:pt idx="26">
                  <c:v>675</c:v>
                </c:pt>
                <c:pt idx="27">
                  <c:v>685</c:v>
                </c:pt>
                <c:pt idx="28">
                  <c:v>690</c:v>
                </c:pt>
                <c:pt idx="29">
                  <c:v>725</c:v>
                </c:pt>
                <c:pt idx="30">
                  <c:v>685</c:v>
                </c:pt>
                <c:pt idx="31">
                  <c:v>620</c:v>
                </c:pt>
                <c:pt idx="32">
                  <c:v>590</c:v>
                </c:pt>
                <c:pt idx="33">
                  <c:v>530</c:v>
                </c:pt>
                <c:pt idx="34">
                  <c:v>530</c:v>
                </c:pt>
                <c:pt idx="35">
                  <c:v>545</c:v>
                </c:pt>
                <c:pt idx="36">
                  <c:v>610</c:v>
                </c:pt>
                <c:pt idx="37">
                  <c:v>640</c:v>
                </c:pt>
                <c:pt idx="38">
                  <c:v>620</c:v>
                </c:pt>
                <c:pt idx="39">
                  <c:v>635</c:v>
                </c:pt>
                <c:pt idx="40">
                  <c:v>660</c:v>
                </c:pt>
                <c:pt idx="41">
                  <c:v>590</c:v>
                </c:pt>
                <c:pt idx="42">
                  <c:v>525</c:v>
                </c:pt>
                <c:pt idx="43">
                  <c:v>550</c:v>
                </c:pt>
                <c:pt idx="44">
                  <c:v>535</c:v>
                </c:pt>
                <c:pt idx="45">
                  <c:v>575</c:v>
                </c:pt>
                <c:pt idx="46">
                  <c:v>585</c:v>
                </c:pt>
                <c:pt idx="47">
                  <c:v>530</c:v>
                </c:pt>
                <c:pt idx="48">
                  <c:v>545</c:v>
                </c:pt>
                <c:pt idx="49">
                  <c:v>530</c:v>
                </c:pt>
                <c:pt idx="50">
                  <c:v>540</c:v>
                </c:pt>
                <c:pt idx="51">
                  <c:v>535</c:v>
                </c:pt>
                <c:pt idx="52">
                  <c:v>550</c:v>
                </c:pt>
                <c:pt idx="53">
                  <c:v>525</c:v>
                </c:pt>
                <c:pt idx="54">
                  <c:v>515</c:v>
                </c:pt>
                <c:pt idx="55">
                  <c:v>555</c:v>
                </c:pt>
                <c:pt idx="56">
                  <c:v>605</c:v>
                </c:pt>
                <c:pt idx="57">
                  <c:v>600</c:v>
                </c:pt>
                <c:pt idx="58">
                  <c:v>625</c:v>
                </c:pt>
                <c:pt idx="59">
                  <c:v>615</c:v>
                </c:pt>
                <c:pt idx="60">
                  <c:v>645</c:v>
                </c:pt>
                <c:pt idx="61">
                  <c:v>650</c:v>
                </c:pt>
                <c:pt idx="62">
                  <c:v>640</c:v>
                </c:pt>
                <c:pt idx="63">
                  <c:v>660</c:v>
                </c:pt>
                <c:pt idx="64">
                  <c:v>680</c:v>
                </c:pt>
                <c:pt idx="65">
                  <c:v>650</c:v>
                </c:pt>
                <c:pt idx="66">
                  <c:v>580</c:v>
                </c:pt>
                <c:pt idx="67">
                  <c:v>540</c:v>
                </c:pt>
                <c:pt idx="68">
                  <c:v>585</c:v>
                </c:pt>
                <c:pt idx="69">
                  <c:v>575</c:v>
                </c:pt>
                <c:pt idx="70">
                  <c:v>540</c:v>
                </c:pt>
                <c:pt idx="71">
                  <c:v>470</c:v>
                </c:pt>
                <c:pt idx="72">
                  <c:v>450</c:v>
                </c:pt>
                <c:pt idx="73">
                  <c:v>475</c:v>
                </c:pt>
                <c:pt idx="74">
                  <c:v>475</c:v>
                </c:pt>
                <c:pt idx="75">
                  <c:v>400</c:v>
                </c:pt>
                <c:pt idx="76">
                  <c:v>315</c:v>
                </c:pt>
                <c:pt idx="77">
                  <c:v>315</c:v>
                </c:pt>
                <c:pt idx="78">
                  <c:v>355</c:v>
                </c:pt>
                <c:pt idx="79">
                  <c:v>400</c:v>
                </c:pt>
                <c:pt idx="80">
                  <c:v>455</c:v>
                </c:pt>
                <c:pt idx="81">
                  <c:v>490</c:v>
                </c:pt>
                <c:pt idx="82">
                  <c:v>415</c:v>
                </c:pt>
                <c:pt idx="83">
                  <c:v>490</c:v>
                </c:pt>
                <c:pt idx="84">
                  <c:v>545</c:v>
                </c:pt>
                <c:pt idx="85">
                  <c:v>520</c:v>
                </c:pt>
                <c:pt idx="86">
                  <c:v>530</c:v>
                </c:pt>
                <c:pt idx="87">
                  <c:v>515</c:v>
                </c:pt>
                <c:pt idx="88">
                  <c:v>530</c:v>
                </c:pt>
                <c:pt idx="89">
                  <c:v>540</c:v>
                </c:pt>
                <c:pt idx="90">
                  <c:v>530</c:v>
                </c:pt>
                <c:pt idx="91">
                  <c:v>560</c:v>
                </c:pt>
                <c:pt idx="92">
                  <c:v>635</c:v>
                </c:pt>
                <c:pt idx="93">
                  <c:v>600</c:v>
                </c:pt>
                <c:pt idx="94">
                  <c:v>600</c:v>
                </c:pt>
                <c:pt idx="95">
                  <c:v>675</c:v>
                </c:pt>
                <c:pt idx="96">
                  <c:v>685</c:v>
                </c:pt>
                <c:pt idx="97">
                  <c:v>635</c:v>
                </c:pt>
                <c:pt idx="98">
                  <c:v>655</c:v>
                </c:pt>
                <c:pt idx="99">
                  <c:v>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32-4EB7-9760-62E97EC4790F}"/>
            </c:ext>
          </c:extLst>
        </c:ser>
        <c:ser>
          <c:idx val="5"/>
          <c:order val="5"/>
          <c:tx>
            <c:strRef>
              <c:f>region1price!$G$1</c:f>
              <c:strCache>
                <c:ptCount val="1"/>
                <c:pt idx="0">
                  <c:v>3S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region1price!$A$2:$A$101</c:f>
              <c:strCache>
                <c:ptCount val="100"/>
                <c:pt idx="0">
                  <c:v>1990 1Q</c:v>
                </c:pt>
                <c:pt idx="1">
                  <c:v>1990 2Q</c:v>
                </c:pt>
                <c:pt idx="2">
                  <c:v>1990 3Q</c:v>
                </c:pt>
                <c:pt idx="3">
                  <c:v>1990 4Q</c:v>
                </c:pt>
                <c:pt idx="4">
                  <c:v>1991 1Q</c:v>
                </c:pt>
                <c:pt idx="5">
                  <c:v>1991 2Q</c:v>
                </c:pt>
                <c:pt idx="6">
                  <c:v>1991 3Q</c:v>
                </c:pt>
                <c:pt idx="7">
                  <c:v>1991 4Q</c:v>
                </c:pt>
                <c:pt idx="8">
                  <c:v>1992 1Q</c:v>
                </c:pt>
                <c:pt idx="9">
                  <c:v>1992 2Q</c:v>
                </c:pt>
                <c:pt idx="10">
                  <c:v>1992 3Q</c:v>
                </c:pt>
                <c:pt idx="11">
                  <c:v>1992 4Q</c:v>
                </c:pt>
                <c:pt idx="12">
                  <c:v>1993 1Q</c:v>
                </c:pt>
                <c:pt idx="13">
                  <c:v>1993 2Q</c:v>
                </c:pt>
                <c:pt idx="14">
                  <c:v>1993 3Q</c:v>
                </c:pt>
                <c:pt idx="15">
                  <c:v>1993 4Q</c:v>
                </c:pt>
                <c:pt idx="16">
                  <c:v>1994 1Q</c:v>
                </c:pt>
                <c:pt idx="17">
                  <c:v>1994 2Q</c:v>
                </c:pt>
                <c:pt idx="18">
                  <c:v>1994 3Q</c:v>
                </c:pt>
                <c:pt idx="19">
                  <c:v>1994 4Q</c:v>
                </c:pt>
                <c:pt idx="20">
                  <c:v>1995 1Q</c:v>
                </c:pt>
                <c:pt idx="21">
                  <c:v>1995 2Q</c:v>
                </c:pt>
                <c:pt idx="22">
                  <c:v>1995 3Q</c:v>
                </c:pt>
                <c:pt idx="23">
                  <c:v>1995 4Q</c:v>
                </c:pt>
                <c:pt idx="24">
                  <c:v>1996 1Q</c:v>
                </c:pt>
                <c:pt idx="25">
                  <c:v>1996 2Q</c:v>
                </c:pt>
                <c:pt idx="26">
                  <c:v>1996 3Q</c:v>
                </c:pt>
                <c:pt idx="27">
                  <c:v>1996 4Q</c:v>
                </c:pt>
                <c:pt idx="28">
                  <c:v>1997 1Q</c:v>
                </c:pt>
                <c:pt idx="29">
                  <c:v>1997 2Q</c:v>
                </c:pt>
                <c:pt idx="30">
                  <c:v>1997 3Q</c:v>
                </c:pt>
                <c:pt idx="31">
                  <c:v>1997 4Q</c:v>
                </c:pt>
                <c:pt idx="32">
                  <c:v>1998 1Q</c:v>
                </c:pt>
                <c:pt idx="33">
                  <c:v>1998 2Q</c:v>
                </c:pt>
                <c:pt idx="34">
                  <c:v>1998 3Q</c:v>
                </c:pt>
                <c:pt idx="35">
                  <c:v>1998 4Q</c:v>
                </c:pt>
                <c:pt idx="36">
                  <c:v>1999 1Q</c:v>
                </c:pt>
                <c:pt idx="37">
                  <c:v>1999 2Q</c:v>
                </c:pt>
                <c:pt idx="38">
                  <c:v>1999 3Q</c:v>
                </c:pt>
                <c:pt idx="39">
                  <c:v>1999 4Q</c:v>
                </c:pt>
                <c:pt idx="40">
                  <c:v>2000 1Q</c:v>
                </c:pt>
                <c:pt idx="41">
                  <c:v>2000 2Q</c:v>
                </c:pt>
                <c:pt idx="42">
                  <c:v>2000 3Q</c:v>
                </c:pt>
                <c:pt idx="43">
                  <c:v>2000 4Q</c:v>
                </c:pt>
                <c:pt idx="44">
                  <c:v>2001 1Q</c:v>
                </c:pt>
                <c:pt idx="45">
                  <c:v>2001 2Q</c:v>
                </c:pt>
                <c:pt idx="46">
                  <c:v>2001 3Q</c:v>
                </c:pt>
                <c:pt idx="47">
                  <c:v>2001 4Q</c:v>
                </c:pt>
                <c:pt idx="48">
                  <c:v>2002 1Q</c:v>
                </c:pt>
                <c:pt idx="49">
                  <c:v>2002 2Q</c:v>
                </c:pt>
                <c:pt idx="50">
                  <c:v>2002 3Q</c:v>
                </c:pt>
                <c:pt idx="51">
                  <c:v>2002 4Q</c:v>
                </c:pt>
                <c:pt idx="52">
                  <c:v>2003 1Q</c:v>
                </c:pt>
                <c:pt idx="53">
                  <c:v>2003 2Q</c:v>
                </c:pt>
                <c:pt idx="54">
                  <c:v>2003 3Q</c:v>
                </c:pt>
                <c:pt idx="55">
                  <c:v>2003 4Q</c:v>
                </c:pt>
                <c:pt idx="56">
                  <c:v>2004 1Q</c:v>
                </c:pt>
                <c:pt idx="57">
                  <c:v>2004 2Q</c:v>
                </c:pt>
                <c:pt idx="58">
                  <c:v>2004 3Q</c:v>
                </c:pt>
                <c:pt idx="59">
                  <c:v>2004 4Q</c:v>
                </c:pt>
                <c:pt idx="60">
                  <c:v>2005 1Q</c:v>
                </c:pt>
                <c:pt idx="61">
                  <c:v>2005 2Q</c:v>
                </c:pt>
                <c:pt idx="62">
                  <c:v>2005 3Q</c:v>
                </c:pt>
                <c:pt idx="63">
                  <c:v>2005 4Q</c:v>
                </c:pt>
                <c:pt idx="64">
                  <c:v>2006 1Q</c:v>
                </c:pt>
                <c:pt idx="65">
                  <c:v>2006 2Q</c:v>
                </c:pt>
                <c:pt idx="66">
                  <c:v>2006 3Q</c:v>
                </c:pt>
                <c:pt idx="67">
                  <c:v>2006 4Q</c:v>
                </c:pt>
                <c:pt idx="68">
                  <c:v>2007 1Q</c:v>
                </c:pt>
                <c:pt idx="69">
                  <c:v>2007 2Q</c:v>
                </c:pt>
                <c:pt idx="70">
                  <c:v>2007 3Q</c:v>
                </c:pt>
                <c:pt idx="71">
                  <c:v>2007 4Q</c:v>
                </c:pt>
                <c:pt idx="72">
                  <c:v>2008 1Q</c:v>
                </c:pt>
                <c:pt idx="73">
                  <c:v>2008 2Q</c:v>
                </c:pt>
                <c:pt idx="74">
                  <c:v>2008 3Q</c:v>
                </c:pt>
                <c:pt idx="75">
                  <c:v>2008 4Q</c:v>
                </c:pt>
                <c:pt idx="76">
                  <c:v>2009 1Q</c:v>
                </c:pt>
                <c:pt idx="77">
                  <c:v>2009 2Q</c:v>
                </c:pt>
                <c:pt idx="78">
                  <c:v>2009 3Q</c:v>
                </c:pt>
                <c:pt idx="79">
                  <c:v>2009 4Q</c:v>
                </c:pt>
                <c:pt idx="80">
                  <c:v>2010 1Q</c:v>
                </c:pt>
                <c:pt idx="81">
                  <c:v>2010 2Q</c:v>
                </c:pt>
                <c:pt idx="82">
                  <c:v>2010 3Q</c:v>
                </c:pt>
                <c:pt idx="83">
                  <c:v>2010 4Q</c:v>
                </c:pt>
                <c:pt idx="84">
                  <c:v>2011 1Q</c:v>
                </c:pt>
                <c:pt idx="85">
                  <c:v>2011 2Q</c:v>
                </c:pt>
                <c:pt idx="86">
                  <c:v>2011 3Q</c:v>
                </c:pt>
                <c:pt idx="87">
                  <c:v>2011 4Q</c:v>
                </c:pt>
                <c:pt idx="88">
                  <c:v>2012 1Q</c:v>
                </c:pt>
                <c:pt idx="89">
                  <c:v>2012 2Q</c:v>
                </c:pt>
                <c:pt idx="90">
                  <c:v>2012 3Q</c:v>
                </c:pt>
                <c:pt idx="91">
                  <c:v>2012 4Q</c:v>
                </c:pt>
                <c:pt idx="92">
                  <c:v>2013 1Q</c:v>
                </c:pt>
                <c:pt idx="93">
                  <c:v>2013 2Q</c:v>
                </c:pt>
                <c:pt idx="94">
                  <c:v>2013 3Q</c:v>
                </c:pt>
                <c:pt idx="95">
                  <c:v>2013 4Q</c:v>
                </c:pt>
                <c:pt idx="96">
                  <c:v>2014 1Q</c:v>
                </c:pt>
                <c:pt idx="97">
                  <c:v>2014 2Q</c:v>
                </c:pt>
                <c:pt idx="98">
                  <c:v>2014 3Q</c:v>
                </c:pt>
                <c:pt idx="99">
                  <c:v>2014 4Q</c:v>
                </c:pt>
              </c:strCache>
            </c:strRef>
          </c:cat>
          <c:val>
            <c:numRef>
              <c:f>region1price!$G$2:$G$101</c:f>
              <c:numCache>
                <c:formatCode>_(* #,##0_);_(* \(#,##0\);_(* "-"??_);_(@_)</c:formatCode>
                <c:ptCount val="100"/>
                <c:pt idx="0">
                  <c:v>395</c:v>
                </c:pt>
                <c:pt idx="1">
                  <c:v>375</c:v>
                </c:pt>
                <c:pt idx="2">
                  <c:v>355</c:v>
                </c:pt>
                <c:pt idx="3">
                  <c:v>290</c:v>
                </c:pt>
                <c:pt idx="4">
                  <c:v>315</c:v>
                </c:pt>
                <c:pt idx="5">
                  <c:v>350</c:v>
                </c:pt>
                <c:pt idx="6">
                  <c:v>385</c:v>
                </c:pt>
                <c:pt idx="7">
                  <c:v>365</c:v>
                </c:pt>
                <c:pt idx="8">
                  <c:v>415</c:v>
                </c:pt>
                <c:pt idx="9">
                  <c:v>465</c:v>
                </c:pt>
                <c:pt idx="10">
                  <c:v>465</c:v>
                </c:pt>
                <c:pt idx="11">
                  <c:v>580</c:v>
                </c:pt>
                <c:pt idx="12">
                  <c:v>755</c:v>
                </c:pt>
                <c:pt idx="13">
                  <c:v>645</c:v>
                </c:pt>
                <c:pt idx="14">
                  <c:v>625</c:v>
                </c:pt>
                <c:pt idx="15">
                  <c:v>710</c:v>
                </c:pt>
                <c:pt idx="16">
                  <c:v>675</c:v>
                </c:pt>
                <c:pt idx="17">
                  <c:v>630</c:v>
                </c:pt>
                <c:pt idx="18">
                  <c:v>605</c:v>
                </c:pt>
                <c:pt idx="19">
                  <c:v>585</c:v>
                </c:pt>
                <c:pt idx="20">
                  <c:v>600</c:v>
                </c:pt>
                <c:pt idx="21">
                  <c:v>590</c:v>
                </c:pt>
                <c:pt idx="22">
                  <c:v>630</c:v>
                </c:pt>
                <c:pt idx="23">
                  <c:v>640</c:v>
                </c:pt>
                <c:pt idx="24">
                  <c:v>590</c:v>
                </c:pt>
                <c:pt idx="25">
                  <c:v>555</c:v>
                </c:pt>
                <c:pt idx="26">
                  <c:v>590</c:v>
                </c:pt>
                <c:pt idx="27">
                  <c:v>590</c:v>
                </c:pt>
                <c:pt idx="28">
                  <c:v>590</c:v>
                </c:pt>
                <c:pt idx="29">
                  <c:v>620</c:v>
                </c:pt>
                <c:pt idx="30">
                  <c:v>605</c:v>
                </c:pt>
                <c:pt idx="31">
                  <c:v>535</c:v>
                </c:pt>
                <c:pt idx="32">
                  <c:v>530</c:v>
                </c:pt>
                <c:pt idx="33">
                  <c:v>465</c:v>
                </c:pt>
                <c:pt idx="34">
                  <c:v>465</c:v>
                </c:pt>
                <c:pt idx="35">
                  <c:v>495</c:v>
                </c:pt>
                <c:pt idx="36">
                  <c:v>565</c:v>
                </c:pt>
                <c:pt idx="37">
                  <c:v>585</c:v>
                </c:pt>
                <c:pt idx="38">
                  <c:v>580</c:v>
                </c:pt>
                <c:pt idx="39">
                  <c:v>595</c:v>
                </c:pt>
                <c:pt idx="40">
                  <c:v>610</c:v>
                </c:pt>
                <c:pt idx="41">
                  <c:v>560</c:v>
                </c:pt>
                <c:pt idx="42">
                  <c:v>485</c:v>
                </c:pt>
                <c:pt idx="43">
                  <c:v>510</c:v>
                </c:pt>
                <c:pt idx="44">
                  <c:v>500</c:v>
                </c:pt>
                <c:pt idx="45">
                  <c:v>540</c:v>
                </c:pt>
                <c:pt idx="46">
                  <c:v>545</c:v>
                </c:pt>
                <c:pt idx="47">
                  <c:v>495</c:v>
                </c:pt>
                <c:pt idx="48">
                  <c:v>500</c:v>
                </c:pt>
                <c:pt idx="49">
                  <c:v>510</c:v>
                </c:pt>
                <c:pt idx="50">
                  <c:v>520</c:v>
                </c:pt>
                <c:pt idx="51">
                  <c:v>515</c:v>
                </c:pt>
                <c:pt idx="52">
                  <c:v>525</c:v>
                </c:pt>
                <c:pt idx="53">
                  <c:v>490</c:v>
                </c:pt>
                <c:pt idx="54">
                  <c:v>455</c:v>
                </c:pt>
                <c:pt idx="55">
                  <c:v>515</c:v>
                </c:pt>
                <c:pt idx="56">
                  <c:v>585</c:v>
                </c:pt>
                <c:pt idx="57">
                  <c:v>575</c:v>
                </c:pt>
                <c:pt idx="58">
                  <c:v>600</c:v>
                </c:pt>
                <c:pt idx="59">
                  <c:v>585</c:v>
                </c:pt>
                <c:pt idx="60">
                  <c:v>630</c:v>
                </c:pt>
                <c:pt idx="61">
                  <c:v>640</c:v>
                </c:pt>
                <c:pt idx="62">
                  <c:v>620</c:v>
                </c:pt>
                <c:pt idx="63">
                  <c:v>630</c:v>
                </c:pt>
                <c:pt idx="64">
                  <c:v>650</c:v>
                </c:pt>
                <c:pt idx="65">
                  <c:v>615</c:v>
                </c:pt>
                <c:pt idx="66">
                  <c:v>515</c:v>
                </c:pt>
                <c:pt idx="67">
                  <c:v>490</c:v>
                </c:pt>
                <c:pt idx="68">
                  <c:v>555</c:v>
                </c:pt>
                <c:pt idx="69">
                  <c:v>535</c:v>
                </c:pt>
                <c:pt idx="70">
                  <c:v>460</c:v>
                </c:pt>
                <c:pt idx="71">
                  <c:v>385</c:v>
                </c:pt>
                <c:pt idx="72">
                  <c:v>375</c:v>
                </c:pt>
                <c:pt idx="73">
                  <c:v>430</c:v>
                </c:pt>
                <c:pt idx="74">
                  <c:v>410</c:v>
                </c:pt>
                <c:pt idx="75">
                  <c:v>335</c:v>
                </c:pt>
                <c:pt idx="76">
                  <c:v>305</c:v>
                </c:pt>
                <c:pt idx="77">
                  <c:v>295</c:v>
                </c:pt>
                <c:pt idx="78">
                  <c:v>320</c:v>
                </c:pt>
                <c:pt idx="79">
                  <c:v>365</c:v>
                </c:pt>
                <c:pt idx="80">
                  <c:v>440</c:v>
                </c:pt>
                <c:pt idx="81">
                  <c:v>465</c:v>
                </c:pt>
                <c:pt idx="82">
                  <c:v>380</c:v>
                </c:pt>
                <c:pt idx="83">
                  <c:v>445</c:v>
                </c:pt>
                <c:pt idx="84">
                  <c:v>510</c:v>
                </c:pt>
                <c:pt idx="85">
                  <c:v>480</c:v>
                </c:pt>
                <c:pt idx="86">
                  <c:v>515</c:v>
                </c:pt>
                <c:pt idx="87">
                  <c:v>485</c:v>
                </c:pt>
                <c:pt idx="88">
                  <c:v>500</c:v>
                </c:pt>
                <c:pt idx="89">
                  <c:v>520</c:v>
                </c:pt>
                <c:pt idx="90">
                  <c:v>490</c:v>
                </c:pt>
                <c:pt idx="91">
                  <c:v>525</c:v>
                </c:pt>
                <c:pt idx="92">
                  <c:v>590</c:v>
                </c:pt>
                <c:pt idx="93">
                  <c:v>560</c:v>
                </c:pt>
                <c:pt idx="94">
                  <c:v>555</c:v>
                </c:pt>
                <c:pt idx="95">
                  <c:v>635</c:v>
                </c:pt>
                <c:pt idx="96">
                  <c:v>645</c:v>
                </c:pt>
                <c:pt idx="97">
                  <c:v>620</c:v>
                </c:pt>
                <c:pt idx="98">
                  <c:v>595</c:v>
                </c:pt>
                <c:pt idx="99">
                  <c:v>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32-4EB7-9760-62E97EC4790F}"/>
            </c:ext>
          </c:extLst>
        </c:ser>
        <c:ser>
          <c:idx val="6"/>
          <c:order val="6"/>
          <c:tx>
            <c:strRef>
              <c:f>region1price!$H$1</c:f>
              <c:strCache>
                <c:ptCount val="1"/>
                <c:pt idx="0">
                  <c:v>4S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region1price!$A$2:$A$101</c:f>
              <c:strCache>
                <c:ptCount val="100"/>
                <c:pt idx="0">
                  <c:v>1990 1Q</c:v>
                </c:pt>
                <c:pt idx="1">
                  <c:v>1990 2Q</c:v>
                </c:pt>
                <c:pt idx="2">
                  <c:v>1990 3Q</c:v>
                </c:pt>
                <c:pt idx="3">
                  <c:v>1990 4Q</c:v>
                </c:pt>
                <c:pt idx="4">
                  <c:v>1991 1Q</c:v>
                </c:pt>
                <c:pt idx="5">
                  <c:v>1991 2Q</c:v>
                </c:pt>
                <c:pt idx="6">
                  <c:v>1991 3Q</c:v>
                </c:pt>
                <c:pt idx="7">
                  <c:v>1991 4Q</c:v>
                </c:pt>
                <c:pt idx="8">
                  <c:v>1992 1Q</c:v>
                </c:pt>
                <c:pt idx="9">
                  <c:v>1992 2Q</c:v>
                </c:pt>
                <c:pt idx="10">
                  <c:v>1992 3Q</c:v>
                </c:pt>
                <c:pt idx="11">
                  <c:v>1992 4Q</c:v>
                </c:pt>
                <c:pt idx="12">
                  <c:v>1993 1Q</c:v>
                </c:pt>
                <c:pt idx="13">
                  <c:v>1993 2Q</c:v>
                </c:pt>
                <c:pt idx="14">
                  <c:v>1993 3Q</c:v>
                </c:pt>
                <c:pt idx="15">
                  <c:v>1993 4Q</c:v>
                </c:pt>
                <c:pt idx="16">
                  <c:v>1994 1Q</c:v>
                </c:pt>
                <c:pt idx="17">
                  <c:v>1994 2Q</c:v>
                </c:pt>
                <c:pt idx="18">
                  <c:v>1994 3Q</c:v>
                </c:pt>
                <c:pt idx="19">
                  <c:v>1994 4Q</c:v>
                </c:pt>
                <c:pt idx="20">
                  <c:v>1995 1Q</c:v>
                </c:pt>
                <c:pt idx="21">
                  <c:v>1995 2Q</c:v>
                </c:pt>
                <c:pt idx="22">
                  <c:v>1995 3Q</c:v>
                </c:pt>
                <c:pt idx="23">
                  <c:v>1995 4Q</c:v>
                </c:pt>
                <c:pt idx="24">
                  <c:v>1996 1Q</c:v>
                </c:pt>
                <c:pt idx="25">
                  <c:v>1996 2Q</c:v>
                </c:pt>
                <c:pt idx="26">
                  <c:v>1996 3Q</c:v>
                </c:pt>
                <c:pt idx="27">
                  <c:v>1996 4Q</c:v>
                </c:pt>
                <c:pt idx="28">
                  <c:v>1997 1Q</c:v>
                </c:pt>
                <c:pt idx="29">
                  <c:v>1997 2Q</c:v>
                </c:pt>
                <c:pt idx="30">
                  <c:v>1997 3Q</c:v>
                </c:pt>
                <c:pt idx="31">
                  <c:v>1997 4Q</c:v>
                </c:pt>
                <c:pt idx="32">
                  <c:v>1998 1Q</c:v>
                </c:pt>
                <c:pt idx="33">
                  <c:v>1998 2Q</c:v>
                </c:pt>
                <c:pt idx="34">
                  <c:v>1998 3Q</c:v>
                </c:pt>
                <c:pt idx="35">
                  <c:v>1998 4Q</c:v>
                </c:pt>
                <c:pt idx="36">
                  <c:v>1999 1Q</c:v>
                </c:pt>
                <c:pt idx="37">
                  <c:v>1999 2Q</c:v>
                </c:pt>
                <c:pt idx="38">
                  <c:v>1999 3Q</c:v>
                </c:pt>
                <c:pt idx="39">
                  <c:v>1999 4Q</c:v>
                </c:pt>
                <c:pt idx="40">
                  <c:v>2000 1Q</c:v>
                </c:pt>
                <c:pt idx="41">
                  <c:v>2000 2Q</c:v>
                </c:pt>
                <c:pt idx="42">
                  <c:v>2000 3Q</c:v>
                </c:pt>
                <c:pt idx="43">
                  <c:v>2000 4Q</c:v>
                </c:pt>
                <c:pt idx="44">
                  <c:v>2001 1Q</c:v>
                </c:pt>
                <c:pt idx="45">
                  <c:v>2001 2Q</c:v>
                </c:pt>
                <c:pt idx="46">
                  <c:v>2001 3Q</c:v>
                </c:pt>
                <c:pt idx="47">
                  <c:v>2001 4Q</c:v>
                </c:pt>
                <c:pt idx="48">
                  <c:v>2002 1Q</c:v>
                </c:pt>
                <c:pt idx="49">
                  <c:v>2002 2Q</c:v>
                </c:pt>
                <c:pt idx="50">
                  <c:v>2002 3Q</c:v>
                </c:pt>
                <c:pt idx="51">
                  <c:v>2002 4Q</c:v>
                </c:pt>
                <c:pt idx="52">
                  <c:v>2003 1Q</c:v>
                </c:pt>
                <c:pt idx="53">
                  <c:v>2003 2Q</c:v>
                </c:pt>
                <c:pt idx="54">
                  <c:v>2003 3Q</c:v>
                </c:pt>
                <c:pt idx="55">
                  <c:v>2003 4Q</c:v>
                </c:pt>
                <c:pt idx="56">
                  <c:v>2004 1Q</c:v>
                </c:pt>
                <c:pt idx="57">
                  <c:v>2004 2Q</c:v>
                </c:pt>
                <c:pt idx="58">
                  <c:v>2004 3Q</c:v>
                </c:pt>
                <c:pt idx="59">
                  <c:v>2004 4Q</c:v>
                </c:pt>
                <c:pt idx="60">
                  <c:v>2005 1Q</c:v>
                </c:pt>
                <c:pt idx="61">
                  <c:v>2005 2Q</c:v>
                </c:pt>
                <c:pt idx="62">
                  <c:v>2005 3Q</c:v>
                </c:pt>
                <c:pt idx="63">
                  <c:v>2005 4Q</c:v>
                </c:pt>
                <c:pt idx="64">
                  <c:v>2006 1Q</c:v>
                </c:pt>
                <c:pt idx="65">
                  <c:v>2006 2Q</c:v>
                </c:pt>
                <c:pt idx="66">
                  <c:v>2006 3Q</c:v>
                </c:pt>
                <c:pt idx="67">
                  <c:v>2006 4Q</c:v>
                </c:pt>
                <c:pt idx="68">
                  <c:v>2007 1Q</c:v>
                </c:pt>
                <c:pt idx="69">
                  <c:v>2007 2Q</c:v>
                </c:pt>
                <c:pt idx="70">
                  <c:v>2007 3Q</c:v>
                </c:pt>
                <c:pt idx="71">
                  <c:v>2007 4Q</c:v>
                </c:pt>
                <c:pt idx="72">
                  <c:v>2008 1Q</c:v>
                </c:pt>
                <c:pt idx="73">
                  <c:v>2008 2Q</c:v>
                </c:pt>
                <c:pt idx="74">
                  <c:v>2008 3Q</c:v>
                </c:pt>
                <c:pt idx="75">
                  <c:v>2008 4Q</c:v>
                </c:pt>
                <c:pt idx="76">
                  <c:v>2009 1Q</c:v>
                </c:pt>
                <c:pt idx="77">
                  <c:v>2009 2Q</c:v>
                </c:pt>
                <c:pt idx="78">
                  <c:v>2009 3Q</c:v>
                </c:pt>
                <c:pt idx="79">
                  <c:v>2009 4Q</c:v>
                </c:pt>
                <c:pt idx="80">
                  <c:v>2010 1Q</c:v>
                </c:pt>
                <c:pt idx="81">
                  <c:v>2010 2Q</c:v>
                </c:pt>
                <c:pt idx="82">
                  <c:v>2010 3Q</c:v>
                </c:pt>
                <c:pt idx="83">
                  <c:v>2010 4Q</c:v>
                </c:pt>
                <c:pt idx="84">
                  <c:v>2011 1Q</c:v>
                </c:pt>
                <c:pt idx="85">
                  <c:v>2011 2Q</c:v>
                </c:pt>
                <c:pt idx="86">
                  <c:v>2011 3Q</c:v>
                </c:pt>
                <c:pt idx="87">
                  <c:v>2011 4Q</c:v>
                </c:pt>
                <c:pt idx="88">
                  <c:v>2012 1Q</c:v>
                </c:pt>
                <c:pt idx="89">
                  <c:v>2012 2Q</c:v>
                </c:pt>
                <c:pt idx="90">
                  <c:v>2012 3Q</c:v>
                </c:pt>
                <c:pt idx="91">
                  <c:v>2012 4Q</c:v>
                </c:pt>
                <c:pt idx="92">
                  <c:v>2013 1Q</c:v>
                </c:pt>
                <c:pt idx="93">
                  <c:v>2013 2Q</c:v>
                </c:pt>
                <c:pt idx="94">
                  <c:v>2013 3Q</c:v>
                </c:pt>
                <c:pt idx="95">
                  <c:v>2013 4Q</c:v>
                </c:pt>
                <c:pt idx="96">
                  <c:v>2014 1Q</c:v>
                </c:pt>
                <c:pt idx="97">
                  <c:v>2014 2Q</c:v>
                </c:pt>
                <c:pt idx="98">
                  <c:v>2014 3Q</c:v>
                </c:pt>
                <c:pt idx="99">
                  <c:v>2014 4Q</c:v>
                </c:pt>
              </c:strCache>
            </c:strRef>
          </c:cat>
          <c:val>
            <c:numRef>
              <c:f>region1price!$H$2:$H$101</c:f>
              <c:numCache>
                <c:formatCode>_(* #,##0_);_(* \(#,##0\);_(* "-"??_);_(@_)</c:formatCode>
                <c:ptCount val="100"/>
                <c:pt idx="0">
                  <c:v>350</c:v>
                </c:pt>
                <c:pt idx="1">
                  <c:v>330</c:v>
                </c:pt>
                <c:pt idx="2">
                  <c:v>315</c:v>
                </c:pt>
                <c:pt idx="3">
                  <c:v>240</c:v>
                </c:pt>
                <c:pt idx="4">
                  <c:v>285</c:v>
                </c:pt>
                <c:pt idx="5">
                  <c:v>330</c:v>
                </c:pt>
                <c:pt idx="6">
                  <c:v>300</c:v>
                </c:pt>
                <c:pt idx="7">
                  <c:v>330</c:v>
                </c:pt>
                <c:pt idx="8">
                  <c:v>350</c:v>
                </c:pt>
                <c:pt idx="9">
                  <c:v>370</c:v>
                </c:pt>
                <c:pt idx="10">
                  <c:v>370</c:v>
                </c:pt>
                <c:pt idx="11">
                  <c:v>475</c:v>
                </c:pt>
                <c:pt idx="12">
                  <c:v>635</c:v>
                </c:pt>
                <c:pt idx="13">
                  <c:v>525</c:v>
                </c:pt>
                <c:pt idx="14">
                  <c:v>515</c:v>
                </c:pt>
                <c:pt idx="15">
                  <c:v>535</c:v>
                </c:pt>
                <c:pt idx="16">
                  <c:v>575</c:v>
                </c:pt>
                <c:pt idx="17">
                  <c:v>535</c:v>
                </c:pt>
                <c:pt idx="18">
                  <c:v>520</c:v>
                </c:pt>
                <c:pt idx="19">
                  <c:v>470</c:v>
                </c:pt>
                <c:pt idx="20">
                  <c:v>495</c:v>
                </c:pt>
                <c:pt idx="21">
                  <c:v>515</c:v>
                </c:pt>
                <c:pt idx="22">
                  <c:v>555</c:v>
                </c:pt>
                <c:pt idx="23">
                  <c:v>550</c:v>
                </c:pt>
                <c:pt idx="24">
                  <c:v>545</c:v>
                </c:pt>
                <c:pt idx="25">
                  <c:v>485</c:v>
                </c:pt>
                <c:pt idx="26">
                  <c:v>530</c:v>
                </c:pt>
                <c:pt idx="27">
                  <c:v>525</c:v>
                </c:pt>
                <c:pt idx="28">
                  <c:v>530</c:v>
                </c:pt>
                <c:pt idx="29">
                  <c:v>560</c:v>
                </c:pt>
                <c:pt idx="30">
                  <c:v>520</c:v>
                </c:pt>
                <c:pt idx="31">
                  <c:v>450</c:v>
                </c:pt>
                <c:pt idx="32">
                  <c:v>445</c:v>
                </c:pt>
                <c:pt idx="33">
                  <c:v>400</c:v>
                </c:pt>
                <c:pt idx="34">
                  <c:v>400</c:v>
                </c:pt>
                <c:pt idx="35">
                  <c:v>410</c:v>
                </c:pt>
                <c:pt idx="36">
                  <c:v>470</c:v>
                </c:pt>
                <c:pt idx="37">
                  <c:v>520</c:v>
                </c:pt>
                <c:pt idx="38">
                  <c:v>515</c:v>
                </c:pt>
                <c:pt idx="39">
                  <c:v>515</c:v>
                </c:pt>
                <c:pt idx="40">
                  <c:v>540</c:v>
                </c:pt>
                <c:pt idx="41">
                  <c:v>465</c:v>
                </c:pt>
                <c:pt idx="42">
                  <c:v>410</c:v>
                </c:pt>
                <c:pt idx="43">
                  <c:v>455</c:v>
                </c:pt>
                <c:pt idx="44">
                  <c:v>420</c:v>
                </c:pt>
                <c:pt idx="45">
                  <c:v>480</c:v>
                </c:pt>
                <c:pt idx="46">
                  <c:v>470</c:v>
                </c:pt>
                <c:pt idx="47">
                  <c:v>430</c:v>
                </c:pt>
                <c:pt idx="48">
                  <c:v>430</c:v>
                </c:pt>
                <c:pt idx="49">
                  <c:v>430</c:v>
                </c:pt>
                <c:pt idx="50">
                  <c:v>460</c:v>
                </c:pt>
                <c:pt idx="51">
                  <c:v>455</c:v>
                </c:pt>
                <c:pt idx="52">
                  <c:v>475</c:v>
                </c:pt>
                <c:pt idx="53">
                  <c:v>415</c:v>
                </c:pt>
                <c:pt idx="54">
                  <c:v>405</c:v>
                </c:pt>
                <c:pt idx="55">
                  <c:v>470</c:v>
                </c:pt>
                <c:pt idx="56">
                  <c:v>515</c:v>
                </c:pt>
                <c:pt idx="57">
                  <c:v>510</c:v>
                </c:pt>
                <c:pt idx="58">
                  <c:v>560</c:v>
                </c:pt>
                <c:pt idx="59">
                  <c:v>540</c:v>
                </c:pt>
                <c:pt idx="60">
                  <c:v>575</c:v>
                </c:pt>
                <c:pt idx="61">
                  <c:v>605</c:v>
                </c:pt>
                <c:pt idx="62">
                  <c:v>570</c:v>
                </c:pt>
                <c:pt idx="63">
                  <c:v>545</c:v>
                </c:pt>
                <c:pt idx="64">
                  <c:v>610</c:v>
                </c:pt>
                <c:pt idx="65">
                  <c:v>595</c:v>
                </c:pt>
                <c:pt idx="66">
                  <c:v>475</c:v>
                </c:pt>
                <c:pt idx="67">
                  <c:v>465</c:v>
                </c:pt>
                <c:pt idx="68">
                  <c:v>555</c:v>
                </c:pt>
                <c:pt idx="69">
                  <c:v>515</c:v>
                </c:pt>
                <c:pt idx="70">
                  <c:v>425</c:v>
                </c:pt>
                <c:pt idx="71">
                  <c:v>345</c:v>
                </c:pt>
                <c:pt idx="72">
                  <c:v>340</c:v>
                </c:pt>
                <c:pt idx="73">
                  <c:v>420</c:v>
                </c:pt>
                <c:pt idx="74">
                  <c:v>385</c:v>
                </c:pt>
                <c:pt idx="75">
                  <c:v>315</c:v>
                </c:pt>
                <c:pt idx="76">
                  <c:v>300</c:v>
                </c:pt>
                <c:pt idx="77">
                  <c:v>290</c:v>
                </c:pt>
                <c:pt idx="78">
                  <c:v>310</c:v>
                </c:pt>
                <c:pt idx="79">
                  <c:v>355</c:v>
                </c:pt>
                <c:pt idx="80">
                  <c:v>435</c:v>
                </c:pt>
                <c:pt idx="81">
                  <c:v>440</c:v>
                </c:pt>
                <c:pt idx="82">
                  <c:v>370</c:v>
                </c:pt>
                <c:pt idx="83">
                  <c:v>425</c:v>
                </c:pt>
                <c:pt idx="84">
                  <c:v>485</c:v>
                </c:pt>
                <c:pt idx="85">
                  <c:v>455</c:v>
                </c:pt>
                <c:pt idx="86">
                  <c:v>510</c:v>
                </c:pt>
                <c:pt idx="87">
                  <c:v>470</c:v>
                </c:pt>
                <c:pt idx="88">
                  <c:v>490</c:v>
                </c:pt>
                <c:pt idx="89">
                  <c:v>505</c:v>
                </c:pt>
                <c:pt idx="90">
                  <c:v>475</c:v>
                </c:pt>
                <c:pt idx="91">
                  <c:v>510</c:v>
                </c:pt>
                <c:pt idx="92">
                  <c:v>570</c:v>
                </c:pt>
                <c:pt idx="93">
                  <c:v>535</c:v>
                </c:pt>
                <c:pt idx="94">
                  <c:v>540</c:v>
                </c:pt>
                <c:pt idx="95">
                  <c:v>620</c:v>
                </c:pt>
                <c:pt idx="96">
                  <c:v>630</c:v>
                </c:pt>
                <c:pt idx="97">
                  <c:v>615</c:v>
                </c:pt>
                <c:pt idx="98">
                  <c:v>555</c:v>
                </c:pt>
                <c:pt idx="99">
                  <c:v>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32-4EB7-9760-62E97EC4790F}"/>
            </c:ext>
          </c:extLst>
        </c:ser>
        <c:ser>
          <c:idx val="7"/>
          <c:order val="7"/>
          <c:tx>
            <c:strRef>
              <c:f>region1price!$I$1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region1price!$A$2:$A$101</c:f>
              <c:strCache>
                <c:ptCount val="100"/>
                <c:pt idx="0">
                  <c:v>1990 1Q</c:v>
                </c:pt>
                <c:pt idx="1">
                  <c:v>1990 2Q</c:v>
                </c:pt>
                <c:pt idx="2">
                  <c:v>1990 3Q</c:v>
                </c:pt>
                <c:pt idx="3">
                  <c:v>1990 4Q</c:v>
                </c:pt>
                <c:pt idx="4">
                  <c:v>1991 1Q</c:v>
                </c:pt>
                <c:pt idx="5">
                  <c:v>1991 2Q</c:v>
                </c:pt>
                <c:pt idx="6">
                  <c:v>1991 3Q</c:v>
                </c:pt>
                <c:pt idx="7">
                  <c:v>1991 4Q</c:v>
                </c:pt>
                <c:pt idx="8">
                  <c:v>1992 1Q</c:v>
                </c:pt>
                <c:pt idx="9">
                  <c:v>1992 2Q</c:v>
                </c:pt>
                <c:pt idx="10">
                  <c:v>1992 3Q</c:v>
                </c:pt>
                <c:pt idx="11">
                  <c:v>1992 4Q</c:v>
                </c:pt>
                <c:pt idx="12">
                  <c:v>1993 1Q</c:v>
                </c:pt>
                <c:pt idx="13">
                  <c:v>1993 2Q</c:v>
                </c:pt>
                <c:pt idx="14">
                  <c:v>1993 3Q</c:v>
                </c:pt>
                <c:pt idx="15">
                  <c:v>1993 4Q</c:v>
                </c:pt>
                <c:pt idx="16">
                  <c:v>1994 1Q</c:v>
                </c:pt>
                <c:pt idx="17">
                  <c:v>1994 2Q</c:v>
                </c:pt>
                <c:pt idx="18">
                  <c:v>1994 3Q</c:v>
                </c:pt>
                <c:pt idx="19">
                  <c:v>1994 4Q</c:v>
                </c:pt>
                <c:pt idx="20">
                  <c:v>1995 1Q</c:v>
                </c:pt>
                <c:pt idx="21">
                  <c:v>1995 2Q</c:v>
                </c:pt>
                <c:pt idx="22">
                  <c:v>1995 3Q</c:v>
                </c:pt>
                <c:pt idx="23">
                  <c:v>1995 4Q</c:v>
                </c:pt>
                <c:pt idx="24">
                  <c:v>1996 1Q</c:v>
                </c:pt>
                <c:pt idx="25">
                  <c:v>1996 2Q</c:v>
                </c:pt>
                <c:pt idx="26">
                  <c:v>1996 3Q</c:v>
                </c:pt>
                <c:pt idx="27">
                  <c:v>1996 4Q</c:v>
                </c:pt>
                <c:pt idx="28">
                  <c:v>1997 1Q</c:v>
                </c:pt>
                <c:pt idx="29">
                  <c:v>1997 2Q</c:v>
                </c:pt>
                <c:pt idx="30">
                  <c:v>1997 3Q</c:v>
                </c:pt>
                <c:pt idx="31">
                  <c:v>1997 4Q</c:v>
                </c:pt>
                <c:pt idx="32">
                  <c:v>1998 1Q</c:v>
                </c:pt>
                <c:pt idx="33">
                  <c:v>1998 2Q</c:v>
                </c:pt>
                <c:pt idx="34">
                  <c:v>1998 3Q</c:v>
                </c:pt>
                <c:pt idx="35">
                  <c:v>1998 4Q</c:v>
                </c:pt>
                <c:pt idx="36">
                  <c:v>1999 1Q</c:v>
                </c:pt>
                <c:pt idx="37">
                  <c:v>1999 2Q</c:v>
                </c:pt>
                <c:pt idx="38">
                  <c:v>1999 3Q</c:v>
                </c:pt>
                <c:pt idx="39">
                  <c:v>1999 4Q</c:v>
                </c:pt>
                <c:pt idx="40">
                  <c:v>2000 1Q</c:v>
                </c:pt>
                <c:pt idx="41">
                  <c:v>2000 2Q</c:v>
                </c:pt>
                <c:pt idx="42">
                  <c:v>2000 3Q</c:v>
                </c:pt>
                <c:pt idx="43">
                  <c:v>2000 4Q</c:v>
                </c:pt>
                <c:pt idx="44">
                  <c:v>2001 1Q</c:v>
                </c:pt>
                <c:pt idx="45">
                  <c:v>2001 2Q</c:v>
                </c:pt>
                <c:pt idx="46">
                  <c:v>2001 3Q</c:v>
                </c:pt>
                <c:pt idx="47">
                  <c:v>2001 4Q</c:v>
                </c:pt>
                <c:pt idx="48">
                  <c:v>2002 1Q</c:v>
                </c:pt>
                <c:pt idx="49">
                  <c:v>2002 2Q</c:v>
                </c:pt>
                <c:pt idx="50">
                  <c:v>2002 3Q</c:v>
                </c:pt>
                <c:pt idx="51">
                  <c:v>2002 4Q</c:v>
                </c:pt>
                <c:pt idx="52">
                  <c:v>2003 1Q</c:v>
                </c:pt>
                <c:pt idx="53">
                  <c:v>2003 2Q</c:v>
                </c:pt>
                <c:pt idx="54">
                  <c:v>2003 3Q</c:v>
                </c:pt>
                <c:pt idx="55">
                  <c:v>2003 4Q</c:v>
                </c:pt>
                <c:pt idx="56">
                  <c:v>2004 1Q</c:v>
                </c:pt>
                <c:pt idx="57">
                  <c:v>2004 2Q</c:v>
                </c:pt>
                <c:pt idx="58">
                  <c:v>2004 3Q</c:v>
                </c:pt>
                <c:pt idx="59">
                  <c:v>2004 4Q</c:v>
                </c:pt>
                <c:pt idx="60">
                  <c:v>2005 1Q</c:v>
                </c:pt>
                <c:pt idx="61">
                  <c:v>2005 2Q</c:v>
                </c:pt>
                <c:pt idx="62">
                  <c:v>2005 3Q</c:v>
                </c:pt>
                <c:pt idx="63">
                  <c:v>2005 4Q</c:v>
                </c:pt>
                <c:pt idx="64">
                  <c:v>2006 1Q</c:v>
                </c:pt>
                <c:pt idx="65">
                  <c:v>2006 2Q</c:v>
                </c:pt>
                <c:pt idx="66">
                  <c:v>2006 3Q</c:v>
                </c:pt>
                <c:pt idx="67">
                  <c:v>2006 4Q</c:v>
                </c:pt>
                <c:pt idx="68">
                  <c:v>2007 1Q</c:v>
                </c:pt>
                <c:pt idx="69">
                  <c:v>2007 2Q</c:v>
                </c:pt>
                <c:pt idx="70">
                  <c:v>2007 3Q</c:v>
                </c:pt>
                <c:pt idx="71">
                  <c:v>2007 4Q</c:v>
                </c:pt>
                <c:pt idx="72">
                  <c:v>2008 1Q</c:v>
                </c:pt>
                <c:pt idx="73">
                  <c:v>2008 2Q</c:v>
                </c:pt>
                <c:pt idx="74">
                  <c:v>2008 3Q</c:v>
                </c:pt>
                <c:pt idx="75">
                  <c:v>2008 4Q</c:v>
                </c:pt>
                <c:pt idx="76">
                  <c:v>2009 1Q</c:v>
                </c:pt>
                <c:pt idx="77">
                  <c:v>2009 2Q</c:v>
                </c:pt>
                <c:pt idx="78">
                  <c:v>2009 3Q</c:v>
                </c:pt>
                <c:pt idx="79">
                  <c:v>2009 4Q</c:v>
                </c:pt>
                <c:pt idx="80">
                  <c:v>2010 1Q</c:v>
                </c:pt>
                <c:pt idx="81">
                  <c:v>2010 2Q</c:v>
                </c:pt>
                <c:pt idx="82">
                  <c:v>2010 3Q</c:v>
                </c:pt>
                <c:pt idx="83">
                  <c:v>2010 4Q</c:v>
                </c:pt>
                <c:pt idx="84">
                  <c:v>2011 1Q</c:v>
                </c:pt>
                <c:pt idx="85">
                  <c:v>2011 2Q</c:v>
                </c:pt>
                <c:pt idx="86">
                  <c:v>2011 3Q</c:v>
                </c:pt>
                <c:pt idx="87">
                  <c:v>2011 4Q</c:v>
                </c:pt>
                <c:pt idx="88">
                  <c:v>2012 1Q</c:v>
                </c:pt>
                <c:pt idx="89">
                  <c:v>2012 2Q</c:v>
                </c:pt>
                <c:pt idx="90">
                  <c:v>2012 3Q</c:v>
                </c:pt>
                <c:pt idx="91">
                  <c:v>2012 4Q</c:v>
                </c:pt>
                <c:pt idx="92">
                  <c:v>2013 1Q</c:v>
                </c:pt>
                <c:pt idx="93">
                  <c:v>2013 2Q</c:v>
                </c:pt>
                <c:pt idx="94">
                  <c:v>2013 3Q</c:v>
                </c:pt>
                <c:pt idx="95">
                  <c:v>2013 4Q</c:v>
                </c:pt>
                <c:pt idx="96">
                  <c:v>2014 1Q</c:v>
                </c:pt>
                <c:pt idx="97">
                  <c:v>2014 2Q</c:v>
                </c:pt>
                <c:pt idx="98">
                  <c:v>2014 3Q</c:v>
                </c:pt>
                <c:pt idx="99">
                  <c:v>2014 4Q</c:v>
                </c:pt>
              </c:strCache>
            </c:strRef>
          </c:cat>
          <c:val>
            <c:numRef>
              <c:f>region1price!$I$2:$I$101</c:f>
              <c:numCache>
                <c:formatCode>_(* #,##0_);_(* \(#,##0\);_(* "-"??_);_(@_)</c:formatCode>
                <c:ptCount val="100"/>
                <c:pt idx="0">
                  <c:v>255</c:v>
                </c:pt>
                <c:pt idx="1">
                  <c:v>240</c:v>
                </c:pt>
                <c:pt idx="2">
                  <c:v>195</c:v>
                </c:pt>
                <c:pt idx="3">
                  <c:v>185</c:v>
                </c:pt>
                <c:pt idx="4">
                  <c:v>230</c:v>
                </c:pt>
                <c:pt idx="5">
                  <c:v>235</c:v>
                </c:pt>
                <c:pt idx="6">
                  <c:v>245</c:v>
                </c:pt>
                <c:pt idx="7">
                  <c:v>250</c:v>
                </c:pt>
                <c:pt idx="8">
                  <c:v>300</c:v>
                </c:pt>
                <c:pt idx="9">
                  <c:v>255</c:v>
                </c:pt>
                <c:pt idx="10">
                  <c:v>255</c:v>
                </c:pt>
                <c:pt idx="11">
                  <c:v>325</c:v>
                </c:pt>
                <c:pt idx="12">
                  <c:v>385</c:v>
                </c:pt>
                <c:pt idx="13">
                  <c:v>325</c:v>
                </c:pt>
                <c:pt idx="14">
                  <c:v>335</c:v>
                </c:pt>
                <c:pt idx="15">
                  <c:v>415</c:v>
                </c:pt>
                <c:pt idx="16">
                  <c:v>350</c:v>
                </c:pt>
                <c:pt idx="17">
                  <c:v>335</c:v>
                </c:pt>
                <c:pt idx="18">
                  <c:v>275</c:v>
                </c:pt>
                <c:pt idx="19">
                  <c:v>285</c:v>
                </c:pt>
                <c:pt idx="20">
                  <c:v>265</c:v>
                </c:pt>
                <c:pt idx="21">
                  <c:v>300</c:v>
                </c:pt>
                <c:pt idx="22">
                  <c:v>300</c:v>
                </c:pt>
                <c:pt idx="23">
                  <c:v>325</c:v>
                </c:pt>
                <c:pt idx="24">
                  <c:v>325</c:v>
                </c:pt>
                <c:pt idx="25">
                  <c:v>285</c:v>
                </c:pt>
                <c:pt idx="26">
                  <c:v>315</c:v>
                </c:pt>
                <c:pt idx="27">
                  <c:v>320</c:v>
                </c:pt>
                <c:pt idx="28">
                  <c:v>310</c:v>
                </c:pt>
                <c:pt idx="29">
                  <c:v>310</c:v>
                </c:pt>
                <c:pt idx="30">
                  <c:v>240</c:v>
                </c:pt>
                <c:pt idx="31">
                  <c:v>115</c:v>
                </c:pt>
                <c:pt idx="32">
                  <c:v>165</c:v>
                </c:pt>
                <c:pt idx="33">
                  <c:v>230</c:v>
                </c:pt>
                <c:pt idx="34">
                  <c:v>230</c:v>
                </c:pt>
                <c:pt idx="35">
                  <c:v>185</c:v>
                </c:pt>
                <c:pt idx="36">
                  <c:v>295</c:v>
                </c:pt>
                <c:pt idx="37">
                  <c:v>315</c:v>
                </c:pt>
                <c:pt idx="38">
                  <c:v>270</c:v>
                </c:pt>
                <c:pt idx="39">
                  <c:v>245</c:v>
                </c:pt>
                <c:pt idx="40">
                  <c:v>315</c:v>
                </c:pt>
                <c:pt idx="41">
                  <c:v>275</c:v>
                </c:pt>
                <c:pt idx="42">
                  <c:v>270</c:v>
                </c:pt>
                <c:pt idx="43">
                  <c:v>275</c:v>
                </c:pt>
                <c:pt idx="44">
                  <c:v>275</c:v>
                </c:pt>
                <c:pt idx="45">
                  <c:v>290</c:v>
                </c:pt>
                <c:pt idx="46">
                  <c:v>310</c:v>
                </c:pt>
                <c:pt idx="47">
                  <c:v>285</c:v>
                </c:pt>
                <c:pt idx="48">
                  <c:v>275</c:v>
                </c:pt>
                <c:pt idx="49">
                  <c:v>215</c:v>
                </c:pt>
                <c:pt idx="50">
                  <c:v>200</c:v>
                </c:pt>
                <c:pt idx="51">
                  <c:v>200</c:v>
                </c:pt>
                <c:pt idx="52">
                  <c:v>215</c:v>
                </c:pt>
                <c:pt idx="53">
                  <c:v>200</c:v>
                </c:pt>
                <c:pt idx="54">
                  <c:v>200</c:v>
                </c:pt>
                <c:pt idx="55">
                  <c:v>240</c:v>
                </c:pt>
                <c:pt idx="56">
                  <c:v>315</c:v>
                </c:pt>
                <c:pt idx="57">
                  <c:v>250</c:v>
                </c:pt>
                <c:pt idx="58">
                  <c:v>250</c:v>
                </c:pt>
                <c:pt idx="59">
                  <c:v>235</c:v>
                </c:pt>
                <c:pt idx="60">
                  <c:v>225</c:v>
                </c:pt>
                <c:pt idx="61">
                  <c:v>230</c:v>
                </c:pt>
                <c:pt idx="62">
                  <c:v>250</c:v>
                </c:pt>
                <c:pt idx="63">
                  <c:v>225</c:v>
                </c:pt>
                <c:pt idx="64">
                  <c:v>250</c:v>
                </c:pt>
                <c:pt idx="65">
                  <c:v>195</c:v>
                </c:pt>
                <c:pt idx="66">
                  <c:v>200</c:v>
                </c:pt>
                <c:pt idx="67">
                  <c:v>185</c:v>
                </c:pt>
                <c:pt idx="68">
                  <c:v>220</c:v>
                </c:pt>
                <c:pt idx="69">
                  <c:v>155</c:v>
                </c:pt>
                <c:pt idx="70">
                  <c:v>150</c:v>
                </c:pt>
                <c:pt idx="71">
                  <c:v>110</c:v>
                </c:pt>
                <c:pt idx="72">
                  <c:v>120</c:v>
                </c:pt>
                <c:pt idx="73">
                  <c:v>125</c:v>
                </c:pt>
                <c:pt idx="74">
                  <c:v>85</c:v>
                </c:pt>
                <c:pt idx="75">
                  <c:v>50</c:v>
                </c:pt>
                <c:pt idx="76">
                  <c:v>110</c:v>
                </c:pt>
                <c:pt idx="77">
                  <c:v>105</c:v>
                </c:pt>
                <c:pt idx="78">
                  <c:v>85</c:v>
                </c:pt>
                <c:pt idx="79">
                  <c:v>100</c:v>
                </c:pt>
                <c:pt idx="80">
                  <c:v>90</c:v>
                </c:pt>
                <c:pt idx="81">
                  <c:v>100</c:v>
                </c:pt>
                <c:pt idx="82">
                  <c:v>110</c:v>
                </c:pt>
                <c:pt idx="83">
                  <c:v>145</c:v>
                </c:pt>
                <c:pt idx="84">
                  <c:v>110</c:v>
                </c:pt>
                <c:pt idx="85">
                  <c:v>125</c:v>
                </c:pt>
                <c:pt idx="86">
                  <c:v>190</c:v>
                </c:pt>
                <c:pt idx="87">
                  <c:v>150</c:v>
                </c:pt>
                <c:pt idx="88">
                  <c:v>250</c:v>
                </c:pt>
                <c:pt idx="89">
                  <c:v>180</c:v>
                </c:pt>
                <c:pt idx="90">
                  <c:v>160</c:v>
                </c:pt>
                <c:pt idx="91">
                  <c:v>150</c:v>
                </c:pt>
                <c:pt idx="92">
                  <c:v>115</c:v>
                </c:pt>
                <c:pt idx="93">
                  <c:v>175</c:v>
                </c:pt>
                <c:pt idx="94">
                  <c:v>150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32-4EB7-9760-62E97EC4790F}"/>
            </c:ext>
          </c:extLst>
        </c:ser>
        <c:ser>
          <c:idx val="8"/>
          <c:order val="8"/>
          <c:tx>
            <c:strRef>
              <c:f>region1price!$J$1</c:f>
              <c:strCache>
                <c:ptCount val="1"/>
                <c:pt idx="0">
                  <c:v>Utility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region1price!$A$2:$A$101</c:f>
              <c:strCache>
                <c:ptCount val="100"/>
                <c:pt idx="0">
                  <c:v>1990 1Q</c:v>
                </c:pt>
                <c:pt idx="1">
                  <c:v>1990 2Q</c:v>
                </c:pt>
                <c:pt idx="2">
                  <c:v>1990 3Q</c:v>
                </c:pt>
                <c:pt idx="3">
                  <c:v>1990 4Q</c:v>
                </c:pt>
                <c:pt idx="4">
                  <c:v>1991 1Q</c:v>
                </c:pt>
                <c:pt idx="5">
                  <c:v>1991 2Q</c:v>
                </c:pt>
                <c:pt idx="6">
                  <c:v>1991 3Q</c:v>
                </c:pt>
                <c:pt idx="7">
                  <c:v>1991 4Q</c:v>
                </c:pt>
                <c:pt idx="8">
                  <c:v>1992 1Q</c:v>
                </c:pt>
                <c:pt idx="9">
                  <c:v>1992 2Q</c:v>
                </c:pt>
                <c:pt idx="10">
                  <c:v>1992 3Q</c:v>
                </c:pt>
                <c:pt idx="11">
                  <c:v>1992 4Q</c:v>
                </c:pt>
                <c:pt idx="12">
                  <c:v>1993 1Q</c:v>
                </c:pt>
                <c:pt idx="13">
                  <c:v>1993 2Q</c:v>
                </c:pt>
                <c:pt idx="14">
                  <c:v>1993 3Q</c:v>
                </c:pt>
                <c:pt idx="15">
                  <c:v>1993 4Q</c:v>
                </c:pt>
                <c:pt idx="16">
                  <c:v>1994 1Q</c:v>
                </c:pt>
                <c:pt idx="17">
                  <c:v>1994 2Q</c:v>
                </c:pt>
                <c:pt idx="18">
                  <c:v>1994 3Q</c:v>
                </c:pt>
                <c:pt idx="19">
                  <c:v>1994 4Q</c:v>
                </c:pt>
                <c:pt idx="20">
                  <c:v>1995 1Q</c:v>
                </c:pt>
                <c:pt idx="21">
                  <c:v>1995 2Q</c:v>
                </c:pt>
                <c:pt idx="22">
                  <c:v>1995 3Q</c:v>
                </c:pt>
                <c:pt idx="23">
                  <c:v>1995 4Q</c:v>
                </c:pt>
                <c:pt idx="24">
                  <c:v>1996 1Q</c:v>
                </c:pt>
                <c:pt idx="25">
                  <c:v>1996 2Q</c:v>
                </c:pt>
                <c:pt idx="26">
                  <c:v>1996 3Q</c:v>
                </c:pt>
                <c:pt idx="27">
                  <c:v>1996 4Q</c:v>
                </c:pt>
                <c:pt idx="28">
                  <c:v>1997 1Q</c:v>
                </c:pt>
                <c:pt idx="29">
                  <c:v>1997 2Q</c:v>
                </c:pt>
                <c:pt idx="30">
                  <c:v>1997 3Q</c:v>
                </c:pt>
                <c:pt idx="31">
                  <c:v>1997 4Q</c:v>
                </c:pt>
                <c:pt idx="32">
                  <c:v>1998 1Q</c:v>
                </c:pt>
                <c:pt idx="33">
                  <c:v>1998 2Q</c:v>
                </c:pt>
                <c:pt idx="34">
                  <c:v>1998 3Q</c:v>
                </c:pt>
                <c:pt idx="35">
                  <c:v>1998 4Q</c:v>
                </c:pt>
                <c:pt idx="36">
                  <c:v>1999 1Q</c:v>
                </c:pt>
                <c:pt idx="37">
                  <c:v>1999 2Q</c:v>
                </c:pt>
                <c:pt idx="38">
                  <c:v>1999 3Q</c:v>
                </c:pt>
                <c:pt idx="39">
                  <c:v>1999 4Q</c:v>
                </c:pt>
                <c:pt idx="40">
                  <c:v>2000 1Q</c:v>
                </c:pt>
                <c:pt idx="41">
                  <c:v>2000 2Q</c:v>
                </c:pt>
                <c:pt idx="42">
                  <c:v>2000 3Q</c:v>
                </c:pt>
                <c:pt idx="43">
                  <c:v>2000 4Q</c:v>
                </c:pt>
                <c:pt idx="44">
                  <c:v>2001 1Q</c:v>
                </c:pt>
                <c:pt idx="45">
                  <c:v>2001 2Q</c:v>
                </c:pt>
                <c:pt idx="46">
                  <c:v>2001 3Q</c:v>
                </c:pt>
                <c:pt idx="47">
                  <c:v>2001 4Q</c:v>
                </c:pt>
                <c:pt idx="48">
                  <c:v>2002 1Q</c:v>
                </c:pt>
                <c:pt idx="49">
                  <c:v>2002 2Q</c:v>
                </c:pt>
                <c:pt idx="50">
                  <c:v>2002 3Q</c:v>
                </c:pt>
                <c:pt idx="51">
                  <c:v>2002 4Q</c:v>
                </c:pt>
                <c:pt idx="52">
                  <c:v>2003 1Q</c:v>
                </c:pt>
                <c:pt idx="53">
                  <c:v>2003 2Q</c:v>
                </c:pt>
                <c:pt idx="54">
                  <c:v>2003 3Q</c:v>
                </c:pt>
                <c:pt idx="55">
                  <c:v>2003 4Q</c:v>
                </c:pt>
                <c:pt idx="56">
                  <c:v>2004 1Q</c:v>
                </c:pt>
                <c:pt idx="57">
                  <c:v>2004 2Q</c:v>
                </c:pt>
                <c:pt idx="58">
                  <c:v>2004 3Q</c:v>
                </c:pt>
                <c:pt idx="59">
                  <c:v>2004 4Q</c:v>
                </c:pt>
                <c:pt idx="60">
                  <c:v>2005 1Q</c:v>
                </c:pt>
                <c:pt idx="61">
                  <c:v>2005 2Q</c:v>
                </c:pt>
                <c:pt idx="62">
                  <c:v>2005 3Q</c:v>
                </c:pt>
                <c:pt idx="63">
                  <c:v>2005 4Q</c:v>
                </c:pt>
                <c:pt idx="64">
                  <c:v>2006 1Q</c:v>
                </c:pt>
                <c:pt idx="65">
                  <c:v>2006 2Q</c:v>
                </c:pt>
                <c:pt idx="66">
                  <c:v>2006 3Q</c:v>
                </c:pt>
                <c:pt idx="67">
                  <c:v>2006 4Q</c:v>
                </c:pt>
                <c:pt idx="68">
                  <c:v>2007 1Q</c:v>
                </c:pt>
                <c:pt idx="69">
                  <c:v>2007 2Q</c:v>
                </c:pt>
                <c:pt idx="70">
                  <c:v>2007 3Q</c:v>
                </c:pt>
                <c:pt idx="71">
                  <c:v>2007 4Q</c:v>
                </c:pt>
                <c:pt idx="72">
                  <c:v>2008 1Q</c:v>
                </c:pt>
                <c:pt idx="73">
                  <c:v>2008 2Q</c:v>
                </c:pt>
                <c:pt idx="74">
                  <c:v>2008 3Q</c:v>
                </c:pt>
                <c:pt idx="75">
                  <c:v>2008 4Q</c:v>
                </c:pt>
                <c:pt idx="76">
                  <c:v>2009 1Q</c:v>
                </c:pt>
                <c:pt idx="77">
                  <c:v>2009 2Q</c:v>
                </c:pt>
                <c:pt idx="78">
                  <c:v>2009 3Q</c:v>
                </c:pt>
                <c:pt idx="79">
                  <c:v>2009 4Q</c:v>
                </c:pt>
                <c:pt idx="80">
                  <c:v>2010 1Q</c:v>
                </c:pt>
                <c:pt idx="81">
                  <c:v>2010 2Q</c:v>
                </c:pt>
                <c:pt idx="82">
                  <c:v>2010 3Q</c:v>
                </c:pt>
                <c:pt idx="83">
                  <c:v>2010 4Q</c:v>
                </c:pt>
                <c:pt idx="84">
                  <c:v>2011 1Q</c:v>
                </c:pt>
                <c:pt idx="85">
                  <c:v>2011 2Q</c:v>
                </c:pt>
                <c:pt idx="86">
                  <c:v>2011 3Q</c:v>
                </c:pt>
                <c:pt idx="87">
                  <c:v>2011 4Q</c:v>
                </c:pt>
                <c:pt idx="88">
                  <c:v>2012 1Q</c:v>
                </c:pt>
                <c:pt idx="89">
                  <c:v>2012 2Q</c:v>
                </c:pt>
                <c:pt idx="90">
                  <c:v>2012 3Q</c:v>
                </c:pt>
                <c:pt idx="91">
                  <c:v>2012 4Q</c:v>
                </c:pt>
                <c:pt idx="92">
                  <c:v>2013 1Q</c:v>
                </c:pt>
                <c:pt idx="93">
                  <c:v>2013 2Q</c:v>
                </c:pt>
                <c:pt idx="94">
                  <c:v>2013 3Q</c:v>
                </c:pt>
                <c:pt idx="95">
                  <c:v>2013 4Q</c:v>
                </c:pt>
                <c:pt idx="96">
                  <c:v>2014 1Q</c:v>
                </c:pt>
                <c:pt idx="97">
                  <c:v>2014 2Q</c:v>
                </c:pt>
                <c:pt idx="98">
                  <c:v>2014 3Q</c:v>
                </c:pt>
                <c:pt idx="99">
                  <c:v>2014 4Q</c:v>
                </c:pt>
              </c:strCache>
            </c:strRef>
          </c:cat>
          <c:val>
            <c:numRef>
              <c:f>region1price!$J$2:$J$101</c:f>
              <c:numCache>
                <c:formatCode>_(* #,##0_);_(* \(#,##0\);_(* "-"??_);_(@_)</c:formatCode>
                <c:ptCount val="100"/>
                <c:pt idx="0">
                  <c:v>130</c:v>
                </c:pt>
                <c:pt idx="1">
                  <c:v>140</c:v>
                </c:pt>
                <c:pt idx="2">
                  <c:v>100</c:v>
                </c:pt>
                <c:pt idx="3">
                  <c:v>95</c:v>
                </c:pt>
                <c:pt idx="4">
                  <c:v>115</c:v>
                </c:pt>
                <c:pt idx="5">
                  <c:v>145</c:v>
                </c:pt>
                <c:pt idx="6">
                  <c:v>135</c:v>
                </c:pt>
                <c:pt idx="7">
                  <c:v>135</c:v>
                </c:pt>
                <c:pt idx="8">
                  <c:v>145</c:v>
                </c:pt>
                <c:pt idx="9">
                  <c:v>135</c:v>
                </c:pt>
                <c:pt idx="10">
                  <c:v>135</c:v>
                </c:pt>
                <c:pt idx="11">
                  <c:v>170</c:v>
                </c:pt>
                <c:pt idx="12">
                  <c:v>185</c:v>
                </c:pt>
                <c:pt idx="13">
                  <c:v>185</c:v>
                </c:pt>
                <c:pt idx="14">
                  <c:v>180</c:v>
                </c:pt>
                <c:pt idx="15">
                  <c:v>175</c:v>
                </c:pt>
                <c:pt idx="16">
                  <c:v>150</c:v>
                </c:pt>
                <c:pt idx="17">
                  <c:v>135</c:v>
                </c:pt>
                <c:pt idx="18">
                  <c:v>125</c:v>
                </c:pt>
                <c:pt idx="19">
                  <c:v>135</c:v>
                </c:pt>
                <c:pt idx="20">
                  <c:v>135</c:v>
                </c:pt>
                <c:pt idx="21">
                  <c:v>135</c:v>
                </c:pt>
                <c:pt idx="22">
                  <c:v>200</c:v>
                </c:pt>
                <c:pt idx="23">
                  <c:v>155</c:v>
                </c:pt>
                <c:pt idx="24">
                  <c:v>100</c:v>
                </c:pt>
                <c:pt idx="25">
                  <c:v>60</c:v>
                </c:pt>
                <c:pt idx="26">
                  <c:v>85</c:v>
                </c:pt>
                <c:pt idx="27">
                  <c:v>85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85</c:v>
                </c:pt>
                <c:pt idx="33">
                  <c:v>75</c:v>
                </c:pt>
                <c:pt idx="34">
                  <c:v>75</c:v>
                </c:pt>
                <c:pt idx="35">
                  <c:v>90</c:v>
                </c:pt>
                <c:pt idx="36">
                  <c:v>90</c:v>
                </c:pt>
                <c:pt idx="37">
                  <c:v>80</c:v>
                </c:pt>
                <c:pt idx="38">
                  <c:v>80</c:v>
                </c:pt>
                <c:pt idx="39">
                  <c:v>95</c:v>
                </c:pt>
                <c:pt idx="40">
                  <c:v>95</c:v>
                </c:pt>
                <c:pt idx="41">
                  <c:v>85</c:v>
                </c:pt>
                <c:pt idx="42">
                  <c:v>60</c:v>
                </c:pt>
                <c:pt idx="43">
                  <c:v>70</c:v>
                </c:pt>
                <c:pt idx="44">
                  <c:v>70</c:v>
                </c:pt>
                <c:pt idx="45">
                  <c:v>75</c:v>
                </c:pt>
                <c:pt idx="46">
                  <c:v>65</c:v>
                </c:pt>
                <c:pt idx="47">
                  <c:v>65</c:v>
                </c:pt>
                <c:pt idx="48">
                  <c:v>75</c:v>
                </c:pt>
                <c:pt idx="49">
                  <c:v>80</c:v>
                </c:pt>
                <c:pt idx="50">
                  <c:v>80</c:v>
                </c:pt>
                <c:pt idx="51">
                  <c:v>75</c:v>
                </c:pt>
                <c:pt idx="52">
                  <c:v>85</c:v>
                </c:pt>
                <c:pt idx="53">
                  <c:v>85</c:v>
                </c:pt>
                <c:pt idx="54">
                  <c:v>85</c:v>
                </c:pt>
                <c:pt idx="55">
                  <c:v>105</c:v>
                </c:pt>
                <c:pt idx="56">
                  <c:v>115</c:v>
                </c:pt>
                <c:pt idx="57">
                  <c:v>70</c:v>
                </c:pt>
                <c:pt idx="58">
                  <c:v>70</c:v>
                </c:pt>
                <c:pt idx="59">
                  <c:v>55</c:v>
                </c:pt>
                <c:pt idx="60">
                  <c:v>70</c:v>
                </c:pt>
                <c:pt idx="61">
                  <c:v>95</c:v>
                </c:pt>
                <c:pt idx="62">
                  <c:v>70</c:v>
                </c:pt>
                <c:pt idx="63">
                  <c:v>70</c:v>
                </c:pt>
                <c:pt idx="64">
                  <c:v>100</c:v>
                </c:pt>
                <c:pt idx="65">
                  <c:v>55</c:v>
                </c:pt>
                <c:pt idx="66">
                  <c:v>45</c:v>
                </c:pt>
                <c:pt idx="67">
                  <c:v>45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65</c:v>
                </c:pt>
                <c:pt idx="72">
                  <c:v>70</c:v>
                </c:pt>
                <c:pt idx="73">
                  <c:v>100</c:v>
                </c:pt>
                <c:pt idx="74">
                  <c:v>70</c:v>
                </c:pt>
                <c:pt idx="75">
                  <c:v>65</c:v>
                </c:pt>
                <c:pt idx="76">
                  <c:v>55</c:v>
                </c:pt>
                <c:pt idx="77">
                  <c:v>55</c:v>
                </c:pt>
                <c:pt idx="78">
                  <c:v>75</c:v>
                </c:pt>
                <c:pt idx="79">
                  <c:v>85</c:v>
                </c:pt>
                <c:pt idx="80">
                  <c:v>85</c:v>
                </c:pt>
                <c:pt idx="81">
                  <c:v>100</c:v>
                </c:pt>
                <c:pt idx="82">
                  <c:v>100</c:v>
                </c:pt>
                <c:pt idx="83">
                  <c:v>125</c:v>
                </c:pt>
                <c:pt idx="84">
                  <c:v>100</c:v>
                </c:pt>
                <c:pt idx="85">
                  <c:v>110</c:v>
                </c:pt>
                <c:pt idx="86">
                  <c:v>155</c:v>
                </c:pt>
                <c:pt idx="87">
                  <c:v>125</c:v>
                </c:pt>
                <c:pt idx="88">
                  <c:v>130</c:v>
                </c:pt>
                <c:pt idx="89">
                  <c:v>110</c:v>
                </c:pt>
                <c:pt idx="90">
                  <c:v>120</c:v>
                </c:pt>
                <c:pt idx="91">
                  <c:v>130</c:v>
                </c:pt>
                <c:pt idx="92">
                  <c:v>100</c:v>
                </c:pt>
                <c:pt idx="93">
                  <c:v>150</c:v>
                </c:pt>
                <c:pt idx="94">
                  <c:v>125</c:v>
                </c:pt>
                <c:pt idx="95">
                  <c:v>125</c:v>
                </c:pt>
                <c:pt idx="96">
                  <c:v>125</c:v>
                </c:pt>
                <c:pt idx="97">
                  <c:v>125</c:v>
                </c:pt>
                <c:pt idx="98">
                  <c:v>125</c:v>
                </c:pt>
                <c:pt idx="99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732-4EB7-9760-62E97EC47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533848"/>
        <c:axId val="679535160"/>
      </c:lineChart>
      <c:catAx>
        <c:axId val="679533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35160"/>
        <c:crosses val="autoZero"/>
        <c:auto val="1"/>
        <c:lblAlgn val="ctr"/>
        <c:lblOffset val="100"/>
        <c:noMultiLvlLbl val="0"/>
      </c:catAx>
      <c:valAx>
        <c:axId val="67953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$/thousand board feet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3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85427543011735"/>
          <c:y val="0.17080832345332833"/>
          <c:w val="0.59919618850424539"/>
          <c:h val="8.0472422351582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Sheet2!$C$4:$C$35</c:f>
              <c:numCache>
                <c:formatCode>General</c:formatCode>
                <c:ptCount val="32"/>
                <c:pt idx="0">
                  <c:v>2.61</c:v>
                </c:pt>
                <c:pt idx="1">
                  <c:v>160.44654448530517</c:v>
                </c:pt>
                <c:pt idx="2">
                  <c:v>252.7750042526153</c:v>
                </c:pt>
                <c:pt idx="3">
                  <c:v>318.28308897061032</c:v>
                </c:pt>
                <c:pt idx="4">
                  <c:v>369.09510704036899</c:v>
                </c:pt>
                <c:pt idx="5">
                  <c:v>410.61154873792043</c:v>
                </c:pt>
                <c:pt idx="6">
                  <c:v>445.71320004138539</c:v>
                </c:pt>
                <c:pt idx="7">
                  <c:v>476.11963345591545</c:v>
                </c:pt>
                <c:pt idx="8">
                  <c:v>502.94000850523059</c:v>
                </c:pt>
                <c:pt idx="9">
                  <c:v>526.93165152567417</c:v>
                </c:pt>
                <c:pt idx="10">
                  <c:v>548.634732568917</c:v>
                </c:pt>
                <c:pt idx="11">
                  <c:v>568.44809322322556</c:v>
                </c:pt>
                <c:pt idx="12">
                  <c:v>586.67461818756658</c:v>
                </c:pt>
                <c:pt idx="13">
                  <c:v>603.54974452669057</c:v>
                </c:pt>
                <c:pt idx="14">
                  <c:v>619.26011129298433</c:v>
                </c:pt>
                <c:pt idx="15">
                  <c:v>633.95617794122063</c:v>
                </c:pt>
                <c:pt idx="16">
                  <c:v>647.76101057504104</c:v>
                </c:pt>
                <c:pt idx="17">
                  <c:v>660.77655299053561</c:v>
                </c:pt>
                <c:pt idx="18">
                  <c:v>673.08819994599014</c:v>
                </c:pt>
                <c:pt idx="19">
                  <c:v>684.7681960109793</c:v>
                </c:pt>
                <c:pt idx="20">
                  <c:v>695.87820429400074</c:v>
                </c:pt>
                <c:pt idx="21">
                  <c:v>706.47127705422224</c:v>
                </c:pt>
                <c:pt idx="22">
                  <c:v>716.59338790922675</c:v>
                </c:pt>
                <c:pt idx="23">
                  <c:v>726.28463770853079</c:v>
                </c:pt>
                <c:pt idx="24">
                  <c:v>735.58021408073796</c:v>
                </c:pt>
                <c:pt idx="25">
                  <c:v>744.51116267287171</c:v>
                </c:pt>
                <c:pt idx="26">
                  <c:v>753.10501275784577</c:v>
                </c:pt>
                <c:pt idx="27">
                  <c:v>761.3862890119957</c:v>
                </c:pt>
                <c:pt idx="28">
                  <c:v>769.37693344622005</c:v>
                </c:pt>
                <c:pt idx="29">
                  <c:v>777.09665577828946</c:v>
                </c:pt>
                <c:pt idx="30">
                  <c:v>784.56322633331274</c:v>
                </c:pt>
                <c:pt idx="31">
                  <c:v>791.79272242652576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6E-4DA9-A2C5-5B89B6C5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71168"/>
        <c:axId val="566366904"/>
      </c:lineChart>
      <c:catAx>
        <c:axId val="56637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(thousand board feet per acre)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66904"/>
        <c:crosses val="autoZero"/>
        <c:auto val="1"/>
        <c:lblAlgn val="ctr"/>
        <c:lblOffset val="100"/>
        <c:noMultiLvlLbl val="0"/>
      </c:catAx>
      <c:valAx>
        <c:axId val="56636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Timber price ($/thousand board feet)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7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Sheet1!$R$3:$R$101</c:f>
              <c:numCache>
                <c:formatCode>_(* #,##0.000_);_(* \(#,##0.000\);_(* "-"??_);_(@_)</c:formatCode>
                <c:ptCount val="99"/>
                <c:pt idx="0">
                  <c:v>3.2390800329579854E-3</c:v>
                </c:pt>
                <c:pt idx="1">
                  <c:v>3.571426577804323E-3</c:v>
                </c:pt>
                <c:pt idx="2">
                  <c:v>4.2927714244360038E-2</c:v>
                </c:pt>
                <c:pt idx="3">
                  <c:v>6.0432803763948639E-3</c:v>
                </c:pt>
                <c:pt idx="4">
                  <c:v>1.0081633597736622E-2</c:v>
                </c:pt>
                <c:pt idx="5">
                  <c:v>8.1643879030366615E-3</c:v>
                </c:pt>
                <c:pt idx="6">
                  <c:v>3.3987918231775803E-3</c:v>
                </c:pt>
                <c:pt idx="7">
                  <c:v>1.5234468556549209E-2</c:v>
                </c:pt>
                <c:pt idx="8">
                  <c:v>1.1838682107480916E-2</c:v>
                </c:pt>
                <c:pt idx="9">
                  <c:v>2.4533965284648715E-5</c:v>
                </c:pt>
                <c:pt idx="10">
                  <c:v>4.6672210333457233E-2</c:v>
                </c:pt>
                <c:pt idx="11">
                  <c:v>6.6944560088743152E-2</c:v>
                </c:pt>
                <c:pt idx="12">
                  <c:v>2.6380454469975709E-2</c:v>
                </c:pt>
                <c:pt idx="13">
                  <c:v>1.3287369566067518E-3</c:v>
                </c:pt>
                <c:pt idx="14">
                  <c:v>1.5020988653919418E-2</c:v>
                </c:pt>
                <c:pt idx="15">
                  <c:v>3.080855696244209E-3</c:v>
                </c:pt>
                <c:pt idx="16">
                  <c:v>5.4680181299991233E-3</c:v>
                </c:pt>
                <c:pt idx="17">
                  <c:v>2.0652060928025066E-3</c:v>
                </c:pt>
                <c:pt idx="18">
                  <c:v>1.4876285533730854E-3</c:v>
                </c:pt>
                <c:pt idx="19">
                  <c:v>4.1471818323884295E-4</c:v>
                </c:pt>
                <c:pt idx="20">
                  <c:v>4.7351046495826981E-4</c:v>
                </c:pt>
                <c:pt idx="21">
                  <c:v>3.6777074947746441E-3</c:v>
                </c:pt>
                <c:pt idx="22">
                  <c:v>1.1653590424303811E-4</c:v>
                </c:pt>
                <c:pt idx="23">
                  <c:v>7.4474857717282015E-3</c:v>
                </c:pt>
                <c:pt idx="24">
                  <c:v>4.3702148366216442E-3</c:v>
                </c:pt>
                <c:pt idx="25">
                  <c:v>3.1585800363808907E-3</c:v>
                </c:pt>
                <c:pt idx="26">
                  <c:v>2.4533965284648715E-5</c:v>
                </c:pt>
                <c:pt idx="27">
                  <c:v>2.4533965284648715E-5</c:v>
                </c:pt>
                <c:pt idx="28">
                  <c:v>1.9930656504719754E-3</c:v>
                </c:pt>
                <c:pt idx="29">
                  <c:v>8.669607546508035E-4</c:v>
                </c:pt>
                <c:pt idx="30">
                  <c:v>1.6362218681215113E-2</c:v>
                </c:pt>
                <c:pt idx="31">
                  <c:v>2.0571928647670942E-4</c:v>
                </c:pt>
                <c:pt idx="32">
                  <c:v>1.843967862503736E-2</c:v>
                </c:pt>
                <c:pt idx="33">
                  <c:v>2.4533965284648715E-5</c:v>
                </c:pt>
                <c:pt idx="34">
                  <c:v>3.3139801773995857E-3</c:v>
                </c:pt>
                <c:pt idx="35">
                  <c:v>1.6209056080168583E-2</c:v>
                </c:pt>
                <c:pt idx="36">
                  <c:v>8.9000423705972679E-4</c:v>
                </c:pt>
                <c:pt idx="37">
                  <c:v>1.8324822970693298E-4</c:v>
                </c:pt>
                <c:pt idx="38">
                  <c:v>4.2354153321496832E-4</c:v>
                </c:pt>
                <c:pt idx="39">
                  <c:v>3.9777806740965522E-4</c:v>
                </c:pt>
                <c:pt idx="40">
                  <c:v>8.1857890897214253E-3</c:v>
                </c:pt>
                <c:pt idx="41">
                  <c:v>2.2123905929607526E-2</c:v>
                </c:pt>
                <c:pt idx="42">
                  <c:v>2.0528744434576119E-3</c:v>
                </c:pt>
                <c:pt idx="43">
                  <c:v>6.1284986080146575E-4</c:v>
                </c:pt>
                <c:pt idx="44">
                  <c:v>5.1851324554139525E-3</c:v>
                </c:pt>
                <c:pt idx="45">
                  <c:v>1.8177243062445363E-5</c:v>
                </c:pt>
                <c:pt idx="46">
                  <c:v>1.0237637132898351E-2</c:v>
                </c:pt>
                <c:pt idx="47">
                  <c:v>2.5981025402462669E-5</c:v>
                </c:pt>
                <c:pt idx="48">
                  <c:v>2.2050616543063786E-4</c:v>
                </c:pt>
                <c:pt idx="49">
                  <c:v>2.09233579800648E-4</c:v>
                </c:pt>
                <c:pt idx="50">
                  <c:v>2.13600803199067E-4</c:v>
                </c:pt>
                <c:pt idx="51">
                  <c:v>2.0386655650034692E-4</c:v>
                </c:pt>
                <c:pt idx="52">
                  <c:v>5.4680181299991233E-3</c:v>
                </c:pt>
                <c:pt idx="53">
                  <c:v>6.2506653516574426E-3</c:v>
                </c:pt>
                <c:pt idx="54">
                  <c:v>1.4141087457129048E-2</c:v>
                </c:pt>
                <c:pt idx="55">
                  <c:v>1.5004233540427323E-2</c:v>
                </c:pt>
                <c:pt idx="56">
                  <c:v>4.9261730261388533E-4</c:v>
                </c:pt>
                <c:pt idx="57">
                  <c:v>1.4142441133817945E-3</c:v>
                </c:pt>
                <c:pt idx="58">
                  <c:v>9.1633254958919648E-4</c:v>
                </c:pt>
                <c:pt idx="59">
                  <c:v>4.7823856523854782E-3</c:v>
                </c:pt>
                <c:pt idx="60">
                  <c:v>1.1653590424303811E-4</c:v>
                </c:pt>
                <c:pt idx="61">
                  <c:v>1.3470276730309962E-3</c:v>
                </c:pt>
                <c:pt idx="62">
                  <c:v>1.2203983364871508E-4</c:v>
                </c:pt>
                <c:pt idx="63">
                  <c:v>6.9165666316547763E-4</c:v>
                </c:pt>
                <c:pt idx="64">
                  <c:v>3.636484659137071E-3</c:v>
                </c:pt>
                <c:pt idx="65">
                  <c:v>3.3272877082766557E-2</c:v>
                </c:pt>
                <c:pt idx="66">
                  <c:v>2.9936969571952221E-3</c:v>
                </c:pt>
                <c:pt idx="67">
                  <c:v>1.4306443338809087E-2</c:v>
                </c:pt>
                <c:pt idx="68">
                  <c:v>1.735101047702244E-3</c:v>
                </c:pt>
                <c:pt idx="69">
                  <c:v>2.4333951670979195E-2</c:v>
                </c:pt>
                <c:pt idx="70">
                  <c:v>3.3465701743875281E-2</c:v>
                </c:pt>
                <c:pt idx="71">
                  <c:v>9.77843270237597E-4</c:v>
                </c:pt>
                <c:pt idx="72">
                  <c:v>1.7399194267267763E-2</c:v>
                </c:pt>
                <c:pt idx="73">
                  <c:v>2.764785357226318E-3</c:v>
                </c:pt>
                <c:pt idx="74">
                  <c:v>4.2840639746204404E-2</c:v>
                </c:pt>
                <c:pt idx="75">
                  <c:v>9.7558946516651777E-3</c:v>
                </c:pt>
                <c:pt idx="76">
                  <c:v>1.4660932812651758E-3</c:v>
                </c:pt>
                <c:pt idx="77">
                  <c:v>5.835808275185931E-3</c:v>
                </c:pt>
                <c:pt idx="78">
                  <c:v>1.6033429839138889E-2</c:v>
                </c:pt>
                <c:pt idx="79">
                  <c:v>3.3096413104054506E-2</c:v>
                </c:pt>
                <c:pt idx="80">
                  <c:v>2.5310459294246284E-3</c:v>
                </c:pt>
                <c:pt idx="81">
                  <c:v>4.2774235327330573E-2</c:v>
                </c:pt>
                <c:pt idx="82">
                  <c:v>2.3393657273913199E-2</c:v>
                </c:pt>
                <c:pt idx="83">
                  <c:v>1.7261562653215951E-2</c:v>
                </c:pt>
                <c:pt idx="84">
                  <c:v>4.3004477358885539E-3</c:v>
                </c:pt>
                <c:pt idx="85">
                  <c:v>4.2807733895025447E-3</c:v>
                </c:pt>
                <c:pt idx="86">
                  <c:v>4.2212551425432768E-3</c:v>
                </c:pt>
                <c:pt idx="87">
                  <c:v>6.5055757619823275E-4</c:v>
                </c:pt>
                <c:pt idx="88">
                  <c:v>1.1742640140134427E-3</c:v>
                </c:pt>
                <c:pt idx="89">
                  <c:v>4.1443463394960833E-3</c:v>
                </c:pt>
                <c:pt idx="90">
                  <c:v>4.1010824326001647E-3</c:v>
                </c:pt>
                <c:pt idx="91">
                  <c:v>1.2492778128221834E-2</c:v>
                </c:pt>
                <c:pt idx="92">
                  <c:v>3.2648573743910233E-3</c:v>
                </c:pt>
                <c:pt idx="93">
                  <c:v>1.9381783153799855E-4</c:v>
                </c:pt>
                <c:pt idx="94">
                  <c:v>1.6823051831177476E-2</c:v>
                </c:pt>
                <c:pt idx="95">
                  <c:v>1.1389458522555837E-4</c:v>
                </c:pt>
                <c:pt idx="96">
                  <c:v>1.9788276838032387E-3</c:v>
                </c:pt>
                <c:pt idx="97">
                  <c:v>2.1262473567690253E-3</c:v>
                </c:pt>
                <c:pt idx="98">
                  <c:v>5.7359013981989875E-3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3-4D1C-860D-E6BF0A727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329776"/>
        <c:axId val="595330760"/>
      </c:lineChart>
      <c:catAx>
        <c:axId val="59532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330760"/>
        <c:crosses val="autoZero"/>
        <c:auto val="1"/>
        <c:lblAlgn val="ctr"/>
        <c:lblOffset val="100"/>
        <c:noMultiLvlLbl val="0"/>
      </c:catAx>
      <c:valAx>
        <c:axId val="59533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32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623" cy="628872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623" cy="628872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623" cy="628872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61C03C-3DF0-4899-99C4-74D72EB4AD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6</xdr:row>
      <xdr:rowOff>52387</xdr:rowOff>
    </xdr:from>
    <xdr:to>
      <xdr:col>13</xdr:col>
      <xdr:colOff>495300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DCF37B-0A19-4ABB-B444-1615A8F08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392205</xdr:colOff>
      <xdr:row>3</xdr:row>
      <xdr:rowOff>14941</xdr:rowOff>
    </xdr:from>
    <xdr:to>
      <xdr:col>11</xdr:col>
      <xdr:colOff>276410</xdr:colOff>
      <xdr:row>23</xdr:row>
      <xdr:rowOff>183776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9"/>
  <sheetViews>
    <sheetView zoomScale="85" zoomScaleNormal="85" workbookViewId="0">
      <pane ySplit="1" topLeftCell="A2" activePane="bottomLeft" state="frozen"/>
      <selection pane="bottomLeft" sqref="A1:XFD1048576"/>
    </sheetView>
  </sheetViews>
  <sheetFormatPr defaultColWidth="9.1796875" defaultRowHeight="14.5"/>
  <cols>
    <col min="1" max="1" width="9.1796875" style="1"/>
    <col min="2" max="4" width="9.54296875" style="1" bestFit="1" customWidth="1"/>
    <col min="5" max="10" width="9.26953125" style="1" bestFit="1" customWidth="1"/>
    <col min="11" max="16" width="9.26953125" style="1" customWidth="1"/>
    <col min="17" max="29" width="9.1796875" style="1"/>
    <col min="30" max="34" width="9.54296875" style="1" bestFit="1" customWidth="1"/>
    <col min="35" max="36" width="9.26953125" style="1" bestFit="1" customWidth="1"/>
    <col min="37" max="16384" width="9.1796875" style="1"/>
  </cols>
  <sheetData>
    <row r="1" spans="1:37">
      <c r="A1" s="1" t="s">
        <v>109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139</v>
      </c>
      <c r="L1" s="2" t="s">
        <v>139</v>
      </c>
      <c r="M1" s="2" t="s">
        <v>139</v>
      </c>
      <c r="N1" s="2" t="s">
        <v>135</v>
      </c>
      <c r="O1" s="2" t="s">
        <v>135</v>
      </c>
      <c r="P1" s="2" t="s">
        <v>135</v>
      </c>
      <c r="R1" s="1" t="s">
        <v>110</v>
      </c>
      <c r="S1" s="2" t="s">
        <v>8</v>
      </c>
      <c r="T1" s="2" t="s">
        <v>9</v>
      </c>
      <c r="U1" s="2" t="s">
        <v>10</v>
      </c>
      <c r="V1" s="2" t="s">
        <v>11</v>
      </c>
      <c r="W1" s="2" t="s">
        <v>12</v>
      </c>
      <c r="X1" s="2" t="s">
        <v>13</v>
      </c>
      <c r="Y1" s="2" t="s">
        <v>14</v>
      </c>
      <c r="Z1" s="2" t="s">
        <v>15</v>
      </c>
      <c r="AA1" s="2" t="s">
        <v>16</v>
      </c>
      <c r="AB1" s="6" t="s">
        <v>111</v>
      </c>
      <c r="AC1" s="2" t="s">
        <v>8</v>
      </c>
      <c r="AD1" s="8" t="s">
        <v>9</v>
      </c>
      <c r="AE1" s="8" t="s">
        <v>10</v>
      </c>
      <c r="AF1" s="8" t="s">
        <v>11</v>
      </c>
      <c r="AG1" s="8" t="s">
        <v>12</v>
      </c>
      <c r="AH1" s="8" t="s">
        <v>13</v>
      </c>
      <c r="AI1" s="8" t="s">
        <v>14</v>
      </c>
      <c r="AJ1" s="8" t="s">
        <v>15</v>
      </c>
      <c r="AK1" s="2" t="s">
        <v>16</v>
      </c>
    </row>
    <row r="2" spans="1:37">
      <c r="A2" s="1" t="s">
        <v>0</v>
      </c>
      <c r="B2" s="3">
        <v>1265</v>
      </c>
      <c r="C2" s="3">
        <v>1100</v>
      </c>
      <c r="D2" s="3">
        <v>815</v>
      </c>
      <c r="E2" s="3">
        <v>590</v>
      </c>
      <c r="F2" s="3">
        <v>490</v>
      </c>
      <c r="G2" s="3">
        <v>395</v>
      </c>
      <c r="H2" s="3">
        <v>350</v>
      </c>
      <c r="I2" s="3">
        <v>255</v>
      </c>
      <c r="J2" s="3">
        <v>130</v>
      </c>
      <c r="K2" s="3"/>
      <c r="L2" s="3"/>
      <c r="M2" s="3"/>
      <c r="N2" s="25"/>
      <c r="O2" s="25"/>
      <c r="P2" s="3"/>
      <c r="R2" s="1">
        <v>1990</v>
      </c>
      <c r="S2" s="5">
        <v>1087.5</v>
      </c>
      <c r="T2" s="9">
        <v>940</v>
      </c>
      <c r="U2" s="9">
        <v>713.75</v>
      </c>
      <c r="V2" s="9">
        <v>513.75</v>
      </c>
      <c r="W2" s="9">
        <v>428.75</v>
      </c>
      <c r="X2" s="9">
        <v>353.75</v>
      </c>
      <c r="Y2" s="9">
        <v>308.75</v>
      </c>
      <c r="Z2" s="9">
        <v>218.75</v>
      </c>
      <c r="AA2" s="9">
        <v>116.25</v>
      </c>
      <c r="AB2" s="7">
        <v>130.69999999999999</v>
      </c>
      <c r="AC2" s="1">
        <f>S2*($AB$26/$AB2)</f>
        <v>1969.4816373374142</v>
      </c>
      <c r="AD2" s="13">
        <f t="shared" ref="AD2:AK17" si="0">T2*($AB$26/$AB2)</f>
        <v>1702.3565416985464</v>
      </c>
      <c r="AE2" s="13">
        <f t="shared" si="0"/>
        <v>1292.6138102524867</v>
      </c>
      <c r="AF2" s="13">
        <f t="shared" si="0"/>
        <v>930.41029074215771</v>
      </c>
      <c r="AG2" s="13">
        <f t="shared" si="0"/>
        <v>776.47379495026792</v>
      </c>
      <c r="AH2" s="13">
        <f t="shared" si="0"/>
        <v>640.64747513389443</v>
      </c>
      <c r="AI2" s="13">
        <f t="shared" si="0"/>
        <v>559.15168324407045</v>
      </c>
      <c r="AJ2" s="13">
        <f t="shared" si="0"/>
        <v>396.16009946442239</v>
      </c>
      <c r="AK2" s="1">
        <f t="shared" si="0"/>
        <v>210.53079571537876</v>
      </c>
    </row>
    <row r="3" spans="1:37">
      <c r="A3" s="1" t="s">
        <v>1</v>
      </c>
      <c r="B3" s="3">
        <v>1320</v>
      </c>
      <c r="C3" s="3">
        <v>1130</v>
      </c>
      <c r="D3" s="3">
        <v>840</v>
      </c>
      <c r="E3" s="3">
        <v>570</v>
      </c>
      <c r="F3" s="3">
        <v>450</v>
      </c>
      <c r="G3" s="3">
        <v>375</v>
      </c>
      <c r="H3" s="3">
        <v>330</v>
      </c>
      <c r="I3" s="3">
        <v>240</v>
      </c>
      <c r="J3" s="3">
        <v>140</v>
      </c>
      <c r="K3" s="23">
        <f>LN(F3/F2)</f>
        <v>-8.5157808340306826E-2</v>
      </c>
      <c r="L3" s="23">
        <f t="shared" ref="L3:M3" si="1">LN(G3/G2)</f>
        <v>-5.1959738930711104E-2</v>
      </c>
      <c r="M3" s="23">
        <f t="shared" si="1"/>
        <v>-5.8840500022933465E-2</v>
      </c>
      <c r="N3" s="26">
        <f t="shared" ref="N3:N6" si="2">(K3-K$105)^2</f>
        <v>7.9038971573765129E-3</v>
      </c>
      <c r="O3" s="26">
        <f t="shared" ref="O3:O6" si="3">(L3-L$105)^2</f>
        <v>3.2390800329579854E-3</v>
      </c>
      <c r="P3" s="26">
        <f t="shared" ref="P3:P6" si="4">(M3-M$105)^2</f>
        <v>4.1433340985788068E-3</v>
      </c>
      <c r="R3" s="1">
        <v>1991</v>
      </c>
      <c r="S3" s="5">
        <v>993.75</v>
      </c>
      <c r="T3" s="9">
        <v>862.5</v>
      </c>
      <c r="U3" s="9">
        <v>686.25</v>
      </c>
      <c r="V3" s="9">
        <v>492.5</v>
      </c>
      <c r="W3" s="9">
        <v>418.75</v>
      </c>
      <c r="X3" s="9">
        <v>353.75</v>
      </c>
      <c r="Y3" s="9">
        <v>311.25</v>
      </c>
      <c r="Z3" s="9">
        <v>240</v>
      </c>
      <c r="AA3" s="9">
        <v>132.5</v>
      </c>
      <c r="AB3" s="1">
        <v>136.19999999999999</v>
      </c>
      <c r="AC3" s="1">
        <f t="shared" ref="AC3:AC25" si="5">S3*($AB$26/$AB3)</f>
        <v>1727.023678414097</v>
      </c>
      <c r="AD3" s="13">
        <f t="shared" si="0"/>
        <v>1498.9262114537446</v>
      </c>
      <c r="AE3" s="13">
        <f t="shared" si="0"/>
        <v>1192.6238986784142</v>
      </c>
      <c r="AF3" s="13">
        <f t="shared" si="0"/>
        <v>855.90859030837009</v>
      </c>
      <c r="AG3" s="13">
        <f t="shared" si="0"/>
        <v>727.73953744493394</v>
      </c>
      <c r="AH3" s="13">
        <f t="shared" si="0"/>
        <v>614.77698237885465</v>
      </c>
      <c r="AI3" s="13">
        <f t="shared" si="0"/>
        <v>540.91685022026434</v>
      </c>
      <c r="AJ3" s="13">
        <f t="shared" si="0"/>
        <v>417.09251101321587</v>
      </c>
      <c r="AK3" s="1">
        <f t="shared" si="0"/>
        <v>230.26982378854626</v>
      </c>
    </row>
    <row r="4" spans="1:37">
      <c r="A4" s="1" t="s">
        <v>2</v>
      </c>
      <c r="B4" s="3">
        <v>830</v>
      </c>
      <c r="C4" s="3">
        <v>730</v>
      </c>
      <c r="D4" s="3">
        <v>600</v>
      </c>
      <c r="E4" s="3">
        <v>485</v>
      </c>
      <c r="F4" s="3">
        <v>420</v>
      </c>
      <c r="G4" s="3">
        <v>355</v>
      </c>
      <c r="H4" s="3">
        <v>315</v>
      </c>
      <c r="I4" s="3">
        <v>195</v>
      </c>
      <c r="J4" s="3">
        <v>100</v>
      </c>
      <c r="K4" s="23">
        <f t="shared" ref="K4:K67" si="6">LN(F4/F3)</f>
        <v>-6.8992871486951435E-2</v>
      </c>
      <c r="L4" s="23">
        <f t="shared" ref="L4:L67" si="7">LN(G4/G3)</f>
        <v>-5.4808236494995027E-2</v>
      </c>
      <c r="M4" s="23">
        <f t="shared" ref="M4:M67" si="8">LN(H4/H3)</f>
        <v>-4.6520015634892817E-2</v>
      </c>
      <c r="N4" s="26">
        <f>(K4-K$105)^2</f>
        <v>5.290951623281694E-3</v>
      </c>
      <c r="O4" s="26">
        <f t="shared" si="3"/>
        <v>3.571426577804323E-3</v>
      </c>
      <c r="P4" s="26">
        <f t="shared" si="4"/>
        <v>2.7090204346844147E-3</v>
      </c>
      <c r="R4" s="1">
        <v>1992</v>
      </c>
      <c r="S4" s="5">
        <v>1250</v>
      </c>
      <c r="T4" s="9">
        <v>1131.25</v>
      </c>
      <c r="U4" s="9">
        <v>856.25</v>
      </c>
      <c r="V4" s="9">
        <v>652.5</v>
      </c>
      <c r="W4" s="9">
        <v>547.5</v>
      </c>
      <c r="X4" s="9">
        <v>481.25</v>
      </c>
      <c r="Y4" s="9">
        <v>391.25</v>
      </c>
      <c r="Z4" s="9">
        <v>283.75</v>
      </c>
      <c r="AA4" s="9">
        <v>146.25</v>
      </c>
      <c r="AB4" s="1">
        <v>140.30000000000001</v>
      </c>
      <c r="AC4" s="1">
        <f t="shared" si="5"/>
        <v>2108.8738417676404</v>
      </c>
      <c r="AD4" s="13">
        <f t="shared" si="0"/>
        <v>1908.5308267997148</v>
      </c>
      <c r="AE4" s="13">
        <f t="shared" si="0"/>
        <v>1444.5785816108339</v>
      </c>
      <c r="AF4" s="13">
        <f t="shared" si="0"/>
        <v>1100.8321454027084</v>
      </c>
      <c r="AG4" s="13">
        <f t="shared" si="0"/>
        <v>923.68674269422661</v>
      </c>
      <c r="AH4" s="13">
        <f t="shared" si="0"/>
        <v>811.91642908054166</v>
      </c>
      <c r="AI4" s="13">
        <f t="shared" si="0"/>
        <v>660.07751247327155</v>
      </c>
      <c r="AJ4" s="13">
        <f t="shared" si="0"/>
        <v>478.71436208125442</v>
      </c>
      <c r="AK4" s="1">
        <f t="shared" si="0"/>
        <v>246.73823948681394</v>
      </c>
    </row>
    <row r="5" spans="1:37">
      <c r="A5" s="1" t="s">
        <v>3</v>
      </c>
      <c r="B5" s="3">
        <v>935</v>
      </c>
      <c r="C5" s="3">
        <v>800</v>
      </c>
      <c r="D5" s="3">
        <v>600</v>
      </c>
      <c r="E5" s="3">
        <v>410</v>
      </c>
      <c r="F5" s="3">
        <v>355</v>
      </c>
      <c r="G5" s="3">
        <v>290</v>
      </c>
      <c r="H5" s="3">
        <v>240</v>
      </c>
      <c r="I5" s="3">
        <v>185</v>
      </c>
      <c r="J5" s="3">
        <v>95</v>
      </c>
      <c r="K5" s="23">
        <f t="shared" si="6"/>
        <v>-0.16813692180199821</v>
      </c>
      <c r="L5" s="23">
        <f t="shared" si="7"/>
        <v>-0.20223686649489606</v>
      </c>
      <c r="M5" s="23">
        <f t="shared" si="8"/>
        <v>-0.27193371548364181</v>
      </c>
      <c r="N5" s="26">
        <f>(K5-K$105)^2</f>
        <v>2.9543758179374952E-2</v>
      </c>
      <c r="O5" s="26">
        <f t="shared" si="3"/>
        <v>4.2927714244360038E-2</v>
      </c>
      <c r="P5" s="26">
        <f t="shared" si="4"/>
        <v>7.6985134182256221E-2</v>
      </c>
      <c r="R5" s="1">
        <v>1993</v>
      </c>
      <c r="S5" s="5">
        <v>1712.5</v>
      </c>
      <c r="T5" s="9">
        <v>1475</v>
      </c>
      <c r="U5" s="9">
        <v>1085</v>
      </c>
      <c r="V5" s="9">
        <v>818.75</v>
      </c>
      <c r="W5" s="9">
        <v>773.75</v>
      </c>
      <c r="X5" s="9">
        <v>683.75</v>
      </c>
      <c r="Y5" s="9">
        <v>552.5</v>
      </c>
      <c r="Z5" s="9">
        <v>365</v>
      </c>
      <c r="AA5" s="9">
        <v>181.25</v>
      </c>
      <c r="AB5" s="1">
        <v>144.5</v>
      </c>
      <c r="AC5" s="1">
        <f t="shared" si="5"/>
        <v>2805.1816608996542</v>
      </c>
      <c r="AD5" s="13">
        <f t="shared" si="0"/>
        <v>2416.1418685121107</v>
      </c>
      <c r="AE5" s="13">
        <f t="shared" si="0"/>
        <v>1777.2975778546713</v>
      </c>
      <c r="AF5" s="13">
        <f t="shared" si="0"/>
        <v>1341.1634948096885</v>
      </c>
      <c r="AG5" s="13">
        <f t="shared" si="0"/>
        <v>1267.4506920415224</v>
      </c>
      <c r="AH5" s="13">
        <f t="shared" si="0"/>
        <v>1120.0250865051903</v>
      </c>
      <c r="AI5" s="13">
        <f t="shared" si="0"/>
        <v>905.02941176470586</v>
      </c>
      <c r="AJ5" s="13">
        <f t="shared" si="0"/>
        <v>597.89273356401384</v>
      </c>
      <c r="AK5" s="1">
        <f>AA5*($AB$26/$AB5)</f>
        <v>296.89878892733566</v>
      </c>
    </row>
    <row r="6" spans="1:37">
      <c r="A6" s="1" t="s">
        <v>4</v>
      </c>
      <c r="B6" s="3">
        <v>900</v>
      </c>
      <c r="C6" s="3">
        <v>785</v>
      </c>
      <c r="D6" s="3">
        <v>625</v>
      </c>
      <c r="E6" s="3">
        <v>440</v>
      </c>
      <c r="F6" s="3">
        <v>365</v>
      </c>
      <c r="G6" s="3">
        <v>315</v>
      </c>
      <c r="H6" s="3">
        <v>285</v>
      </c>
      <c r="I6" s="3">
        <v>230</v>
      </c>
      <c r="J6" s="3">
        <v>115</v>
      </c>
      <c r="K6" s="23">
        <f t="shared" si="6"/>
        <v>2.7779564107075671E-2</v>
      </c>
      <c r="L6" s="23">
        <f t="shared" si="7"/>
        <v>8.2691715845113409E-2</v>
      </c>
      <c r="M6" s="23">
        <f t="shared" si="8"/>
        <v>0.17185025692665923</v>
      </c>
      <c r="N6" s="26">
        <f t="shared" si="2"/>
        <v>5.7760949497313472E-4</v>
      </c>
      <c r="O6" s="26">
        <f t="shared" si="3"/>
        <v>6.0432803763948639E-3</v>
      </c>
      <c r="P6" s="26">
        <f t="shared" si="4"/>
        <v>2.7663014848251333E-2</v>
      </c>
      <c r="R6" s="1">
        <v>1994</v>
      </c>
      <c r="S6" s="5">
        <v>1562.5</v>
      </c>
      <c r="T6" s="9">
        <v>1325</v>
      </c>
      <c r="U6" s="9">
        <v>1003.75</v>
      </c>
      <c r="V6" s="9">
        <v>775</v>
      </c>
      <c r="W6" s="9">
        <v>706.25</v>
      </c>
      <c r="X6" s="9">
        <v>623.75</v>
      </c>
      <c r="Y6" s="9">
        <v>525</v>
      </c>
      <c r="Z6" s="9">
        <v>311.25</v>
      </c>
      <c r="AA6" s="9">
        <v>136.25</v>
      </c>
      <c r="AB6" s="1">
        <v>148.19999999999999</v>
      </c>
      <c r="AC6" s="1">
        <f t="shared" si="5"/>
        <v>2495.571862348178</v>
      </c>
      <c r="AD6" s="13">
        <f t="shared" si="0"/>
        <v>2116.2449392712551</v>
      </c>
      <c r="AE6" s="13">
        <f t="shared" si="0"/>
        <v>1603.1553643724696</v>
      </c>
      <c r="AF6" s="13">
        <f t="shared" si="0"/>
        <v>1237.8036437246965</v>
      </c>
      <c r="AG6" s="13">
        <f t="shared" si="0"/>
        <v>1127.9984817813765</v>
      </c>
      <c r="AH6" s="13">
        <f t="shared" si="0"/>
        <v>996.23228744939274</v>
      </c>
      <c r="AI6" s="13">
        <f t="shared" si="0"/>
        <v>838.5121457489879</v>
      </c>
      <c r="AJ6" s="13">
        <f t="shared" si="0"/>
        <v>497.11791497975707</v>
      </c>
      <c r="AK6" s="1">
        <f t="shared" si="0"/>
        <v>217.61386639676113</v>
      </c>
    </row>
    <row r="7" spans="1:37">
      <c r="A7" s="1" t="s">
        <v>5</v>
      </c>
      <c r="B7" s="3">
        <v>1050</v>
      </c>
      <c r="C7" s="3">
        <v>890</v>
      </c>
      <c r="D7" s="3">
        <v>670</v>
      </c>
      <c r="E7" s="3">
        <v>485</v>
      </c>
      <c r="F7" s="3">
        <v>430</v>
      </c>
      <c r="G7" s="3">
        <v>350</v>
      </c>
      <c r="H7" s="3">
        <v>330</v>
      </c>
      <c r="I7" s="3">
        <v>235</v>
      </c>
      <c r="J7" s="3">
        <v>145</v>
      </c>
      <c r="K7" s="23">
        <f t="shared" si="6"/>
        <v>0.16388785510511664</v>
      </c>
      <c r="L7" s="23">
        <f t="shared" si="7"/>
        <v>0.10536051565782635</v>
      </c>
      <c r="M7" s="23">
        <f t="shared" si="8"/>
        <v>0.14660347419187544</v>
      </c>
      <c r="N7" s="26">
        <f t="shared" ref="N7:N38" si="9">(K7-K$105)^2</f>
        <v>2.56453957076162E-2</v>
      </c>
      <c r="O7" s="26">
        <f t="shared" ref="O7:O38" si="10">(L7-L$105)^2</f>
        <v>1.0081633597736622E-2</v>
      </c>
      <c r="P7" s="26">
        <f t="shared" ref="P7:P38" si="11">(M7-M$105)^2</f>
        <v>1.9902223003184644E-2</v>
      </c>
      <c r="R7" s="1">
        <v>1995</v>
      </c>
      <c r="S7" s="5">
        <v>1198.75</v>
      </c>
      <c r="T7" s="9">
        <v>1046.25</v>
      </c>
      <c r="U7" s="9">
        <v>880</v>
      </c>
      <c r="V7" s="9">
        <v>776.25</v>
      </c>
      <c r="W7" s="9">
        <v>705</v>
      </c>
      <c r="X7" s="9">
        <v>615</v>
      </c>
      <c r="Y7" s="9">
        <v>528.75</v>
      </c>
      <c r="Z7" s="9">
        <v>297.5</v>
      </c>
      <c r="AA7" s="9">
        <v>156.25</v>
      </c>
      <c r="AB7" s="1">
        <v>152.4</v>
      </c>
      <c r="AC7" s="1">
        <f t="shared" si="5"/>
        <v>1861.838090551181</v>
      </c>
      <c r="AD7" s="13">
        <f t="shared" si="0"/>
        <v>1624.982775590551</v>
      </c>
      <c r="AE7" s="13">
        <f t="shared" si="0"/>
        <v>1366.7716535433069</v>
      </c>
      <c r="AF7" s="13">
        <f t="shared" si="0"/>
        <v>1205.6323818897638</v>
      </c>
      <c r="AG7" s="13">
        <f t="shared" si="0"/>
        <v>1094.9704724409448</v>
      </c>
      <c r="AH7" s="13">
        <f t="shared" si="0"/>
        <v>955.18700787401565</v>
      </c>
      <c r="AI7" s="13">
        <f t="shared" si="0"/>
        <v>821.22785433070862</v>
      </c>
      <c r="AJ7" s="13">
        <f t="shared" si="0"/>
        <v>462.06200787401571</v>
      </c>
      <c r="AK7" s="1">
        <f t="shared" si="0"/>
        <v>242.67962598425194</v>
      </c>
    </row>
    <row r="8" spans="1:37">
      <c r="A8" s="1" t="s">
        <v>6</v>
      </c>
      <c r="B8" s="3">
        <v>875</v>
      </c>
      <c r="C8" s="3">
        <v>775</v>
      </c>
      <c r="D8" s="3">
        <v>685</v>
      </c>
      <c r="E8" s="3">
        <v>520</v>
      </c>
      <c r="F8" s="3">
        <v>445</v>
      </c>
      <c r="G8" s="3">
        <v>385</v>
      </c>
      <c r="H8" s="3">
        <v>300</v>
      </c>
      <c r="I8" s="3">
        <v>245</v>
      </c>
      <c r="J8" s="3">
        <v>135</v>
      </c>
      <c r="K8" s="23">
        <f t="shared" si="6"/>
        <v>3.4289073478632165E-2</v>
      </c>
      <c r="L8" s="23">
        <f t="shared" si="7"/>
        <v>9.5310179804324935E-2</v>
      </c>
      <c r="M8" s="23">
        <f t="shared" si="8"/>
        <v>-9.5310179804324893E-2</v>
      </c>
      <c r="N8" s="26">
        <f t="shared" si="9"/>
        <v>9.32875895146724E-4</v>
      </c>
      <c r="O8" s="26">
        <f t="shared" si="10"/>
        <v>8.1643879030366615E-3</v>
      </c>
      <c r="P8" s="26">
        <f t="shared" si="11"/>
        <v>1.0168385978775491E-2</v>
      </c>
      <c r="R8" s="1">
        <v>1996</v>
      </c>
      <c r="S8" s="5">
        <v>1282.5</v>
      </c>
      <c r="T8" s="9">
        <v>1130</v>
      </c>
      <c r="U8" s="9">
        <v>895</v>
      </c>
      <c r="V8" s="9">
        <v>768.75</v>
      </c>
      <c r="W8" s="9">
        <v>678.75</v>
      </c>
      <c r="X8" s="9">
        <v>581.25</v>
      </c>
      <c r="Y8" s="9">
        <v>521.25</v>
      </c>
      <c r="Z8" s="9">
        <v>311.25</v>
      </c>
      <c r="AA8" s="9">
        <v>82.5</v>
      </c>
      <c r="AB8" s="1">
        <v>156.9</v>
      </c>
      <c r="AC8" s="1">
        <f t="shared" si="5"/>
        <v>1934.784894837476</v>
      </c>
      <c r="AD8" s="13">
        <f t="shared" si="0"/>
        <v>1704.7227533460803</v>
      </c>
      <c r="AE8" s="13">
        <f t="shared" si="0"/>
        <v>1350.2007648183555</v>
      </c>
      <c r="AF8" s="13">
        <f t="shared" si="0"/>
        <v>1159.7394837476099</v>
      </c>
      <c r="AG8" s="13">
        <f t="shared" si="0"/>
        <v>1023.9651051625239</v>
      </c>
      <c r="AH8" s="13">
        <f t="shared" si="0"/>
        <v>876.87619502868063</v>
      </c>
      <c r="AI8" s="13">
        <f t="shared" si="0"/>
        <v>786.35994263862324</v>
      </c>
      <c r="AJ8" s="13">
        <f t="shared" si="0"/>
        <v>469.55305927342255</v>
      </c>
      <c r="AK8" s="1">
        <f t="shared" si="0"/>
        <v>124.45984703632887</v>
      </c>
    </row>
    <row r="9" spans="1:37">
      <c r="A9" s="1" t="s">
        <v>7</v>
      </c>
      <c r="B9" s="3">
        <v>1150</v>
      </c>
      <c r="C9" s="3">
        <v>1000</v>
      </c>
      <c r="D9" s="3">
        <v>765</v>
      </c>
      <c r="E9" s="3">
        <v>525</v>
      </c>
      <c r="F9" s="3">
        <v>435</v>
      </c>
      <c r="G9" s="3">
        <v>365</v>
      </c>
      <c r="H9" s="3">
        <v>330</v>
      </c>
      <c r="I9" s="3">
        <v>250</v>
      </c>
      <c r="J9" s="3">
        <v>135</v>
      </c>
      <c r="K9" s="23">
        <f t="shared" si="6"/>
        <v>-2.2728251077556175E-2</v>
      </c>
      <c r="L9" s="23">
        <f t="shared" si="7"/>
        <v>-5.3345980705292735E-2</v>
      </c>
      <c r="M9" s="23">
        <f t="shared" si="8"/>
        <v>9.5310179804324935E-2</v>
      </c>
      <c r="N9" s="26">
        <f t="shared" si="9"/>
        <v>7.0088895391887834E-4</v>
      </c>
      <c r="O9" s="26">
        <f t="shared" si="10"/>
        <v>3.3987918231775803E-3</v>
      </c>
      <c r="P9" s="26">
        <f t="shared" si="11"/>
        <v>8.0607975429305093E-3</v>
      </c>
      <c r="R9" s="1">
        <v>1997</v>
      </c>
      <c r="S9" s="5">
        <v>1213.75</v>
      </c>
      <c r="T9" s="9">
        <v>1087.5</v>
      </c>
      <c r="U9" s="9">
        <v>863.75</v>
      </c>
      <c r="V9" s="9">
        <v>741.25</v>
      </c>
      <c r="W9" s="9">
        <v>680</v>
      </c>
      <c r="X9" s="9">
        <v>587.5</v>
      </c>
      <c r="Y9" s="9">
        <v>515</v>
      </c>
      <c r="Z9" s="9">
        <v>243.75</v>
      </c>
      <c r="AA9" s="9">
        <v>67.5</v>
      </c>
      <c r="AB9" s="1">
        <v>160.5</v>
      </c>
      <c r="AC9" s="1">
        <f t="shared" si="5"/>
        <v>1789.9976635514017</v>
      </c>
      <c r="AD9" s="13">
        <f t="shared" si="0"/>
        <v>1603.8084112149531</v>
      </c>
      <c r="AE9" s="13">
        <f t="shared" si="0"/>
        <v>1273.8294392523364</v>
      </c>
      <c r="AF9" s="13">
        <f t="shared" si="0"/>
        <v>1093.1705607476636</v>
      </c>
      <c r="AG9" s="13">
        <f t="shared" si="0"/>
        <v>1002.841121495327</v>
      </c>
      <c r="AH9" s="13">
        <f t="shared" si="0"/>
        <v>866.42523364485976</v>
      </c>
      <c r="AI9" s="13">
        <f t="shared" si="0"/>
        <v>759.5046728971962</v>
      </c>
      <c r="AJ9" s="13">
        <f t="shared" si="0"/>
        <v>359.47429906542055</v>
      </c>
      <c r="AK9" s="1">
        <f t="shared" si="0"/>
        <v>99.546728971962608</v>
      </c>
    </row>
    <row r="10" spans="1:37">
      <c r="A10" s="1" t="s">
        <v>17</v>
      </c>
      <c r="B10" s="4">
        <v>1250</v>
      </c>
      <c r="C10" s="4">
        <v>1125</v>
      </c>
      <c r="D10" s="4">
        <v>750</v>
      </c>
      <c r="E10" s="4">
        <v>570</v>
      </c>
      <c r="F10" s="4">
        <v>490</v>
      </c>
      <c r="G10" s="4">
        <v>415</v>
      </c>
      <c r="H10" s="4">
        <v>350</v>
      </c>
      <c r="I10" s="4">
        <v>300</v>
      </c>
      <c r="J10" s="4">
        <v>145</v>
      </c>
      <c r="K10" s="23">
        <f t="shared" si="6"/>
        <v>0.11905936001598816</v>
      </c>
      <c r="L10" s="23">
        <f t="shared" si="7"/>
        <v>0.1283811666482069</v>
      </c>
      <c r="M10" s="23">
        <f t="shared" si="8"/>
        <v>5.8840500022933395E-2</v>
      </c>
      <c r="N10" s="26">
        <f t="shared" si="9"/>
        <v>1.3297158001710515E-2</v>
      </c>
      <c r="O10" s="26">
        <f t="shared" si="10"/>
        <v>1.5234468556549209E-2</v>
      </c>
      <c r="P10" s="26">
        <f t="shared" si="11"/>
        <v>2.8421975603593612E-3</v>
      </c>
      <c r="R10" s="1">
        <v>1998</v>
      </c>
      <c r="S10" s="5">
        <v>1087.5</v>
      </c>
      <c r="T10" s="9">
        <v>926.25</v>
      </c>
      <c r="U10" s="9">
        <v>726.25</v>
      </c>
      <c r="V10" s="9">
        <v>595</v>
      </c>
      <c r="W10" s="9">
        <v>548.75</v>
      </c>
      <c r="X10" s="9">
        <v>488.75</v>
      </c>
      <c r="Y10" s="9">
        <v>413.75</v>
      </c>
      <c r="Z10" s="9">
        <v>202.5</v>
      </c>
      <c r="AA10" s="9">
        <v>81.25</v>
      </c>
      <c r="AB10" s="1">
        <v>163</v>
      </c>
      <c r="AC10" s="1">
        <f t="shared" si="5"/>
        <v>1579.2101226993864</v>
      </c>
      <c r="AD10" s="13">
        <f t="shared" si="0"/>
        <v>1345.0513803680981</v>
      </c>
      <c r="AE10" s="13">
        <f t="shared" si="0"/>
        <v>1054.6219325153372</v>
      </c>
      <c r="AF10" s="13">
        <f t="shared" si="0"/>
        <v>864.02760736196308</v>
      </c>
      <c r="AG10" s="13">
        <f t="shared" si="0"/>
        <v>796.86579754601223</v>
      </c>
      <c r="AH10" s="13">
        <f t="shared" si="0"/>
        <v>709.73696319018393</v>
      </c>
      <c r="AI10" s="13">
        <f t="shared" si="0"/>
        <v>600.82592024539872</v>
      </c>
      <c r="AJ10" s="13">
        <f t="shared" si="0"/>
        <v>294.05981595092021</v>
      </c>
      <c r="AK10" s="1">
        <f t="shared" si="0"/>
        <v>117.98696319018404</v>
      </c>
    </row>
    <row r="11" spans="1:37">
      <c r="A11" s="1" t="s">
        <v>18</v>
      </c>
      <c r="B11" s="4">
        <v>1275</v>
      </c>
      <c r="C11" s="4">
        <v>1125</v>
      </c>
      <c r="D11" s="4">
        <v>850</v>
      </c>
      <c r="E11" s="4">
        <v>630</v>
      </c>
      <c r="F11" s="4">
        <v>530</v>
      </c>
      <c r="G11" s="4">
        <v>465</v>
      </c>
      <c r="H11" s="4">
        <v>370</v>
      </c>
      <c r="I11" s="4">
        <v>255</v>
      </c>
      <c r="J11" s="4">
        <v>135</v>
      </c>
      <c r="K11" s="23">
        <f t="shared" si="6"/>
        <v>7.8471615441495307E-2</v>
      </c>
      <c r="L11" s="23">
        <f t="shared" si="7"/>
        <v>0.11375888535665796</v>
      </c>
      <c r="M11" s="23">
        <f t="shared" si="8"/>
        <v>5.5569851154810786E-2</v>
      </c>
      <c r="N11" s="26">
        <f t="shared" si="9"/>
        <v>5.5839091811128267E-3</v>
      </c>
      <c r="O11" s="26">
        <f t="shared" si="10"/>
        <v>1.1838682107480916E-2</v>
      </c>
      <c r="P11" s="26">
        <f t="shared" si="11"/>
        <v>2.5041633084162624E-3</v>
      </c>
      <c r="R11" s="1">
        <v>1999</v>
      </c>
      <c r="S11" s="5">
        <v>1087.5</v>
      </c>
      <c r="T11" s="9">
        <v>947.5</v>
      </c>
      <c r="U11" s="9">
        <v>787.5</v>
      </c>
      <c r="V11" s="9">
        <v>687.5</v>
      </c>
      <c r="W11" s="9">
        <v>626.25</v>
      </c>
      <c r="X11" s="9">
        <v>581.25</v>
      </c>
      <c r="Y11" s="9">
        <v>505</v>
      </c>
      <c r="Z11" s="9">
        <v>281.25</v>
      </c>
      <c r="AA11" s="9">
        <v>86.25</v>
      </c>
      <c r="AB11" s="1">
        <v>166.6</v>
      </c>
      <c r="AC11" s="1">
        <f t="shared" si="5"/>
        <v>1545.0855342136854</v>
      </c>
      <c r="AD11" s="13">
        <f t="shared" si="0"/>
        <v>1346.1779711884753</v>
      </c>
      <c r="AE11" s="13">
        <f t="shared" si="0"/>
        <v>1118.8550420168067</v>
      </c>
      <c r="AF11" s="13">
        <f t="shared" si="0"/>
        <v>976.77821128451376</v>
      </c>
      <c r="AG11" s="13">
        <f t="shared" si="0"/>
        <v>889.75615246098437</v>
      </c>
      <c r="AH11" s="13">
        <f t="shared" si="0"/>
        <v>825.82157863145255</v>
      </c>
      <c r="AI11" s="13">
        <f t="shared" si="0"/>
        <v>717.48799519807926</v>
      </c>
      <c r="AJ11" s="13">
        <f t="shared" si="0"/>
        <v>399.59108643457381</v>
      </c>
      <c r="AK11" s="1">
        <f t="shared" si="0"/>
        <v>122.54126650660264</v>
      </c>
    </row>
    <row r="12" spans="1:37">
      <c r="A12" s="1" t="s">
        <v>19</v>
      </c>
      <c r="B12" s="4">
        <v>1275</v>
      </c>
      <c r="C12" s="4">
        <v>1125</v>
      </c>
      <c r="D12" s="4">
        <v>850</v>
      </c>
      <c r="E12" s="4">
        <v>630</v>
      </c>
      <c r="F12" s="4">
        <v>530</v>
      </c>
      <c r="G12" s="4">
        <v>465</v>
      </c>
      <c r="H12" s="4">
        <v>370</v>
      </c>
      <c r="I12" s="4">
        <v>255</v>
      </c>
      <c r="J12" s="4">
        <v>135</v>
      </c>
      <c r="K12" s="23">
        <f t="shared" si="6"/>
        <v>0</v>
      </c>
      <c r="L12" s="23">
        <f t="shared" si="7"/>
        <v>0</v>
      </c>
      <c r="M12" s="23">
        <f t="shared" si="8"/>
        <v>0</v>
      </c>
      <c r="N12" s="26">
        <f t="shared" si="9"/>
        <v>1.4032938198617289E-5</v>
      </c>
      <c r="O12" s="26">
        <f t="shared" si="10"/>
        <v>2.4533965284648715E-5</v>
      </c>
      <c r="P12" s="26">
        <f t="shared" si="11"/>
        <v>3.0561386520255161E-5</v>
      </c>
      <c r="R12" s="1">
        <v>2000</v>
      </c>
      <c r="S12" s="5">
        <v>1026.25</v>
      </c>
      <c r="T12" s="9">
        <v>897.5</v>
      </c>
      <c r="U12" s="9">
        <v>763.75</v>
      </c>
      <c r="V12" s="9">
        <v>646.25</v>
      </c>
      <c r="W12" s="9">
        <v>581.25</v>
      </c>
      <c r="X12" s="9">
        <v>541.25</v>
      </c>
      <c r="Y12" s="9">
        <v>467.5</v>
      </c>
      <c r="Z12" s="9">
        <v>283.75</v>
      </c>
      <c r="AA12" s="9">
        <v>77.5</v>
      </c>
      <c r="AB12" s="1">
        <v>172.2</v>
      </c>
      <c r="AC12" s="1">
        <f t="shared" si="5"/>
        <v>1410.6467770034842</v>
      </c>
      <c r="AD12" s="13">
        <f t="shared" si="0"/>
        <v>1233.6716027874563</v>
      </c>
      <c r="AE12" s="13">
        <f t="shared" si="0"/>
        <v>1049.823606271777</v>
      </c>
      <c r="AF12" s="13">
        <f t="shared" si="0"/>
        <v>888.31228222996515</v>
      </c>
      <c r="AG12" s="13">
        <f t="shared" si="0"/>
        <v>798.96559233449477</v>
      </c>
      <c r="AH12" s="13">
        <f t="shared" si="0"/>
        <v>743.98301393728218</v>
      </c>
      <c r="AI12" s="13">
        <f t="shared" si="0"/>
        <v>642.60888501742158</v>
      </c>
      <c r="AJ12" s="13">
        <f t="shared" si="0"/>
        <v>390.03266550522648</v>
      </c>
      <c r="AK12" s="1">
        <f t="shared" si="0"/>
        <v>106.5287456445993</v>
      </c>
    </row>
    <row r="13" spans="1:37">
      <c r="A13" s="1" t="s">
        <v>20</v>
      </c>
      <c r="B13" s="3">
        <v>1200</v>
      </c>
      <c r="C13" s="3">
        <v>1150</v>
      </c>
      <c r="D13" s="3">
        <v>975</v>
      </c>
      <c r="E13" s="3">
        <v>780</v>
      </c>
      <c r="F13" s="3">
        <v>640</v>
      </c>
      <c r="G13" s="3">
        <v>580</v>
      </c>
      <c r="H13" s="3">
        <v>475</v>
      </c>
      <c r="I13" s="3">
        <v>325</v>
      </c>
      <c r="J13" s="3">
        <v>170</v>
      </c>
      <c r="K13" s="23">
        <f t="shared" si="6"/>
        <v>0.18859116980754997</v>
      </c>
      <c r="L13" s="23">
        <f t="shared" si="7"/>
        <v>0.22099069795310872</v>
      </c>
      <c r="M13" s="23">
        <f t="shared" si="8"/>
        <v>0.24981179839637108</v>
      </c>
      <c r="N13" s="26">
        <f t="shared" si="9"/>
        <v>3.4167715968086362E-2</v>
      </c>
      <c r="O13" s="26">
        <f t="shared" si="10"/>
        <v>4.6672210333457233E-2</v>
      </c>
      <c r="P13" s="26">
        <f t="shared" si="11"/>
        <v>5.9674459155396688E-2</v>
      </c>
      <c r="R13" s="1">
        <v>2001</v>
      </c>
      <c r="S13" s="5">
        <v>986.25</v>
      </c>
      <c r="T13" s="9">
        <v>867.5</v>
      </c>
      <c r="U13" s="9">
        <v>746.25</v>
      </c>
      <c r="V13" s="9">
        <v>615</v>
      </c>
      <c r="W13" s="9">
        <v>556.25</v>
      </c>
      <c r="X13" s="9">
        <v>520</v>
      </c>
      <c r="Y13" s="9">
        <v>450</v>
      </c>
      <c r="Z13" s="9">
        <v>290</v>
      </c>
      <c r="AA13" s="9">
        <v>68.75</v>
      </c>
      <c r="AB13" s="1">
        <v>177.1</v>
      </c>
      <c r="AC13" s="1">
        <f t="shared" si="5"/>
        <v>1318.1557029926594</v>
      </c>
      <c r="AD13" s="13">
        <f t="shared" si="0"/>
        <v>1159.4424054206663</v>
      </c>
      <c r="AE13" s="13">
        <f t="shared" si="0"/>
        <v>997.38777526821002</v>
      </c>
      <c r="AF13" s="13">
        <f t="shared" si="0"/>
        <v>821.96781479390165</v>
      </c>
      <c r="AG13" s="13">
        <f t="shared" si="0"/>
        <v>743.44649915302091</v>
      </c>
      <c r="AH13" s="13">
        <f t="shared" si="0"/>
        <v>694.9971767363071</v>
      </c>
      <c r="AI13" s="13">
        <f t="shared" si="0"/>
        <v>601.43986448334272</v>
      </c>
      <c r="AJ13" s="13">
        <f t="shared" si="0"/>
        <v>387.59457933370976</v>
      </c>
      <c r="AK13" s="1">
        <f t="shared" si="0"/>
        <v>91.886645962732914</v>
      </c>
    </row>
    <row r="14" spans="1:37">
      <c r="A14" s="1" t="s">
        <v>21</v>
      </c>
      <c r="B14" s="4">
        <v>1800</v>
      </c>
      <c r="C14" s="4">
        <v>1550</v>
      </c>
      <c r="D14" s="4">
        <v>1150</v>
      </c>
      <c r="E14" s="4">
        <v>840</v>
      </c>
      <c r="F14" s="4">
        <v>825</v>
      </c>
      <c r="G14" s="4">
        <v>755</v>
      </c>
      <c r="H14" s="4">
        <v>635</v>
      </c>
      <c r="I14" s="4">
        <v>385</v>
      </c>
      <c r="J14" s="4">
        <v>185</v>
      </c>
      <c r="K14" s="23">
        <f t="shared" si="6"/>
        <v>0.25391520998096345</v>
      </c>
      <c r="L14" s="23">
        <f t="shared" si="7"/>
        <v>0.26368964570855968</v>
      </c>
      <c r="M14" s="23">
        <f t="shared" si="8"/>
        <v>0.29031019485805037</v>
      </c>
      <c r="N14" s="26">
        <f t="shared" si="9"/>
        <v>6.2584605427014009E-2</v>
      </c>
      <c r="O14" s="26">
        <f t="shared" si="10"/>
        <v>6.6944560088743152E-2</v>
      </c>
      <c r="P14" s="26">
        <f t="shared" si="11"/>
        <v>8.1100764438822553E-2</v>
      </c>
      <c r="R14" s="1">
        <v>2002</v>
      </c>
      <c r="S14" s="5">
        <v>913.75</v>
      </c>
      <c r="T14" s="9">
        <v>823.75</v>
      </c>
      <c r="U14" s="9">
        <v>708.75</v>
      </c>
      <c r="V14" s="9">
        <v>596.25</v>
      </c>
      <c r="W14" s="9">
        <v>537.5</v>
      </c>
      <c r="X14" s="9">
        <v>511.25</v>
      </c>
      <c r="Y14" s="9">
        <v>443.75</v>
      </c>
      <c r="Z14" s="9">
        <v>222.5</v>
      </c>
      <c r="AA14" s="9">
        <v>77.5</v>
      </c>
      <c r="AB14" s="1">
        <v>179.9</v>
      </c>
      <c r="AC14" s="1">
        <f t="shared" si="5"/>
        <v>1202.2491662034463</v>
      </c>
      <c r="AD14" s="13">
        <f t="shared" si="0"/>
        <v>1083.8333796553641</v>
      </c>
      <c r="AE14" s="13">
        <f t="shared" si="0"/>
        <v>932.52431906614788</v>
      </c>
      <c r="AF14" s="13">
        <f t="shared" si="0"/>
        <v>784.50458588104505</v>
      </c>
      <c r="AG14" s="13">
        <f t="shared" si="0"/>
        <v>707.20539188438022</v>
      </c>
      <c r="AH14" s="13">
        <f t="shared" si="0"/>
        <v>672.66745414118952</v>
      </c>
      <c r="AI14" s="13">
        <f t="shared" si="0"/>
        <v>583.8556142301278</v>
      </c>
      <c r="AJ14" s="13">
        <f t="shared" si="0"/>
        <v>292.75013896609227</v>
      </c>
      <c r="AK14" s="1">
        <f t="shared" si="0"/>
        <v>101.96914952751528</v>
      </c>
    </row>
    <row r="15" spans="1:37">
      <c r="A15" s="1" t="s">
        <v>22</v>
      </c>
      <c r="B15" s="4">
        <v>1600</v>
      </c>
      <c r="C15" s="4">
        <v>1350</v>
      </c>
      <c r="D15" s="4">
        <v>1000</v>
      </c>
      <c r="E15" s="4">
        <v>775</v>
      </c>
      <c r="F15" s="4">
        <v>725</v>
      </c>
      <c r="G15" s="4">
        <v>645</v>
      </c>
      <c r="H15" s="4">
        <v>525</v>
      </c>
      <c r="I15" s="4">
        <v>325</v>
      </c>
      <c r="J15" s="4">
        <v>185</v>
      </c>
      <c r="K15" s="23">
        <f t="shared" si="6"/>
        <v>-0.12921173148000623</v>
      </c>
      <c r="L15" s="23">
        <f t="shared" si="7"/>
        <v>-0.15746743245325218</v>
      </c>
      <c r="M15" s="23">
        <f t="shared" si="8"/>
        <v>-0.19022673630106793</v>
      </c>
      <c r="N15" s="26">
        <f t="shared" si="9"/>
        <v>1.7677773345402884E-2</v>
      </c>
      <c r="O15" s="26">
        <f t="shared" si="10"/>
        <v>2.6380454469975709E-2</v>
      </c>
      <c r="P15" s="26">
        <f t="shared" si="11"/>
        <v>3.8320008941523175E-2</v>
      </c>
      <c r="R15" s="1">
        <v>2003</v>
      </c>
      <c r="S15" s="5">
        <v>871.25</v>
      </c>
      <c r="T15" s="9">
        <v>776.25</v>
      </c>
      <c r="U15" s="9">
        <v>690</v>
      </c>
      <c r="V15" s="9">
        <v>597.5</v>
      </c>
      <c r="W15" s="9">
        <v>536.25</v>
      </c>
      <c r="X15" s="9">
        <v>496.25</v>
      </c>
      <c r="Y15" s="9">
        <v>441.25</v>
      </c>
      <c r="Z15" s="9">
        <v>213.75</v>
      </c>
      <c r="AA15" s="9">
        <v>90</v>
      </c>
      <c r="AB15" s="1">
        <v>184</v>
      </c>
      <c r="AC15" s="1">
        <f t="shared" si="5"/>
        <v>1120.7873641304348</v>
      </c>
      <c r="AD15" s="13">
        <f t="shared" si="0"/>
        <v>998.578125</v>
      </c>
      <c r="AE15" s="13">
        <f t="shared" si="0"/>
        <v>887.625</v>
      </c>
      <c r="AF15" s="13">
        <f t="shared" si="0"/>
        <v>768.63179347826087</v>
      </c>
      <c r="AG15" s="13">
        <f t="shared" si="0"/>
        <v>689.83899456521738</v>
      </c>
      <c r="AH15" s="13">
        <f t="shared" si="0"/>
        <v>638.38247282608688</v>
      </c>
      <c r="AI15" s="13">
        <f t="shared" si="0"/>
        <v>567.62975543478262</v>
      </c>
      <c r="AJ15" s="13">
        <f t="shared" si="0"/>
        <v>274.97078804347825</v>
      </c>
      <c r="AK15" s="1">
        <f t="shared" si="0"/>
        <v>115.77717391304347</v>
      </c>
    </row>
    <row r="16" spans="1:37">
      <c r="A16" s="1" t="s">
        <v>23</v>
      </c>
      <c r="B16" s="4">
        <v>1550</v>
      </c>
      <c r="C16" s="4">
        <v>1350</v>
      </c>
      <c r="D16" s="4">
        <v>1015</v>
      </c>
      <c r="E16" s="4">
        <v>785</v>
      </c>
      <c r="F16" s="4">
        <v>730</v>
      </c>
      <c r="G16" s="4">
        <v>625</v>
      </c>
      <c r="H16" s="4">
        <v>515</v>
      </c>
      <c r="I16" s="4">
        <v>335</v>
      </c>
      <c r="J16" s="4">
        <v>180</v>
      </c>
      <c r="K16" s="23">
        <f t="shared" si="6"/>
        <v>6.8728792877620504E-3</v>
      </c>
      <c r="L16" s="23">
        <f t="shared" si="7"/>
        <v>-3.1498667059371051E-2</v>
      </c>
      <c r="M16" s="23">
        <f t="shared" si="8"/>
        <v>-1.9231361927887644E-2</v>
      </c>
      <c r="N16" s="26">
        <f t="shared" si="9"/>
        <v>9.777021666384288E-6</v>
      </c>
      <c r="O16" s="26">
        <f t="shared" si="10"/>
        <v>1.3287369566067518E-3</v>
      </c>
      <c r="P16" s="26">
        <f t="shared" si="11"/>
        <v>6.130376593126278E-4</v>
      </c>
      <c r="R16" s="1">
        <v>2004</v>
      </c>
      <c r="S16" s="5">
        <v>985</v>
      </c>
      <c r="T16" s="9">
        <v>887.5</v>
      </c>
      <c r="U16" s="9">
        <v>776.25</v>
      </c>
      <c r="V16" s="9">
        <v>675</v>
      </c>
      <c r="W16" s="9">
        <v>611.25</v>
      </c>
      <c r="X16" s="9">
        <v>586.25</v>
      </c>
      <c r="Y16" s="9">
        <v>531.25</v>
      </c>
      <c r="Z16" s="9">
        <v>262.5</v>
      </c>
      <c r="AA16" s="9">
        <v>77.5</v>
      </c>
      <c r="AB16" s="1">
        <v>188.9</v>
      </c>
      <c r="AC16" s="1">
        <f t="shared" si="5"/>
        <v>1234.2482795129697</v>
      </c>
      <c r="AD16" s="13">
        <f t="shared" si="0"/>
        <v>1112.0764955002646</v>
      </c>
      <c r="AE16" s="13">
        <f t="shared" si="0"/>
        <v>972.67535733192165</v>
      </c>
      <c r="AF16" s="13">
        <f t="shared" si="0"/>
        <v>845.80465854949705</v>
      </c>
      <c r="AG16" s="13">
        <f t="shared" si="0"/>
        <v>765.92310746426676</v>
      </c>
      <c r="AH16" s="13">
        <f t="shared" si="0"/>
        <v>734.59700899947063</v>
      </c>
      <c r="AI16" s="13">
        <f t="shared" si="0"/>
        <v>665.679592376919</v>
      </c>
      <c r="AJ16" s="13">
        <f t="shared" si="0"/>
        <v>328.92403388035996</v>
      </c>
      <c r="AK16" s="1">
        <f t="shared" si="0"/>
        <v>97.110905240868178</v>
      </c>
    </row>
    <row r="17" spans="1:37">
      <c r="A17" s="1" t="s">
        <v>24</v>
      </c>
      <c r="B17" s="4">
        <v>1900</v>
      </c>
      <c r="C17" s="4">
        <v>1650</v>
      </c>
      <c r="D17" s="4">
        <v>1175</v>
      </c>
      <c r="E17" s="4">
        <v>875</v>
      </c>
      <c r="F17" s="4">
        <v>815</v>
      </c>
      <c r="G17" s="4">
        <v>710</v>
      </c>
      <c r="H17" s="4">
        <v>535</v>
      </c>
      <c r="I17" s="4">
        <v>415</v>
      </c>
      <c r="J17" s="4">
        <v>175</v>
      </c>
      <c r="K17" s="23">
        <f t="shared" si="6"/>
        <v>0.11014357909842591</v>
      </c>
      <c r="L17" s="23">
        <f t="shared" si="7"/>
        <v>0.12751332029895951</v>
      </c>
      <c r="M17" s="23">
        <f t="shared" si="8"/>
        <v>3.8099846232270383E-2</v>
      </c>
      <c r="N17" s="26">
        <f t="shared" si="9"/>
        <v>1.1320432846398483E-2</v>
      </c>
      <c r="O17" s="26">
        <f t="shared" si="10"/>
        <v>1.5020988653919418E-2</v>
      </c>
      <c r="P17" s="26">
        <f t="shared" si="11"/>
        <v>1.0609098329015089E-3</v>
      </c>
      <c r="R17" s="1">
        <v>2005</v>
      </c>
      <c r="S17" s="5">
        <v>1123.75</v>
      </c>
      <c r="T17" s="9">
        <v>992.5</v>
      </c>
      <c r="U17" s="9">
        <v>815</v>
      </c>
      <c r="V17" s="9">
        <v>691.25</v>
      </c>
      <c r="W17" s="9">
        <v>648.75</v>
      </c>
      <c r="X17" s="9">
        <v>630</v>
      </c>
      <c r="Y17" s="9">
        <v>573.75</v>
      </c>
      <c r="Z17" s="9">
        <v>232.5</v>
      </c>
      <c r="AA17" s="9">
        <v>76.25</v>
      </c>
      <c r="AB17" s="1">
        <v>195.3</v>
      </c>
      <c r="AC17" s="1">
        <f t="shared" si="5"/>
        <v>1361.9642857142858</v>
      </c>
      <c r="AD17" s="13">
        <f t="shared" si="0"/>
        <v>1202.8917050691243</v>
      </c>
      <c r="AE17" s="13">
        <f t="shared" si="0"/>
        <v>987.76497695852527</v>
      </c>
      <c r="AF17" s="13">
        <f t="shared" si="0"/>
        <v>837.7822580645161</v>
      </c>
      <c r="AG17" s="13">
        <f t="shared" si="0"/>
        <v>786.27304147465441</v>
      </c>
      <c r="AH17" s="13">
        <f t="shared" si="0"/>
        <v>763.54838709677415</v>
      </c>
      <c r="AI17" s="13">
        <f t="shared" si="0"/>
        <v>695.37442396313361</v>
      </c>
      <c r="AJ17" s="13">
        <f t="shared" si="0"/>
        <v>281.78571428571428</v>
      </c>
      <c r="AK17" s="1">
        <f t="shared" si="0"/>
        <v>92.413594470046078</v>
      </c>
    </row>
    <row r="18" spans="1:37">
      <c r="A18" s="1" t="s">
        <v>25</v>
      </c>
      <c r="B18" s="4">
        <v>1800</v>
      </c>
      <c r="C18" s="4">
        <v>1450</v>
      </c>
      <c r="D18" s="4">
        <v>1125</v>
      </c>
      <c r="E18" s="4">
        <v>795</v>
      </c>
      <c r="F18" s="4">
        <v>740</v>
      </c>
      <c r="G18" s="4">
        <v>675</v>
      </c>
      <c r="H18" s="4">
        <v>575</v>
      </c>
      <c r="I18" s="4">
        <v>350</v>
      </c>
      <c r="J18" s="4">
        <v>150</v>
      </c>
      <c r="K18" s="23">
        <f t="shared" si="6"/>
        <v>-9.6537927042647298E-2</v>
      </c>
      <c r="L18" s="23">
        <f t="shared" si="7"/>
        <v>-5.055227916283133E-2</v>
      </c>
      <c r="M18" s="23">
        <f t="shared" si="8"/>
        <v>7.2103293901343901E-2</v>
      </c>
      <c r="N18" s="26">
        <f t="shared" si="9"/>
        <v>1.0056877325665419E-2</v>
      </c>
      <c r="O18" s="26">
        <f t="shared" si="10"/>
        <v>3.080855696244209E-3</v>
      </c>
      <c r="P18" s="26">
        <f t="shared" si="11"/>
        <v>4.4322384158730832E-3</v>
      </c>
      <c r="R18" s="1">
        <v>2006</v>
      </c>
      <c r="S18" s="5">
        <v>822.5</v>
      </c>
      <c r="T18" s="9">
        <v>772.5</v>
      </c>
      <c r="U18" s="9">
        <v>728.75</v>
      </c>
      <c r="V18" s="9">
        <v>682.5</v>
      </c>
      <c r="W18" s="9">
        <v>612.5</v>
      </c>
      <c r="X18" s="9">
        <v>567.5</v>
      </c>
      <c r="Y18" s="9">
        <v>536.25</v>
      </c>
      <c r="Z18" s="9">
        <v>207.5</v>
      </c>
      <c r="AA18" s="9">
        <v>61.25</v>
      </c>
      <c r="AB18" s="1">
        <v>201.6</v>
      </c>
      <c r="AC18" s="1">
        <f t="shared" si="5"/>
        <v>965.703125</v>
      </c>
      <c r="AD18" s="13">
        <f t="shared" ref="AD18:AD26" si="12">T18*($AB$26/$AB18)</f>
        <v>906.99776785714278</v>
      </c>
      <c r="AE18" s="13">
        <f t="shared" ref="AE18:AE26" si="13">U18*($AB$26/$AB18)</f>
        <v>855.63058035714278</v>
      </c>
      <c r="AF18" s="13">
        <f t="shared" ref="AF18:AF26" si="14">V18*($AB$26/$AB18)</f>
        <v>801.328125</v>
      </c>
      <c r="AG18" s="13">
        <f t="shared" ref="AG18:AG26" si="15">W18*($AB$26/$AB18)</f>
        <v>719.140625</v>
      </c>
      <c r="AH18" s="13">
        <f t="shared" ref="AH18:AH26" si="16">X18*($AB$26/$AB18)</f>
        <v>666.30580357142856</v>
      </c>
      <c r="AI18" s="13">
        <f t="shared" ref="AI18:AI26" si="17">Y18*($AB$26/$AB18)</f>
        <v>629.61495535714278</v>
      </c>
      <c r="AJ18" s="13">
        <f t="shared" ref="AJ18:AJ26" si="18">Z18*($AB$26/$AB18)</f>
        <v>243.62723214285714</v>
      </c>
      <c r="AK18" s="1">
        <f t="shared" ref="AK18:AK26" si="19">AA18*($AB$26/$AB18)</f>
        <v>71.9140625</v>
      </c>
    </row>
    <row r="19" spans="1:37">
      <c r="A19" s="1" t="s">
        <v>26</v>
      </c>
      <c r="B19" s="4">
        <v>1800</v>
      </c>
      <c r="C19" s="4">
        <v>1550</v>
      </c>
      <c r="D19" s="4">
        <v>1075</v>
      </c>
      <c r="E19" s="4">
        <v>760</v>
      </c>
      <c r="F19" s="4">
        <v>690</v>
      </c>
      <c r="G19" s="4">
        <v>630</v>
      </c>
      <c r="H19" s="4">
        <v>535</v>
      </c>
      <c r="I19" s="4">
        <v>335</v>
      </c>
      <c r="J19" s="4">
        <v>135</v>
      </c>
      <c r="K19" s="23">
        <f t="shared" si="6"/>
        <v>-6.9958588606910344E-2</v>
      </c>
      <c r="L19" s="23">
        <f t="shared" si="7"/>
        <v>-6.8992871486951435E-2</v>
      </c>
      <c r="M19" s="23">
        <f t="shared" si="8"/>
        <v>-7.2103293901343943E-2</v>
      </c>
      <c r="N19" s="26">
        <f t="shared" si="9"/>
        <v>5.4323746886421505E-3</v>
      </c>
      <c r="O19" s="26">
        <f t="shared" si="10"/>
        <v>5.4680181299991233E-3</v>
      </c>
      <c r="P19" s="26">
        <f t="shared" si="11"/>
        <v>6.026654340014587E-3</v>
      </c>
      <c r="R19" s="1">
        <v>2007</v>
      </c>
      <c r="S19" s="5">
        <v>636.25</v>
      </c>
      <c r="T19" s="9">
        <v>636.25</v>
      </c>
      <c r="U19" s="9">
        <v>636.25</v>
      </c>
      <c r="V19" s="9">
        <v>600</v>
      </c>
      <c r="W19" s="9">
        <v>542.5</v>
      </c>
      <c r="X19" s="9">
        <v>483.75</v>
      </c>
      <c r="Y19" s="9">
        <v>460</v>
      </c>
      <c r="Z19" s="9">
        <v>158.75</v>
      </c>
      <c r="AA19" s="9">
        <v>68.75</v>
      </c>
      <c r="AB19" s="1">
        <v>207.3</v>
      </c>
      <c r="AC19" s="1">
        <f t="shared" si="5"/>
        <v>726.48516642547031</v>
      </c>
      <c r="AD19" s="13">
        <f t="shared" si="12"/>
        <v>726.48516642547031</v>
      </c>
      <c r="AE19" s="13">
        <f t="shared" si="13"/>
        <v>726.48516642547031</v>
      </c>
      <c r="AF19" s="13">
        <f t="shared" si="14"/>
        <v>685.09406657018803</v>
      </c>
      <c r="AG19" s="13">
        <f t="shared" si="15"/>
        <v>619.43921852387837</v>
      </c>
      <c r="AH19" s="13">
        <f t="shared" si="16"/>
        <v>552.35709117221415</v>
      </c>
      <c r="AI19" s="13">
        <f t="shared" si="17"/>
        <v>525.23878437047756</v>
      </c>
      <c r="AJ19" s="13">
        <f t="shared" si="18"/>
        <v>181.26447178002894</v>
      </c>
      <c r="AK19" s="1">
        <f t="shared" si="19"/>
        <v>78.500361794500719</v>
      </c>
    </row>
    <row r="20" spans="1:37">
      <c r="A20" s="1" t="s">
        <v>27</v>
      </c>
      <c r="B20" s="4">
        <v>1500</v>
      </c>
      <c r="C20" s="4">
        <v>1300</v>
      </c>
      <c r="D20" s="4">
        <v>970</v>
      </c>
      <c r="E20" s="4">
        <v>785</v>
      </c>
      <c r="F20" s="4">
        <v>700</v>
      </c>
      <c r="G20" s="4">
        <v>605</v>
      </c>
      <c r="H20" s="4">
        <v>520</v>
      </c>
      <c r="I20" s="4">
        <v>275</v>
      </c>
      <c r="J20" s="4">
        <v>125</v>
      </c>
      <c r="K20" s="23">
        <f t="shared" si="6"/>
        <v>1.4388737452099671E-2</v>
      </c>
      <c r="L20" s="23">
        <f t="shared" si="7"/>
        <v>-4.0491361354736875E-2</v>
      </c>
      <c r="M20" s="23">
        <f t="shared" si="8"/>
        <v>-2.8437935320533514E-2</v>
      </c>
      <c r="N20" s="26">
        <f t="shared" si="9"/>
        <v>1.1326666098064028E-4</v>
      </c>
      <c r="O20" s="26">
        <f t="shared" si="10"/>
        <v>2.0652060928025066E-3</v>
      </c>
      <c r="P20" s="26">
        <f t="shared" si="11"/>
        <v>1.1537007526941372E-3</v>
      </c>
      <c r="R20" s="1">
        <v>2008</v>
      </c>
      <c r="S20" s="5">
        <v>621.25</v>
      </c>
      <c r="T20" s="9">
        <v>621.25</v>
      </c>
      <c r="U20" s="9">
        <v>621.25</v>
      </c>
      <c r="V20" s="9">
        <v>531.25</v>
      </c>
      <c r="W20" s="9">
        <v>450</v>
      </c>
      <c r="X20" s="9">
        <v>387.5</v>
      </c>
      <c r="Y20" s="9">
        <v>365</v>
      </c>
      <c r="Z20" s="9">
        <v>95</v>
      </c>
      <c r="AA20" s="9">
        <v>76.25</v>
      </c>
      <c r="AB20" s="1">
        <v>215.3</v>
      </c>
      <c r="AC20" s="1">
        <f t="shared" si="5"/>
        <v>682.9998838829539</v>
      </c>
      <c r="AD20" s="13">
        <f t="shared" si="12"/>
        <v>682.9998838829539</v>
      </c>
      <c r="AE20" s="13">
        <f t="shared" si="13"/>
        <v>682.9998838829539</v>
      </c>
      <c r="AF20" s="13">
        <f t="shared" si="14"/>
        <v>584.05422666047366</v>
      </c>
      <c r="AG20" s="13">
        <f t="shared" si="15"/>
        <v>494.72828611240124</v>
      </c>
      <c r="AH20" s="13">
        <f t="shared" si="16"/>
        <v>426.01602415234549</v>
      </c>
      <c r="AI20" s="13">
        <f t="shared" si="17"/>
        <v>401.27960984672546</v>
      </c>
      <c r="AJ20" s="13">
        <f t="shared" si="18"/>
        <v>104.4426381792847</v>
      </c>
      <c r="AK20" s="1">
        <f t="shared" si="19"/>
        <v>83.828959591267989</v>
      </c>
    </row>
    <row r="21" spans="1:37">
      <c r="A21" s="1" t="s">
        <v>28</v>
      </c>
      <c r="B21" s="4">
        <v>1150</v>
      </c>
      <c r="C21" s="4">
        <v>1000</v>
      </c>
      <c r="D21" s="4">
        <v>845</v>
      </c>
      <c r="E21" s="4">
        <v>760</v>
      </c>
      <c r="F21" s="4">
        <v>695</v>
      </c>
      <c r="G21" s="4">
        <v>585</v>
      </c>
      <c r="H21" s="4">
        <v>470</v>
      </c>
      <c r="I21" s="4">
        <v>285</v>
      </c>
      <c r="J21" s="4">
        <v>135</v>
      </c>
      <c r="K21" s="23">
        <f t="shared" si="6"/>
        <v>-7.168489478612516E-3</v>
      </c>
      <c r="L21" s="23">
        <f t="shared" si="7"/>
        <v>-3.3616610798984974E-2</v>
      </c>
      <c r="M21" s="23">
        <f t="shared" si="8"/>
        <v>-0.10109611687136875</v>
      </c>
      <c r="N21" s="26">
        <f t="shared" si="9"/>
        <v>1.1912731070677365E-4</v>
      </c>
      <c r="O21" s="26">
        <f t="shared" si="10"/>
        <v>1.4876285533730854E-3</v>
      </c>
      <c r="P21" s="26">
        <f t="shared" si="11"/>
        <v>1.136875249502157E-2</v>
      </c>
      <c r="R21" s="1">
        <v>2009</v>
      </c>
      <c r="S21" s="5">
        <v>475</v>
      </c>
      <c r="T21" s="9">
        <v>475</v>
      </c>
      <c r="U21" s="9">
        <v>475</v>
      </c>
      <c r="V21" s="9">
        <v>415</v>
      </c>
      <c r="W21" s="9">
        <v>346.25</v>
      </c>
      <c r="X21" s="9">
        <v>321.25</v>
      </c>
      <c r="Y21" s="9">
        <v>313.75</v>
      </c>
      <c r="Z21" s="9">
        <v>100</v>
      </c>
      <c r="AA21" s="9">
        <v>67.5</v>
      </c>
      <c r="AB21" s="1">
        <v>214.5</v>
      </c>
      <c r="AC21" s="1">
        <f t="shared" si="5"/>
        <v>524.16083916083915</v>
      </c>
      <c r="AD21" s="13">
        <f t="shared" si="12"/>
        <v>524.16083916083915</v>
      </c>
      <c r="AE21" s="13">
        <f t="shared" si="13"/>
        <v>524.16083916083915</v>
      </c>
      <c r="AF21" s="13">
        <f t="shared" si="14"/>
        <v>457.9510489510489</v>
      </c>
      <c r="AG21" s="13">
        <f t="shared" si="15"/>
        <v>382.08566433566432</v>
      </c>
      <c r="AH21" s="13">
        <f t="shared" si="16"/>
        <v>354.49825174825173</v>
      </c>
      <c r="AI21" s="13">
        <f t="shared" si="17"/>
        <v>346.22202797202794</v>
      </c>
      <c r="AJ21" s="13">
        <f t="shared" si="18"/>
        <v>110.34965034965035</v>
      </c>
      <c r="AK21" s="1">
        <f t="shared" si="19"/>
        <v>74.486013986013987</v>
      </c>
    </row>
    <row r="22" spans="1:37">
      <c r="A22" s="1" t="s">
        <v>29</v>
      </c>
      <c r="B22" s="4">
        <v>1100</v>
      </c>
      <c r="C22" s="4">
        <v>1000</v>
      </c>
      <c r="D22" s="4">
        <v>875</v>
      </c>
      <c r="E22" s="4">
        <v>790</v>
      </c>
      <c r="F22" s="4">
        <v>705</v>
      </c>
      <c r="G22" s="4">
        <v>600</v>
      </c>
      <c r="H22" s="4">
        <v>495</v>
      </c>
      <c r="I22" s="4">
        <v>265</v>
      </c>
      <c r="J22" s="4">
        <v>135</v>
      </c>
      <c r="K22" s="23">
        <f t="shared" si="6"/>
        <v>1.4285957247476434E-2</v>
      </c>
      <c r="L22" s="23">
        <f t="shared" si="7"/>
        <v>2.5317807984289786E-2</v>
      </c>
      <c r="M22" s="23">
        <f t="shared" si="8"/>
        <v>5.1825067864585947E-2</v>
      </c>
      <c r="N22" s="26">
        <f t="shared" si="9"/>
        <v>1.1108951086885813E-4</v>
      </c>
      <c r="O22" s="26">
        <f t="shared" si="10"/>
        <v>4.1471818323884295E-4</v>
      </c>
      <c r="P22" s="26">
        <f t="shared" si="11"/>
        <v>2.143396697238442E-3</v>
      </c>
      <c r="R22" s="1">
        <v>2010</v>
      </c>
      <c r="S22" s="5">
        <v>585</v>
      </c>
      <c r="T22" s="9">
        <v>585</v>
      </c>
      <c r="U22" s="9">
        <v>585</v>
      </c>
      <c r="V22" s="9">
        <v>503.75</v>
      </c>
      <c r="W22" s="9">
        <v>462.5</v>
      </c>
      <c r="X22" s="9">
        <v>432.5</v>
      </c>
      <c r="Y22" s="9">
        <v>417.5</v>
      </c>
      <c r="Z22" s="9">
        <v>111.25</v>
      </c>
      <c r="AA22" s="9">
        <v>102.5</v>
      </c>
      <c r="AB22" s="1">
        <v>218.1</v>
      </c>
      <c r="AC22" s="1">
        <f t="shared" si="5"/>
        <v>634.88995873452541</v>
      </c>
      <c r="AD22" s="13">
        <f t="shared" si="12"/>
        <v>634.88995873452541</v>
      </c>
      <c r="AE22" s="13">
        <f t="shared" si="13"/>
        <v>634.88995873452541</v>
      </c>
      <c r="AF22" s="13">
        <f t="shared" si="14"/>
        <v>546.71079779917466</v>
      </c>
      <c r="AG22" s="13">
        <f t="shared" si="15"/>
        <v>501.94291609353508</v>
      </c>
      <c r="AH22" s="13">
        <f t="shared" si="16"/>
        <v>469.38445667125171</v>
      </c>
      <c r="AI22" s="13">
        <f t="shared" si="17"/>
        <v>453.10522696011003</v>
      </c>
      <c r="AJ22" s="13">
        <f t="shared" si="18"/>
        <v>120.7376203576341</v>
      </c>
      <c r="AK22" s="1">
        <f>AA22*($AB$26/$AB22)</f>
        <v>111.24140302613479</v>
      </c>
    </row>
    <row r="23" spans="1:37">
      <c r="A23" s="1" t="s">
        <v>30</v>
      </c>
      <c r="B23" s="4">
        <v>1095</v>
      </c>
      <c r="C23" s="4">
        <v>960</v>
      </c>
      <c r="D23" s="4">
        <v>810</v>
      </c>
      <c r="E23" s="4">
        <v>735</v>
      </c>
      <c r="F23" s="4">
        <v>685</v>
      </c>
      <c r="G23" s="4">
        <v>590</v>
      </c>
      <c r="H23" s="4">
        <v>515</v>
      </c>
      <c r="I23" s="4">
        <v>300</v>
      </c>
      <c r="J23" s="4">
        <v>135</v>
      </c>
      <c r="K23" s="23">
        <f t="shared" si="6"/>
        <v>-2.8778964550043404E-2</v>
      </c>
      <c r="L23" s="23">
        <f t="shared" si="7"/>
        <v>-1.6807118316381289E-2</v>
      </c>
      <c r="M23" s="23">
        <f t="shared" si="8"/>
        <v>3.9609138095045883E-2</v>
      </c>
      <c r="N23" s="26">
        <f t="shared" si="9"/>
        <v>1.0578769847326931E-3</v>
      </c>
      <c r="O23" s="26">
        <f t="shared" si="10"/>
        <v>4.7351046495826981E-4</v>
      </c>
      <c r="P23" s="26">
        <f t="shared" si="11"/>
        <v>1.1615079292339164E-3</v>
      </c>
      <c r="R23" s="1">
        <v>2011</v>
      </c>
      <c r="S23" s="5">
        <v>587.5</v>
      </c>
      <c r="T23" s="9">
        <v>587.5</v>
      </c>
      <c r="U23" s="9">
        <v>587.5</v>
      </c>
      <c r="V23" s="9">
        <v>558.75</v>
      </c>
      <c r="W23" s="9">
        <v>527.5</v>
      </c>
      <c r="X23" s="9">
        <v>497.5</v>
      </c>
      <c r="Y23" s="9">
        <v>480</v>
      </c>
      <c r="Z23" s="9">
        <v>143.75</v>
      </c>
      <c r="AA23" s="9">
        <v>122.5</v>
      </c>
      <c r="AB23" s="1">
        <v>224.9</v>
      </c>
      <c r="AC23" s="1">
        <f t="shared" si="5"/>
        <v>618.32481102712302</v>
      </c>
      <c r="AD23" s="13">
        <f t="shared" si="12"/>
        <v>618.32481102712302</v>
      </c>
      <c r="AE23" s="13">
        <f t="shared" si="13"/>
        <v>618.32481102712302</v>
      </c>
      <c r="AF23" s="13">
        <f t="shared" si="14"/>
        <v>588.0663628279234</v>
      </c>
      <c r="AG23" s="13">
        <f t="shared" si="15"/>
        <v>555.1767452200977</v>
      </c>
      <c r="AH23" s="13">
        <f t="shared" si="16"/>
        <v>523.6027123165851</v>
      </c>
      <c r="AI23" s="13">
        <f t="shared" si="17"/>
        <v>505.18452645620266</v>
      </c>
      <c r="AJ23" s="13">
        <f t="shared" si="18"/>
        <v>151.29224099599821</v>
      </c>
      <c r="AK23" s="1">
        <f t="shared" si="19"/>
        <v>128.92730102267672</v>
      </c>
    </row>
    <row r="24" spans="1:37">
      <c r="A24" s="1" t="s">
        <v>31</v>
      </c>
      <c r="B24" s="4">
        <v>1100</v>
      </c>
      <c r="C24" s="4">
        <v>1000</v>
      </c>
      <c r="D24" s="4">
        <v>840</v>
      </c>
      <c r="E24" s="4">
        <v>765</v>
      </c>
      <c r="F24" s="4">
        <v>720</v>
      </c>
      <c r="G24" s="4">
        <v>630</v>
      </c>
      <c r="H24" s="4">
        <v>555</v>
      </c>
      <c r="I24" s="4">
        <v>300</v>
      </c>
      <c r="J24" s="4">
        <v>200</v>
      </c>
      <c r="K24" s="23">
        <f t="shared" si="6"/>
        <v>4.9832373747875754E-2</v>
      </c>
      <c r="L24" s="23">
        <f t="shared" si="7"/>
        <v>6.5597282485813271E-2</v>
      </c>
      <c r="M24" s="23">
        <f t="shared" si="8"/>
        <v>7.480121308269834E-2</v>
      </c>
      <c r="N24" s="26">
        <f t="shared" si="9"/>
        <v>2.1239486510364132E-3</v>
      </c>
      <c r="O24" s="26">
        <f t="shared" si="10"/>
        <v>3.6777074947746441E-3</v>
      </c>
      <c r="P24" s="26">
        <f t="shared" si="11"/>
        <v>4.7987454385007133E-3</v>
      </c>
      <c r="R24" s="1">
        <v>2012</v>
      </c>
      <c r="S24" s="5">
        <v>595</v>
      </c>
      <c r="T24" s="9">
        <v>595</v>
      </c>
      <c r="U24" s="9">
        <v>595</v>
      </c>
      <c r="V24" s="9">
        <v>580</v>
      </c>
      <c r="W24" s="9">
        <v>540</v>
      </c>
      <c r="X24" s="9">
        <v>508.75</v>
      </c>
      <c r="Y24" s="9">
        <v>495</v>
      </c>
      <c r="Z24" s="9">
        <v>185</v>
      </c>
      <c r="AA24" s="9">
        <v>122.5</v>
      </c>
      <c r="AB24" s="1">
        <v>229.6</v>
      </c>
      <c r="AC24" s="1">
        <f t="shared" si="5"/>
        <v>613.39939024390242</v>
      </c>
      <c r="AD24" s="13">
        <f t="shared" si="12"/>
        <v>613.39939024390242</v>
      </c>
      <c r="AE24" s="13">
        <f t="shared" si="13"/>
        <v>613.39939024390242</v>
      </c>
      <c r="AF24" s="13">
        <f t="shared" si="14"/>
        <v>597.93554006968634</v>
      </c>
      <c r="AG24" s="13">
        <f t="shared" si="15"/>
        <v>556.69860627177695</v>
      </c>
      <c r="AH24" s="13">
        <f t="shared" si="16"/>
        <v>524.4822517421602</v>
      </c>
      <c r="AI24" s="13">
        <f t="shared" si="17"/>
        <v>510.30705574912884</v>
      </c>
      <c r="AJ24" s="13">
        <f t="shared" si="18"/>
        <v>190.720818815331</v>
      </c>
      <c r="AK24" s="1">
        <f t="shared" si="19"/>
        <v>126.28810975609754</v>
      </c>
    </row>
    <row r="25" spans="1:37">
      <c r="A25" s="1" t="s">
        <v>32</v>
      </c>
      <c r="B25" s="4">
        <v>1500</v>
      </c>
      <c r="C25" s="4">
        <v>1225</v>
      </c>
      <c r="D25" s="4">
        <v>995</v>
      </c>
      <c r="E25" s="4">
        <v>815</v>
      </c>
      <c r="F25" s="4">
        <v>710</v>
      </c>
      <c r="G25" s="4">
        <v>640</v>
      </c>
      <c r="H25" s="4">
        <v>550</v>
      </c>
      <c r="I25" s="4">
        <v>325</v>
      </c>
      <c r="J25" s="4">
        <v>155</v>
      </c>
      <c r="K25" s="23">
        <f t="shared" si="6"/>
        <v>-1.3986241974739839E-2</v>
      </c>
      <c r="L25" s="23">
        <f t="shared" si="7"/>
        <v>1.5748356968139112E-2</v>
      </c>
      <c r="M25" s="23">
        <f t="shared" si="8"/>
        <v>-9.0498355199179273E-3</v>
      </c>
      <c r="N25" s="26">
        <f t="shared" si="9"/>
        <v>3.1443440397812205E-4</v>
      </c>
      <c r="O25" s="26">
        <f t="shared" si="10"/>
        <v>1.1653590424303811E-4</v>
      </c>
      <c r="P25" s="26">
        <f t="shared" si="11"/>
        <v>2.1252015143615382E-4</v>
      </c>
      <c r="R25" s="1">
        <v>2013</v>
      </c>
      <c r="S25" s="5">
        <v>681.25</v>
      </c>
      <c r="T25" s="9">
        <v>681.25</v>
      </c>
      <c r="U25" s="9">
        <v>681.25</v>
      </c>
      <c r="V25" s="9">
        <v>658.75</v>
      </c>
      <c r="W25" s="9">
        <v>627.5</v>
      </c>
      <c r="X25" s="9">
        <v>585</v>
      </c>
      <c r="Y25" s="9">
        <v>566.25</v>
      </c>
      <c r="Z25" s="9">
        <v>160</v>
      </c>
      <c r="AA25" s="9">
        <v>125</v>
      </c>
      <c r="AB25" s="1">
        <v>233</v>
      </c>
      <c r="AC25" s="1">
        <f t="shared" si="5"/>
        <v>692.06813304721027</v>
      </c>
      <c r="AD25" s="13">
        <f t="shared" si="12"/>
        <v>692.06813304721027</v>
      </c>
      <c r="AE25" s="13">
        <f t="shared" si="13"/>
        <v>692.06813304721027</v>
      </c>
      <c r="AF25" s="13">
        <f t="shared" si="14"/>
        <v>669.21083690987132</v>
      </c>
      <c r="AG25" s="13">
        <f t="shared" si="15"/>
        <v>637.46459227467813</v>
      </c>
      <c r="AH25" s="13">
        <f t="shared" si="16"/>
        <v>594.28969957081551</v>
      </c>
      <c r="AI25" s="13">
        <f t="shared" si="17"/>
        <v>575.24195278969955</v>
      </c>
      <c r="AJ25" s="13">
        <f t="shared" si="18"/>
        <v>162.54077253218884</v>
      </c>
      <c r="AK25" s="1">
        <f t="shared" si="19"/>
        <v>126.98497854077253</v>
      </c>
    </row>
    <row r="26" spans="1:37">
      <c r="A26" s="1" t="s">
        <v>33</v>
      </c>
      <c r="B26" s="4">
        <v>1440</v>
      </c>
      <c r="C26" s="4">
        <v>1240</v>
      </c>
      <c r="D26" s="4">
        <v>980</v>
      </c>
      <c r="E26" s="4">
        <v>790</v>
      </c>
      <c r="F26" s="4">
        <v>710</v>
      </c>
      <c r="G26" s="4">
        <v>590</v>
      </c>
      <c r="H26" s="4">
        <v>545</v>
      </c>
      <c r="I26" s="4">
        <v>325</v>
      </c>
      <c r="J26" s="4">
        <v>100</v>
      </c>
      <c r="K26" s="23">
        <f t="shared" si="6"/>
        <v>0</v>
      </c>
      <c r="L26" s="23">
        <f t="shared" si="7"/>
        <v>-8.1345639453952401E-2</v>
      </c>
      <c r="M26" s="23">
        <f t="shared" si="8"/>
        <v>-9.1324835632724741E-3</v>
      </c>
      <c r="N26" s="26">
        <f t="shared" si="9"/>
        <v>1.4032938198617289E-5</v>
      </c>
      <c r="O26" s="26">
        <f t="shared" si="10"/>
        <v>7.4474857717282015E-3</v>
      </c>
      <c r="P26" s="26">
        <f t="shared" si="11"/>
        <v>2.1493668020829671E-4</v>
      </c>
      <c r="R26" s="1">
        <v>2014</v>
      </c>
      <c r="S26" s="5">
        <v>718.75</v>
      </c>
      <c r="T26" s="9">
        <v>718.75</v>
      </c>
      <c r="U26" s="9">
        <v>718.75</v>
      </c>
      <c r="V26" s="9">
        <v>703.75</v>
      </c>
      <c r="W26" s="9">
        <v>671.25</v>
      </c>
      <c r="X26" s="9">
        <v>626.25</v>
      </c>
      <c r="Y26" s="9">
        <v>601.25</v>
      </c>
      <c r="Z26" s="9">
        <v>212.5</v>
      </c>
      <c r="AA26" s="9">
        <v>131.25</v>
      </c>
      <c r="AB26" s="1">
        <v>236.7</v>
      </c>
      <c r="AC26" s="1">
        <f>S26*($AB$26/$AB26)</f>
        <v>718.75</v>
      </c>
      <c r="AD26" s="13">
        <f t="shared" si="12"/>
        <v>718.75</v>
      </c>
      <c r="AE26" s="13">
        <f t="shared" si="13"/>
        <v>718.75</v>
      </c>
      <c r="AF26" s="13">
        <f t="shared" si="14"/>
        <v>703.75</v>
      </c>
      <c r="AG26" s="13">
        <f t="shared" si="15"/>
        <v>671.25</v>
      </c>
      <c r="AH26" s="13">
        <f t="shared" si="16"/>
        <v>626.25</v>
      </c>
      <c r="AI26" s="13">
        <f t="shared" si="17"/>
        <v>601.25</v>
      </c>
      <c r="AJ26" s="13">
        <f t="shared" si="18"/>
        <v>212.5</v>
      </c>
      <c r="AK26" s="1">
        <f t="shared" si="19"/>
        <v>131.25</v>
      </c>
    </row>
    <row r="27" spans="1:37" ht="15" thickBot="1">
      <c r="A27" s="1" t="s">
        <v>34</v>
      </c>
      <c r="B27" s="4">
        <v>1300</v>
      </c>
      <c r="C27" s="4">
        <v>1220</v>
      </c>
      <c r="D27" s="4">
        <v>895</v>
      </c>
      <c r="E27" s="4">
        <v>735</v>
      </c>
      <c r="F27" s="4">
        <v>645</v>
      </c>
      <c r="G27" s="4">
        <v>555</v>
      </c>
      <c r="H27" s="4">
        <v>485</v>
      </c>
      <c r="I27" s="4">
        <v>285</v>
      </c>
      <c r="J27" s="4">
        <v>60</v>
      </c>
      <c r="K27" s="23">
        <f t="shared" si="6"/>
        <v>-9.6014653239588604E-2</v>
      </c>
      <c r="L27" s="23">
        <f t="shared" si="7"/>
        <v>-6.1154423153330577E-2</v>
      </c>
      <c r="M27" s="23">
        <f t="shared" si="8"/>
        <v>-0.11663690372576088</v>
      </c>
      <c r="N27" s="26">
        <f t="shared" si="9"/>
        <v>9.9521991783839275E-3</v>
      </c>
      <c r="O27" s="26">
        <f t="shared" si="10"/>
        <v>4.3702148366216442E-3</v>
      </c>
      <c r="P27" s="26">
        <f t="shared" si="11"/>
        <v>1.4924321215018669E-2</v>
      </c>
      <c r="T27" s="10"/>
      <c r="U27" s="10"/>
      <c r="V27" s="10"/>
      <c r="W27" s="10"/>
      <c r="X27" s="10"/>
      <c r="Y27" s="10"/>
      <c r="Z27" s="10"/>
      <c r="AA27" s="10"/>
    </row>
    <row r="28" spans="1:37" ht="15" thickBot="1">
      <c r="A28" s="1" t="s">
        <v>35</v>
      </c>
      <c r="B28" s="4">
        <v>1100</v>
      </c>
      <c r="C28" s="4">
        <v>1000</v>
      </c>
      <c r="D28" s="4">
        <v>835</v>
      </c>
      <c r="E28" s="4">
        <v>770</v>
      </c>
      <c r="F28" s="4">
        <v>675</v>
      </c>
      <c r="G28" s="4">
        <v>590</v>
      </c>
      <c r="H28" s="4">
        <v>530</v>
      </c>
      <c r="I28" s="4">
        <v>315</v>
      </c>
      <c r="J28" s="4">
        <v>85</v>
      </c>
      <c r="K28" s="23">
        <f t="shared" si="6"/>
        <v>4.5462374076757413E-2</v>
      </c>
      <c r="L28" s="23">
        <f t="shared" si="7"/>
        <v>6.1154423153330646E-2</v>
      </c>
      <c r="M28" s="23">
        <f t="shared" si="8"/>
        <v>8.8728115608684224E-2</v>
      </c>
      <c r="N28" s="26">
        <f t="shared" si="9"/>
        <v>1.7402511644432229E-3</v>
      </c>
      <c r="O28" s="26">
        <f t="shared" si="10"/>
        <v>3.1585800363808907E-3</v>
      </c>
      <c r="P28" s="26">
        <f t="shared" si="11"/>
        <v>6.9222200685086525E-3</v>
      </c>
      <c r="AC28" s="14" t="s">
        <v>112</v>
      </c>
      <c r="AD28" s="15"/>
      <c r="AE28" s="15"/>
      <c r="AF28" s="15"/>
      <c r="AG28" s="15"/>
      <c r="AH28" s="15"/>
      <c r="AI28" s="15"/>
      <c r="AJ28" s="15"/>
      <c r="AK28" s="16"/>
    </row>
    <row r="29" spans="1:37">
      <c r="A29" s="1" t="s">
        <v>36</v>
      </c>
      <c r="B29" s="4">
        <v>1290</v>
      </c>
      <c r="C29" s="4">
        <v>1060</v>
      </c>
      <c r="D29" s="4">
        <v>870</v>
      </c>
      <c r="E29" s="4">
        <v>780</v>
      </c>
      <c r="F29" s="4">
        <v>685</v>
      </c>
      <c r="G29" s="4">
        <v>590</v>
      </c>
      <c r="H29" s="4">
        <v>525</v>
      </c>
      <c r="I29" s="4">
        <v>320</v>
      </c>
      <c r="J29" s="4">
        <v>85</v>
      </c>
      <c r="K29" s="23">
        <f t="shared" si="6"/>
        <v>1.4706147389695487E-2</v>
      </c>
      <c r="L29" s="23">
        <f t="shared" si="7"/>
        <v>0</v>
      </c>
      <c r="M29" s="23">
        <f t="shared" si="8"/>
        <v>-9.47874395454377E-3</v>
      </c>
      <c r="N29" s="26">
        <f t="shared" si="9"/>
        <v>1.2012359553626423E-4</v>
      </c>
      <c r="O29" s="26">
        <f t="shared" si="10"/>
        <v>2.4533965284648715E-5</v>
      </c>
      <c r="P29" s="26">
        <f t="shared" si="11"/>
        <v>2.2520942902857935E-4</v>
      </c>
    </row>
    <row r="30" spans="1:37">
      <c r="A30" s="1" t="s">
        <v>37</v>
      </c>
      <c r="B30" s="4">
        <v>1270</v>
      </c>
      <c r="C30" s="4">
        <v>1095</v>
      </c>
      <c r="D30" s="4">
        <v>900</v>
      </c>
      <c r="E30" s="4">
        <v>775</v>
      </c>
      <c r="F30" s="4">
        <v>690</v>
      </c>
      <c r="G30" s="4">
        <v>590</v>
      </c>
      <c r="H30" s="4">
        <v>530</v>
      </c>
      <c r="I30" s="4">
        <v>310</v>
      </c>
      <c r="J30" s="4">
        <v>60</v>
      </c>
      <c r="K30" s="23">
        <f t="shared" si="6"/>
        <v>7.2727593290798781E-3</v>
      </c>
      <c r="L30" s="23">
        <f t="shared" si="7"/>
        <v>0</v>
      </c>
      <c r="M30" s="23">
        <f t="shared" si="8"/>
        <v>9.4787439545437387E-3</v>
      </c>
      <c r="N30" s="26">
        <f t="shared" si="9"/>
        <v>1.2437633882652761E-5</v>
      </c>
      <c r="O30" s="26">
        <f t="shared" si="10"/>
        <v>2.4533965284648715E-5</v>
      </c>
      <c r="P30" s="26">
        <f t="shared" si="11"/>
        <v>1.5606517923530878E-5</v>
      </c>
      <c r="AA30" s="11"/>
      <c r="AB30" s="11"/>
      <c r="AC30" s="22">
        <f>AVERAGE(AC17:AC26)</f>
        <v>753.87455932363105</v>
      </c>
      <c r="AD30" s="22">
        <f>AVERAGE(AD17:AD26)</f>
        <v>732.09676554482917</v>
      </c>
      <c r="AE30" s="22">
        <f t="shared" ref="AE30:AK30" si="20">AVERAGE(AE17:AE26)</f>
        <v>705.44737398376924</v>
      </c>
      <c r="AF30" s="22">
        <f t="shared" si="20"/>
        <v>647.18832628528821</v>
      </c>
      <c r="AG30" s="22">
        <f t="shared" si="20"/>
        <v>592.4199695306686</v>
      </c>
      <c r="AH30" s="22">
        <f t="shared" si="20"/>
        <v>550.07346780418254</v>
      </c>
      <c r="AI30" s="22">
        <f t="shared" si="20"/>
        <v>524.28185634646491</v>
      </c>
      <c r="AJ30" s="22">
        <f t="shared" si="20"/>
        <v>175.92611594386875</v>
      </c>
      <c r="AK30" s="22">
        <f t="shared" si="20"/>
        <v>102.58347846875104</v>
      </c>
    </row>
    <row r="31" spans="1:37">
      <c r="A31" s="1" t="s">
        <v>38</v>
      </c>
      <c r="B31" s="4">
        <v>1315</v>
      </c>
      <c r="C31" s="4">
        <v>1215</v>
      </c>
      <c r="D31" s="4">
        <v>920</v>
      </c>
      <c r="E31" s="4">
        <v>800</v>
      </c>
      <c r="F31" s="4">
        <v>725</v>
      </c>
      <c r="G31" s="4">
        <v>620</v>
      </c>
      <c r="H31" s="4">
        <v>560</v>
      </c>
      <c r="I31" s="4">
        <v>310</v>
      </c>
      <c r="J31" s="4">
        <v>65</v>
      </c>
      <c r="K31" s="23">
        <f t="shared" si="6"/>
        <v>4.9480057263369716E-2</v>
      </c>
      <c r="L31" s="23">
        <f t="shared" si="7"/>
        <v>4.9596941139372186E-2</v>
      </c>
      <c r="M31" s="23">
        <f t="shared" si="8"/>
        <v>5.5059777183027389E-2</v>
      </c>
      <c r="N31" s="26">
        <f t="shared" si="9"/>
        <v>2.0915988392847676E-3</v>
      </c>
      <c r="O31" s="26">
        <f t="shared" si="10"/>
        <v>1.9930656504719754E-3</v>
      </c>
      <c r="P31" s="26">
        <f t="shared" si="11"/>
        <v>2.4533736324570767E-3</v>
      </c>
      <c r="AA31" s="11"/>
      <c r="AB31" s="11"/>
      <c r="AC31" s="12"/>
    </row>
    <row r="32" spans="1:37">
      <c r="A32" s="1" t="s">
        <v>39</v>
      </c>
      <c r="B32" s="4">
        <v>1135</v>
      </c>
      <c r="C32" s="4">
        <v>1020</v>
      </c>
      <c r="D32" s="4">
        <v>845</v>
      </c>
      <c r="E32" s="4">
        <v>740</v>
      </c>
      <c r="F32" s="4">
        <v>685</v>
      </c>
      <c r="G32" s="4">
        <v>605</v>
      </c>
      <c r="H32" s="4">
        <v>520</v>
      </c>
      <c r="I32" s="4">
        <v>240</v>
      </c>
      <c r="J32" s="4">
        <v>70</v>
      </c>
      <c r="K32" s="23">
        <f t="shared" si="6"/>
        <v>-5.6752816592449483E-2</v>
      </c>
      <c r="L32" s="23">
        <f t="shared" si="7"/>
        <v>-2.4491020008295755E-2</v>
      </c>
      <c r="M32" s="23">
        <f t="shared" si="8"/>
        <v>-7.4107972153721849E-2</v>
      </c>
      <c r="N32" s="26">
        <f t="shared" si="9"/>
        <v>3.6601136276497043E-3</v>
      </c>
      <c r="O32" s="26">
        <f t="shared" si="10"/>
        <v>8.669607546508035E-4</v>
      </c>
      <c r="P32" s="26">
        <f t="shared" si="11"/>
        <v>6.3419255518459994E-3</v>
      </c>
      <c r="AA32" s="11"/>
      <c r="AB32" s="11"/>
      <c r="AC32" s="12"/>
    </row>
    <row r="33" spans="1:29">
      <c r="A33" s="1" t="s">
        <v>40</v>
      </c>
      <c r="B33" s="4">
        <v>1135</v>
      </c>
      <c r="C33" s="4">
        <v>1020</v>
      </c>
      <c r="D33" s="4">
        <v>790</v>
      </c>
      <c r="E33" s="4">
        <v>650</v>
      </c>
      <c r="F33" s="4">
        <v>620</v>
      </c>
      <c r="G33" s="4">
        <v>535</v>
      </c>
      <c r="H33" s="4">
        <v>450</v>
      </c>
      <c r="I33" s="4">
        <v>115</v>
      </c>
      <c r="J33" s="4">
        <v>75</v>
      </c>
      <c r="K33" s="23">
        <f t="shared" si="6"/>
        <v>-9.9699360223088049E-2</v>
      </c>
      <c r="L33" s="23">
        <f t="shared" si="7"/>
        <v>-0.12296171113483485</v>
      </c>
      <c r="M33" s="23">
        <f t="shared" si="8"/>
        <v>-0.14458122881110755</v>
      </c>
      <c r="N33" s="26">
        <f t="shared" si="9"/>
        <v>1.0700954210566306E-2</v>
      </c>
      <c r="O33" s="26">
        <f t="shared" si="10"/>
        <v>1.6362218681215113E-2</v>
      </c>
      <c r="P33" s="26">
        <f t="shared" si="11"/>
        <v>2.2532851242553702E-2</v>
      </c>
      <c r="AA33" s="11"/>
      <c r="AB33" s="11"/>
      <c r="AC33" s="12"/>
    </row>
    <row r="34" spans="1:29">
      <c r="A34" s="1" t="s">
        <v>41</v>
      </c>
      <c r="B34" s="4">
        <v>1110</v>
      </c>
      <c r="C34" s="4">
        <v>945</v>
      </c>
      <c r="D34" s="4">
        <v>785</v>
      </c>
      <c r="E34" s="4">
        <v>640</v>
      </c>
      <c r="F34" s="4">
        <v>590</v>
      </c>
      <c r="G34" s="4">
        <v>530</v>
      </c>
      <c r="H34" s="4">
        <v>445</v>
      </c>
      <c r="I34" s="4">
        <v>165</v>
      </c>
      <c r="J34" s="4">
        <v>85</v>
      </c>
      <c r="K34" s="23">
        <f t="shared" si="6"/>
        <v>-4.9596941139372061E-2</v>
      </c>
      <c r="L34" s="23">
        <f t="shared" si="7"/>
        <v>-9.3897403498390316E-3</v>
      </c>
      <c r="M34" s="23">
        <f t="shared" si="8"/>
        <v>-1.1173300598125189E-2</v>
      </c>
      <c r="N34" s="26">
        <f t="shared" si="9"/>
        <v>2.8454753814536348E-3</v>
      </c>
      <c r="O34" s="26">
        <f t="shared" si="10"/>
        <v>2.0571928647670942E-4</v>
      </c>
      <c r="P34" s="26">
        <f t="shared" si="11"/>
        <v>2.7894130434151314E-4</v>
      </c>
      <c r="AA34" s="11"/>
      <c r="AB34" s="11"/>
      <c r="AC34" s="12"/>
    </row>
    <row r="35" spans="1:29">
      <c r="A35" s="1" t="s">
        <v>42</v>
      </c>
      <c r="B35" s="4">
        <v>1175</v>
      </c>
      <c r="C35" s="4">
        <v>990</v>
      </c>
      <c r="D35" s="4">
        <v>715</v>
      </c>
      <c r="E35" s="4">
        <v>570</v>
      </c>
      <c r="F35" s="4">
        <v>530</v>
      </c>
      <c r="G35" s="4">
        <v>465</v>
      </c>
      <c r="H35" s="4">
        <v>400</v>
      </c>
      <c r="I35" s="4">
        <v>230</v>
      </c>
      <c r="J35" s="4">
        <v>75</v>
      </c>
      <c r="K35" s="23">
        <f t="shared" si="6"/>
        <v>-0.10724553035359756</v>
      </c>
      <c r="L35" s="23">
        <f t="shared" si="7"/>
        <v>-0.13083960095881117</v>
      </c>
      <c r="M35" s="23">
        <f t="shared" si="8"/>
        <v>-0.10660973505825826</v>
      </c>
      <c r="N35" s="26">
        <f t="shared" si="9"/>
        <v>1.2319132319611591E-2</v>
      </c>
      <c r="O35" s="26">
        <f t="shared" si="10"/>
        <v>1.843967862503736E-2</v>
      </c>
      <c r="P35" s="26">
        <f t="shared" si="11"/>
        <v>1.2574924416112585E-2</v>
      </c>
      <c r="AA35" s="11"/>
      <c r="AB35" s="11"/>
      <c r="AC35" s="12"/>
    </row>
    <row r="36" spans="1:29">
      <c r="A36" s="1" t="s">
        <v>43</v>
      </c>
      <c r="B36" s="4">
        <v>1175</v>
      </c>
      <c r="C36" s="4">
        <v>990</v>
      </c>
      <c r="D36" s="4">
        <v>715</v>
      </c>
      <c r="E36" s="4">
        <v>570</v>
      </c>
      <c r="F36" s="4">
        <v>530</v>
      </c>
      <c r="G36" s="4">
        <v>465</v>
      </c>
      <c r="H36" s="4">
        <v>400</v>
      </c>
      <c r="I36" s="4">
        <v>230</v>
      </c>
      <c r="J36" s="4">
        <v>75</v>
      </c>
      <c r="K36" s="23">
        <f t="shared" si="6"/>
        <v>0</v>
      </c>
      <c r="L36" s="23">
        <f t="shared" si="7"/>
        <v>0</v>
      </c>
      <c r="M36" s="23">
        <f t="shared" si="8"/>
        <v>0</v>
      </c>
      <c r="N36" s="26">
        <f t="shared" si="9"/>
        <v>1.4032938198617289E-5</v>
      </c>
      <c r="O36" s="26">
        <f t="shared" si="10"/>
        <v>2.4533965284648715E-5</v>
      </c>
      <c r="P36" s="26">
        <f t="shared" si="11"/>
        <v>3.0561386520255161E-5</v>
      </c>
      <c r="AA36" s="11"/>
      <c r="AB36" s="11"/>
      <c r="AC36" s="12"/>
    </row>
    <row r="37" spans="1:29">
      <c r="A37" s="1" t="s">
        <v>44</v>
      </c>
      <c r="B37" s="4">
        <v>890</v>
      </c>
      <c r="C37" s="4">
        <v>780</v>
      </c>
      <c r="D37" s="4">
        <v>690</v>
      </c>
      <c r="E37" s="4">
        <v>600</v>
      </c>
      <c r="F37" s="4">
        <v>545</v>
      </c>
      <c r="G37" s="4">
        <v>495</v>
      </c>
      <c r="H37" s="4">
        <v>410</v>
      </c>
      <c r="I37" s="4">
        <v>185</v>
      </c>
      <c r="J37" s="4">
        <v>90</v>
      </c>
      <c r="K37" s="23">
        <f t="shared" si="6"/>
        <v>2.7908788117076658E-2</v>
      </c>
      <c r="L37" s="23">
        <f t="shared" si="7"/>
        <v>6.252035698133393E-2</v>
      </c>
      <c r="M37" s="23">
        <f t="shared" si="8"/>
        <v>2.4692612590371414E-2</v>
      </c>
      <c r="N37" s="26">
        <f t="shared" si="9"/>
        <v>5.8383760631068094E-4</v>
      </c>
      <c r="O37" s="26">
        <f t="shared" si="10"/>
        <v>3.3139801773995857E-3</v>
      </c>
      <c r="P37" s="26">
        <f t="shared" si="11"/>
        <v>3.6727335350235889E-4</v>
      </c>
      <c r="AA37" s="11"/>
      <c r="AB37" s="11"/>
      <c r="AC37" s="12"/>
    </row>
    <row r="38" spans="1:29">
      <c r="A38" s="1" t="s">
        <v>45</v>
      </c>
      <c r="B38" s="4">
        <v>1105</v>
      </c>
      <c r="C38" s="4">
        <v>945</v>
      </c>
      <c r="D38" s="4">
        <v>770</v>
      </c>
      <c r="E38" s="4">
        <v>685</v>
      </c>
      <c r="F38" s="4">
        <v>610</v>
      </c>
      <c r="G38" s="4">
        <v>565</v>
      </c>
      <c r="H38" s="4">
        <v>470</v>
      </c>
      <c r="I38" s="4">
        <v>295</v>
      </c>
      <c r="J38" s="4">
        <v>90</v>
      </c>
      <c r="K38" s="23">
        <f t="shared" si="6"/>
        <v>0.11267316250411281</v>
      </c>
      <c r="L38" s="23">
        <f t="shared" si="7"/>
        <v>0.13226796857775067</v>
      </c>
      <c r="M38" s="23">
        <f t="shared" si="8"/>
        <v>0.1365755350057507</v>
      </c>
      <c r="N38" s="26">
        <f t="shared" si="9"/>
        <v>1.1865114454491692E-2</v>
      </c>
      <c r="O38" s="26">
        <f t="shared" si="10"/>
        <v>1.6209056080168583E-2</v>
      </c>
      <c r="P38" s="26">
        <f t="shared" si="11"/>
        <v>1.717339473674611E-2</v>
      </c>
      <c r="AA38" s="11"/>
      <c r="AB38" s="11"/>
      <c r="AC38" s="12"/>
    </row>
    <row r="39" spans="1:29">
      <c r="A39" s="1" t="s">
        <v>46</v>
      </c>
      <c r="B39" s="4">
        <v>1075</v>
      </c>
      <c r="C39" s="4">
        <v>950</v>
      </c>
      <c r="D39" s="4">
        <v>815</v>
      </c>
      <c r="E39" s="4">
        <v>690</v>
      </c>
      <c r="F39" s="4">
        <v>640</v>
      </c>
      <c r="G39" s="4">
        <v>585</v>
      </c>
      <c r="H39" s="4">
        <v>520</v>
      </c>
      <c r="I39" s="4">
        <v>315</v>
      </c>
      <c r="J39" s="4">
        <v>80</v>
      </c>
      <c r="K39" s="23">
        <f t="shared" si="6"/>
        <v>4.8009219186360662E-2</v>
      </c>
      <c r="L39" s="23">
        <f t="shared" si="7"/>
        <v>3.4786116085415604E-2</v>
      </c>
      <c r="M39" s="23">
        <f t="shared" si="8"/>
        <v>0.10109611687136881</v>
      </c>
      <c r="N39" s="26">
        <f t="shared" ref="N39:N70" si="21">(K39-K$105)^2</f>
        <v>1.959227584027186E-3</v>
      </c>
      <c r="O39" s="26">
        <f t="shared" ref="O39:O70" si="22">(L39-L$105)^2</f>
        <v>8.9000423705972679E-4</v>
      </c>
      <c r="P39" s="26">
        <f t="shared" ref="P39:P70" si="23">(M39-M$105)^2</f>
        <v>9.1332199709578503E-3</v>
      </c>
      <c r="AA39" s="11"/>
      <c r="AB39" s="11"/>
      <c r="AC39" s="12"/>
    </row>
    <row r="40" spans="1:29">
      <c r="A40" s="1" t="s">
        <v>47</v>
      </c>
      <c r="B40" s="4">
        <v>1135</v>
      </c>
      <c r="C40" s="4">
        <v>985</v>
      </c>
      <c r="D40" s="4">
        <v>790</v>
      </c>
      <c r="E40" s="4">
        <v>690</v>
      </c>
      <c r="F40" s="4">
        <v>620</v>
      </c>
      <c r="G40" s="4">
        <v>580</v>
      </c>
      <c r="H40" s="4">
        <v>515</v>
      </c>
      <c r="I40" s="4">
        <v>270</v>
      </c>
      <c r="J40" s="4">
        <v>80</v>
      </c>
      <c r="K40" s="23">
        <f t="shared" si="6"/>
        <v>-3.1748698314580298E-2</v>
      </c>
      <c r="L40" s="23">
        <f t="shared" si="7"/>
        <v>-8.5837436913914419E-3</v>
      </c>
      <c r="M40" s="23">
        <f t="shared" si="8"/>
        <v>-9.6619109117368589E-3</v>
      </c>
      <c r="N40" s="26">
        <f t="shared" si="21"/>
        <v>1.2598776089000174E-3</v>
      </c>
      <c r="O40" s="26">
        <f t="shared" si="22"/>
        <v>1.8324822970693298E-4</v>
      </c>
      <c r="P40" s="26">
        <f t="shared" si="23"/>
        <v>2.307405446489542E-4</v>
      </c>
      <c r="AA40" s="11"/>
      <c r="AB40" s="11"/>
      <c r="AC40" s="12"/>
    </row>
    <row r="41" spans="1:29">
      <c r="A41" s="1" t="s">
        <v>48</v>
      </c>
      <c r="B41" s="4">
        <v>1035</v>
      </c>
      <c r="C41" s="4">
        <v>910</v>
      </c>
      <c r="D41" s="4">
        <v>775</v>
      </c>
      <c r="E41" s="4">
        <v>685</v>
      </c>
      <c r="F41" s="4">
        <v>635</v>
      </c>
      <c r="G41" s="4">
        <v>595</v>
      </c>
      <c r="H41" s="4">
        <v>515</v>
      </c>
      <c r="I41" s="4">
        <v>245</v>
      </c>
      <c r="J41" s="4">
        <v>95</v>
      </c>
      <c r="K41" s="23">
        <f t="shared" si="6"/>
        <v>2.3905520853554386E-2</v>
      </c>
      <c r="L41" s="23">
        <f t="shared" si="7"/>
        <v>2.5533302005164845E-2</v>
      </c>
      <c r="M41" s="23">
        <f t="shared" si="8"/>
        <v>0</v>
      </c>
      <c r="N41" s="26">
        <f t="shared" si="21"/>
        <v>4.0640400895575527E-4</v>
      </c>
      <c r="O41" s="26">
        <f t="shared" si="22"/>
        <v>4.2354153321496832E-4</v>
      </c>
      <c r="P41" s="26">
        <f t="shared" si="23"/>
        <v>3.0561386520255161E-5</v>
      </c>
      <c r="AA41" s="11"/>
      <c r="AB41" s="11"/>
      <c r="AC41" s="12"/>
    </row>
    <row r="42" spans="1:29">
      <c r="A42" s="1" t="s">
        <v>49</v>
      </c>
      <c r="B42" s="4">
        <v>1085</v>
      </c>
      <c r="C42" s="4">
        <v>950</v>
      </c>
      <c r="D42" s="4">
        <v>830</v>
      </c>
      <c r="E42" s="4">
        <v>715</v>
      </c>
      <c r="F42" s="4">
        <v>660</v>
      </c>
      <c r="G42" s="4">
        <v>610</v>
      </c>
      <c r="H42" s="4">
        <v>540</v>
      </c>
      <c r="I42" s="4">
        <v>315</v>
      </c>
      <c r="J42" s="4">
        <v>95</v>
      </c>
      <c r="K42" s="23">
        <f t="shared" si="6"/>
        <v>3.8614836127779516E-2</v>
      </c>
      <c r="L42" s="23">
        <f t="shared" si="7"/>
        <v>2.4897551621727087E-2</v>
      </c>
      <c r="M42" s="23">
        <f t="shared" si="8"/>
        <v>4.7402238894583899E-2</v>
      </c>
      <c r="N42" s="26">
        <f t="shared" si="21"/>
        <v>1.2158318029935626E-3</v>
      </c>
      <c r="O42" s="26">
        <f t="shared" si="22"/>
        <v>3.9777806740965522E-4</v>
      </c>
      <c r="P42" s="26">
        <f t="shared" si="23"/>
        <v>1.7534321695548756E-3</v>
      </c>
      <c r="AA42" s="11"/>
      <c r="AB42" s="11"/>
      <c r="AC42" s="12"/>
    </row>
    <row r="43" spans="1:29">
      <c r="A43" s="1" t="s">
        <v>50</v>
      </c>
      <c r="B43" s="4">
        <v>1035</v>
      </c>
      <c r="C43" s="4">
        <v>910</v>
      </c>
      <c r="D43" s="4">
        <v>795</v>
      </c>
      <c r="E43" s="4">
        <v>670</v>
      </c>
      <c r="F43" s="4">
        <v>590</v>
      </c>
      <c r="G43" s="4">
        <v>560</v>
      </c>
      <c r="H43" s="4">
        <v>465</v>
      </c>
      <c r="I43" s="4">
        <v>275</v>
      </c>
      <c r="J43" s="4">
        <v>85</v>
      </c>
      <c r="K43" s="23">
        <f t="shared" si="6"/>
        <v>-0.11211729812070612</v>
      </c>
      <c r="L43" s="23">
        <f t="shared" si="7"/>
        <v>-8.5522173438162E-2</v>
      </c>
      <c r="M43" s="23">
        <f t="shared" si="8"/>
        <v>-0.1495317339709637</v>
      </c>
      <c r="N43" s="26">
        <f t="shared" si="21"/>
        <v>1.3424316909861497E-2</v>
      </c>
      <c r="O43" s="26">
        <f t="shared" si="22"/>
        <v>8.1857890897214253E-3</v>
      </c>
      <c r="P43" s="26">
        <f t="shared" si="23"/>
        <v>2.4043594098026852E-2</v>
      </c>
      <c r="AA43" s="11"/>
      <c r="AB43" s="11"/>
      <c r="AC43" s="12"/>
    </row>
    <row r="44" spans="1:29">
      <c r="A44" s="1" t="s">
        <v>51</v>
      </c>
      <c r="B44" s="4">
        <v>1085</v>
      </c>
      <c r="C44" s="4">
        <v>930</v>
      </c>
      <c r="D44" s="4">
        <v>705</v>
      </c>
      <c r="E44" s="4">
        <v>580</v>
      </c>
      <c r="F44" s="4">
        <v>525</v>
      </c>
      <c r="G44" s="4">
        <v>485</v>
      </c>
      <c r="H44" s="4">
        <v>410</v>
      </c>
      <c r="I44" s="4">
        <v>270</v>
      </c>
      <c r="J44" s="4">
        <v>60</v>
      </c>
      <c r="K44" s="23">
        <f t="shared" si="6"/>
        <v>-0.11672427430814143</v>
      </c>
      <c r="L44" s="23">
        <f t="shared" si="7"/>
        <v>-0.1437878927917117</v>
      </c>
      <c r="M44" s="23">
        <f t="shared" si="8"/>
        <v>-0.12588024588900282</v>
      </c>
      <c r="N44" s="26">
        <f t="shared" si="21"/>
        <v>1.4513100569565058E-2</v>
      </c>
      <c r="O44" s="26">
        <f t="shared" si="22"/>
        <v>2.2123905929607526E-2</v>
      </c>
      <c r="P44" s="26">
        <f t="shared" si="23"/>
        <v>1.7268188951887802E-2</v>
      </c>
      <c r="AA44" s="11"/>
      <c r="AB44" s="11"/>
      <c r="AC44" s="12"/>
    </row>
    <row r="45" spans="1:29">
      <c r="A45" s="1" t="s">
        <v>52</v>
      </c>
      <c r="B45" s="4">
        <v>900</v>
      </c>
      <c r="C45" s="4">
        <v>800</v>
      </c>
      <c r="D45" s="4">
        <v>725</v>
      </c>
      <c r="E45" s="4">
        <v>620</v>
      </c>
      <c r="F45" s="4">
        <v>550</v>
      </c>
      <c r="G45" s="4">
        <v>510</v>
      </c>
      <c r="H45" s="4">
        <v>455</v>
      </c>
      <c r="I45" s="4">
        <v>275</v>
      </c>
      <c r="J45" s="4">
        <v>70</v>
      </c>
      <c r="K45" s="23">
        <f t="shared" si="6"/>
        <v>4.6520015634892907E-2</v>
      </c>
      <c r="L45" s="23">
        <f t="shared" si="7"/>
        <v>5.0261834780888297E-2</v>
      </c>
      <c r="M45" s="23">
        <f t="shared" si="8"/>
        <v>0.10414025925259701</v>
      </c>
      <c r="N45" s="26">
        <f t="shared" si="21"/>
        <v>1.8296115926631268E-3</v>
      </c>
      <c r="O45" s="26">
        <f t="shared" si="22"/>
        <v>2.0528744434576119E-3</v>
      </c>
      <c r="P45" s="26">
        <f t="shared" si="23"/>
        <v>9.7243312504021497E-3</v>
      </c>
      <c r="AA45" s="11"/>
      <c r="AB45" s="11"/>
      <c r="AC45" s="12"/>
    </row>
    <row r="46" spans="1:29">
      <c r="A46" s="1" t="s">
        <v>53</v>
      </c>
      <c r="B46" s="4">
        <v>935</v>
      </c>
      <c r="C46" s="4">
        <v>800</v>
      </c>
      <c r="D46" s="4">
        <v>745</v>
      </c>
      <c r="E46" s="4">
        <v>595</v>
      </c>
      <c r="F46" s="4">
        <v>535</v>
      </c>
      <c r="G46" s="4">
        <v>500</v>
      </c>
      <c r="H46" s="4">
        <v>420</v>
      </c>
      <c r="I46" s="4">
        <v>275</v>
      </c>
      <c r="J46" s="4">
        <v>70</v>
      </c>
      <c r="K46" s="23">
        <f t="shared" si="6"/>
        <v>-2.7651531330510008E-2</v>
      </c>
      <c r="L46" s="23">
        <f t="shared" si="7"/>
        <v>-1.9802627296179754E-2</v>
      </c>
      <c r="M46" s="23">
        <f t="shared" si="8"/>
        <v>-8.004270767353637E-2</v>
      </c>
      <c r="N46" s="26">
        <f t="shared" si="21"/>
        <v>9.858085123333536E-4</v>
      </c>
      <c r="O46" s="26">
        <f t="shared" si="22"/>
        <v>6.1284986080146575E-4</v>
      </c>
      <c r="P46" s="26">
        <f t="shared" si="23"/>
        <v>7.3223862966747344E-3</v>
      </c>
      <c r="AA46" s="11"/>
      <c r="AB46" s="11"/>
      <c r="AC46" s="12"/>
    </row>
    <row r="47" spans="1:29">
      <c r="A47" s="1" t="s">
        <v>54</v>
      </c>
      <c r="B47" s="4">
        <v>1025</v>
      </c>
      <c r="C47" s="4">
        <v>905</v>
      </c>
      <c r="D47" s="4">
        <v>760</v>
      </c>
      <c r="E47" s="4">
        <v>640</v>
      </c>
      <c r="F47" s="4">
        <v>575</v>
      </c>
      <c r="G47" s="4">
        <v>540</v>
      </c>
      <c r="H47" s="4">
        <v>480</v>
      </c>
      <c r="I47" s="4">
        <v>290</v>
      </c>
      <c r="J47" s="4">
        <v>75</v>
      </c>
      <c r="K47" s="23">
        <f t="shared" si="6"/>
        <v>7.2103293901343901E-2</v>
      </c>
      <c r="L47" s="23">
        <f t="shared" si="7"/>
        <v>7.6961041136128394E-2</v>
      </c>
      <c r="M47" s="23">
        <f t="shared" si="8"/>
        <v>0.13353139262452257</v>
      </c>
      <c r="N47" s="26">
        <f t="shared" si="21"/>
        <v>4.6727119252632414E-3</v>
      </c>
      <c r="O47" s="26">
        <f t="shared" si="22"/>
        <v>5.1851324554139525E-3</v>
      </c>
      <c r="P47" s="26">
        <f t="shared" si="23"/>
        <v>1.638480826216783E-2</v>
      </c>
      <c r="AA47" s="11"/>
      <c r="AB47" s="11"/>
      <c r="AC47" s="12"/>
    </row>
    <row r="48" spans="1:29">
      <c r="A48" s="1" t="s">
        <v>55</v>
      </c>
      <c r="B48" s="4">
        <v>1000</v>
      </c>
      <c r="C48" s="4">
        <v>885</v>
      </c>
      <c r="D48" s="4">
        <v>740</v>
      </c>
      <c r="E48" s="4">
        <v>645</v>
      </c>
      <c r="F48" s="4">
        <v>585</v>
      </c>
      <c r="G48" s="4">
        <v>545</v>
      </c>
      <c r="H48" s="4">
        <v>470</v>
      </c>
      <c r="I48" s="4">
        <v>310</v>
      </c>
      <c r="J48" s="4">
        <v>65</v>
      </c>
      <c r="K48" s="23">
        <f t="shared" si="6"/>
        <v>1.7241806434505954E-2</v>
      </c>
      <c r="L48" s="23">
        <f t="shared" si="7"/>
        <v>9.2166551049240476E-3</v>
      </c>
      <c r="M48" s="23">
        <f t="shared" si="8"/>
        <v>-2.1053409197832381E-2</v>
      </c>
      <c r="N48" s="26">
        <f t="shared" si="21"/>
        <v>1.8213527026691496E-4</v>
      </c>
      <c r="O48" s="26">
        <f t="shared" si="22"/>
        <v>1.8177243062445363E-5</v>
      </c>
      <c r="P48" s="26">
        <f t="shared" si="23"/>
        <v>7.0658382896021232E-4</v>
      </c>
      <c r="AA48" s="11"/>
      <c r="AB48" s="11"/>
      <c r="AC48" s="12"/>
    </row>
    <row r="49" spans="1:29">
      <c r="A49" s="1" t="s">
        <v>56</v>
      </c>
      <c r="B49" s="4">
        <v>985</v>
      </c>
      <c r="C49" s="4">
        <v>880</v>
      </c>
      <c r="D49" s="4">
        <v>740</v>
      </c>
      <c r="E49" s="4">
        <v>580</v>
      </c>
      <c r="F49" s="4">
        <v>530</v>
      </c>
      <c r="G49" s="4">
        <v>495</v>
      </c>
      <c r="H49" s="4">
        <v>430</v>
      </c>
      <c r="I49" s="4">
        <v>285</v>
      </c>
      <c r="J49" s="4">
        <v>65</v>
      </c>
      <c r="K49" s="23">
        <f t="shared" si="6"/>
        <v>-9.8734840685688968E-2</v>
      </c>
      <c r="L49" s="23">
        <f t="shared" si="7"/>
        <v>-9.6228032094553773E-2</v>
      </c>
      <c r="M49" s="23">
        <f t="shared" si="8"/>
        <v>-8.8947486016496172E-2</v>
      </c>
      <c r="N49" s="26">
        <f t="shared" si="21"/>
        <v>1.05023342578206E-2</v>
      </c>
      <c r="O49" s="26">
        <f t="shared" si="22"/>
        <v>1.0237637132898351E-2</v>
      </c>
      <c r="P49" s="26">
        <f t="shared" si="23"/>
        <v>8.9256619351583653E-3</v>
      </c>
      <c r="AA49" s="11"/>
      <c r="AB49" s="11"/>
      <c r="AC49" s="12"/>
    </row>
    <row r="50" spans="1:29">
      <c r="A50" s="1" t="s">
        <v>57</v>
      </c>
      <c r="B50" s="4">
        <v>945</v>
      </c>
      <c r="C50" s="4">
        <v>870</v>
      </c>
      <c r="D50" s="4">
        <v>715</v>
      </c>
      <c r="E50" s="4">
        <v>585</v>
      </c>
      <c r="F50" s="4">
        <v>545</v>
      </c>
      <c r="G50" s="4">
        <v>500</v>
      </c>
      <c r="H50" s="4">
        <v>430</v>
      </c>
      <c r="I50" s="4">
        <v>275</v>
      </c>
      <c r="J50" s="4">
        <v>75</v>
      </c>
      <c r="K50" s="23">
        <f t="shared" si="6"/>
        <v>2.7908788117076658E-2</v>
      </c>
      <c r="L50" s="23">
        <f t="shared" si="7"/>
        <v>1.0050335853501506E-2</v>
      </c>
      <c r="M50" s="23">
        <f t="shared" si="8"/>
        <v>0</v>
      </c>
      <c r="N50" s="26">
        <f t="shared" si="21"/>
        <v>5.8383760631068094E-4</v>
      </c>
      <c r="O50" s="26">
        <f t="shared" si="22"/>
        <v>2.5981025402462669E-5</v>
      </c>
      <c r="P50" s="26">
        <f t="shared" si="23"/>
        <v>3.0561386520255161E-5</v>
      </c>
      <c r="AA50" s="11"/>
      <c r="AB50" s="11"/>
      <c r="AC50" s="12"/>
    </row>
    <row r="51" spans="1:29">
      <c r="A51" s="1" t="s">
        <v>58</v>
      </c>
      <c r="B51" s="4">
        <v>945</v>
      </c>
      <c r="C51" s="4">
        <v>835</v>
      </c>
      <c r="D51" s="4">
        <v>705</v>
      </c>
      <c r="E51" s="4">
        <v>580</v>
      </c>
      <c r="F51" s="4">
        <v>530</v>
      </c>
      <c r="G51" s="4">
        <v>510</v>
      </c>
      <c r="H51" s="4">
        <v>430</v>
      </c>
      <c r="I51" s="4">
        <v>215</v>
      </c>
      <c r="J51" s="4">
        <v>80</v>
      </c>
      <c r="K51" s="23">
        <f t="shared" si="6"/>
        <v>-2.7908788117076502E-2</v>
      </c>
      <c r="L51" s="23">
        <f t="shared" si="7"/>
        <v>1.980262729617973E-2</v>
      </c>
      <c r="M51" s="23">
        <f t="shared" si="8"/>
        <v>0</v>
      </c>
      <c r="N51" s="26">
        <f t="shared" si="21"/>
        <v>1.002029178414302E-3</v>
      </c>
      <c r="O51" s="26">
        <f t="shared" si="22"/>
        <v>2.2050616543063786E-4</v>
      </c>
      <c r="P51" s="26">
        <f t="shared" si="23"/>
        <v>3.0561386520255161E-5</v>
      </c>
      <c r="AA51" s="11"/>
      <c r="AB51" s="11"/>
      <c r="AC51" s="12"/>
    </row>
    <row r="52" spans="1:29">
      <c r="A52" s="1" t="s">
        <v>59</v>
      </c>
      <c r="B52" s="4">
        <v>875</v>
      </c>
      <c r="C52" s="4">
        <v>805</v>
      </c>
      <c r="D52" s="4">
        <v>690</v>
      </c>
      <c r="E52" s="4">
        <v>605</v>
      </c>
      <c r="F52" s="4">
        <v>540</v>
      </c>
      <c r="G52" s="4">
        <v>520</v>
      </c>
      <c r="H52" s="4">
        <v>460</v>
      </c>
      <c r="I52" s="4">
        <v>200</v>
      </c>
      <c r="J52" s="4">
        <v>80</v>
      </c>
      <c r="K52" s="23">
        <f t="shared" si="6"/>
        <v>1.8692133012152546E-2</v>
      </c>
      <c r="L52" s="23">
        <f t="shared" si="7"/>
        <v>1.9418085857101516E-2</v>
      </c>
      <c r="M52" s="23">
        <f t="shared" si="8"/>
        <v>6.7441280795532479E-2</v>
      </c>
      <c r="N52" s="26">
        <f t="shared" si="21"/>
        <v>2.2338520750618941E-4</v>
      </c>
      <c r="O52" s="26">
        <f t="shared" si="22"/>
        <v>2.09233579800648E-4</v>
      </c>
      <c r="P52" s="26">
        <f t="shared" si="23"/>
        <v>3.8332251914658471E-3</v>
      </c>
      <c r="AA52" s="11"/>
      <c r="AB52" s="11"/>
      <c r="AC52" s="12"/>
    </row>
    <row r="53" spans="1:29">
      <c r="A53" s="1" t="s">
        <v>60</v>
      </c>
      <c r="B53" s="4">
        <v>890</v>
      </c>
      <c r="C53" s="4">
        <v>785</v>
      </c>
      <c r="D53" s="4">
        <v>725</v>
      </c>
      <c r="E53" s="4">
        <v>615</v>
      </c>
      <c r="F53" s="4">
        <v>535</v>
      </c>
      <c r="G53" s="4">
        <v>515</v>
      </c>
      <c r="H53" s="4">
        <v>455</v>
      </c>
      <c r="I53" s="4">
        <v>200</v>
      </c>
      <c r="J53" s="4">
        <v>75</v>
      </c>
      <c r="K53" s="23">
        <f t="shared" si="6"/>
        <v>-9.3023926623135612E-3</v>
      </c>
      <c r="L53" s="23">
        <f t="shared" si="7"/>
        <v>-9.6619109117368589E-3</v>
      </c>
      <c r="M53" s="23">
        <f t="shared" si="8"/>
        <v>-1.0929070532190317E-2</v>
      </c>
      <c r="N53" s="26">
        <f t="shared" si="21"/>
        <v>1.7026202170093786E-4</v>
      </c>
      <c r="O53" s="26">
        <f t="shared" si="22"/>
        <v>2.13600803199067E-4</v>
      </c>
      <c r="P53" s="26">
        <f t="shared" si="23"/>
        <v>2.708429181957418E-4</v>
      </c>
      <c r="AA53" s="11"/>
      <c r="AB53" s="11"/>
      <c r="AC53" s="12"/>
    </row>
    <row r="54" spans="1:29">
      <c r="A54" s="1" t="s">
        <v>61</v>
      </c>
      <c r="B54" s="4">
        <v>890</v>
      </c>
      <c r="C54" s="4">
        <v>790</v>
      </c>
      <c r="D54" s="4">
        <v>710</v>
      </c>
      <c r="E54" s="4">
        <v>610</v>
      </c>
      <c r="F54" s="4">
        <v>550</v>
      </c>
      <c r="G54" s="4">
        <v>525</v>
      </c>
      <c r="H54" s="4">
        <v>475</v>
      </c>
      <c r="I54" s="4">
        <v>215</v>
      </c>
      <c r="J54" s="4">
        <v>85</v>
      </c>
      <c r="K54" s="23">
        <f t="shared" si="6"/>
        <v>2.7651531330509949E-2</v>
      </c>
      <c r="L54" s="23">
        <f t="shared" si="7"/>
        <v>1.9231361927887592E-2</v>
      </c>
      <c r="M54" s="23">
        <f t="shared" si="8"/>
        <v>4.3017385083690858E-2</v>
      </c>
      <c r="N54" s="26">
        <f t="shared" si="21"/>
        <v>5.7147173390823143E-4</v>
      </c>
      <c r="O54" s="26">
        <f t="shared" si="22"/>
        <v>2.0386655650034692E-4</v>
      </c>
      <c r="P54" s="26">
        <f t="shared" si="23"/>
        <v>1.4054363448033854E-3</v>
      </c>
      <c r="AA54" s="11"/>
      <c r="AB54" s="11"/>
      <c r="AC54" s="12"/>
    </row>
    <row r="55" spans="1:29">
      <c r="A55" s="1" t="s">
        <v>62</v>
      </c>
      <c r="B55" s="4">
        <v>925</v>
      </c>
      <c r="C55" s="4">
        <v>825</v>
      </c>
      <c r="D55" s="4">
        <v>710</v>
      </c>
      <c r="E55" s="4">
        <v>565</v>
      </c>
      <c r="F55" s="4">
        <v>525</v>
      </c>
      <c r="G55" s="4">
        <v>490</v>
      </c>
      <c r="H55" s="4">
        <v>415</v>
      </c>
      <c r="I55" s="4">
        <v>200</v>
      </c>
      <c r="J55" s="4">
        <v>85</v>
      </c>
      <c r="K55" s="23">
        <f t="shared" si="6"/>
        <v>-4.6520015634892817E-2</v>
      </c>
      <c r="L55" s="23">
        <f t="shared" si="7"/>
        <v>-6.8992871486951435E-2</v>
      </c>
      <c r="M55" s="23">
        <f t="shared" si="8"/>
        <v>-0.13503628380394286</v>
      </c>
      <c r="N55" s="26">
        <f t="shared" si="21"/>
        <v>2.5266779930754597E-3</v>
      </c>
      <c r="O55" s="26">
        <f t="shared" si="22"/>
        <v>5.4680181299991233E-3</v>
      </c>
      <c r="P55" s="26">
        <f t="shared" si="23"/>
        <v>1.9758384056046518E-2</v>
      </c>
    </row>
    <row r="56" spans="1:29">
      <c r="A56" s="1" t="s">
        <v>63</v>
      </c>
      <c r="B56" s="4">
        <v>720</v>
      </c>
      <c r="C56" s="4">
        <v>670</v>
      </c>
      <c r="D56" s="4">
        <v>615</v>
      </c>
      <c r="E56" s="4">
        <v>585</v>
      </c>
      <c r="F56" s="4">
        <v>515</v>
      </c>
      <c r="G56" s="4">
        <v>455</v>
      </c>
      <c r="H56" s="4">
        <v>405</v>
      </c>
      <c r="I56" s="4">
        <v>200</v>
      </c>
      <c r="J56" s="4">
        <v>85</v>
      </c>
      <c r="K56" s="23">
        <f t="shared" si="6"/>
        <v>-1.9231361927887644E-2</v>
      </c>
      <c r="L56" s="23">
        <f t="shared" si="7"/>
        <v>-7.4107972153721849E-2</v>
      </c>
      <c r="M56" s="23">
        <f t="shared" si="8"/>
        <v>-2.4391453124159124E-2</v>
      </c>
      <c r="N56" s="26">
        <f t="shared" si="21"/>
        <v>5.2796175084729837E-4</v>
      </c>
      <c r="O56" s="26">
        <f t="shared" si="22"/>
        <v>6.2506653516574426E-3</v>
      </c>
      <c r="P56" s="26">
        <f t="shared" si="23"/>
        <v>8.9518776074645659E-4</v>
      </c>
    </row>
    <row r="57" spans="1:29">
      <c r="A57" s="1" t="s">
        <v>64</v>
      </c>
      <c r="B57" s="4">
        <v>950</v>
      </c>
      <c r="C57" s="4">
        <v>820</v>
      </c>
      <c r="D57" s="4">
        <v>725</v>
      </c>
      <c r="E57" s="4">
        <v>630</v>
      </c>
      <c r="F57" s="4">
        <v>555</v>
      </c>
      <c r="G57" s="4">
        <v>515</v>
      </c>
      <c r="H57" s="4">
        <v>470</v>
      </c>
      <c r="I57" s="4">
        <v>240</v>
      </c>
      <c r="J57" s="4">
        <v>105</v>
      </c>
      <c r="K57" s="23">
        <f t="shared" si="6"/>
        <v>7.480121308269834E-2</v>
      </c>
      <c r="L57" s="23">
        <f t="shared" si="7"/>
        <v>0.12386948171278571</v>
      </c>
      <c r="M57" s="23">
        <f t="shared" si="8"/>
        <v>0.14884562759756517</v>
      </c>
      <c r="N57" s="26">
        <f t="shared" si="21"/>
        <v>5.0488352979054085E-3</v>
      </c>
      <c r="O57" s="26">
        <f t="shared" si="22"/>
        <v>1.4141087457129048E-2</v>
      </c>
      <c r="P57" s="26">
        <f t="shared" si="23"/>
        <v>2.0539874909358359E-2</v>
      </c>
    </row>
    <row r="58" spans="1:29">
      <c r="A58" s="1" t="s">
        <v>65</v>
      </c>
      <c r="B58" s="4">
        <v>1000</v>
      </c>
      <c r="C58" s="4">
        <v>900</v>
      </c>
      <c r="D58" s="4">
        <v>770</v>
      </c>
      <c r="E58" s="4">
        <v>670</v>
      </c>
      <c r="F58" s="4">
        <v>605</v>
      </c>
      <c r="G58" s="4">
        <v>585</v>
      </c>
      <c r="H58" s="4">
        <v>515</v>
      </c>
      <c r="I58" s="4">
        <v>315</v>
      </c>
      <c r="J58" s="4">
        <v>115</v>
      </c>
      <c r="K58" s="23">
        <f t="shared" si="6"/>
        <v>8.6260344284406917E-2</v>
      </c>
      <c r="L58" s="23">
        <f t="shared" si="7"/>
        <v>0.1274449465681203</v>
      </c>
      <c r="M58" s="23">
        <f t="shared" si="8"/>
        <v>9.1434205959631851E-2</v>
      </c>
      <c r="N58" s="26">
        <f t="shared" si="21"/>
        <v>6.808607712854315E-3</v>
      </c>
      <c r="O58" s="26">
        <f t="shared" si="22"/>
        <v>1.5004233540427323E-2</v>
      </c>
      <c r="P58" s="26">
        <f t="shared" si="23"/>
        <v>7.3798357796191266E-3</v>
      </c>
    </row>
    <row r="59" spans="1:29">
      <c r="A59" s="1" t="s">
        <v>66</v>
      </c>
      <c r="B59" s="4">
        <v>890</v>
      </c>
      <c r="C59" s="4">
        <v>825</v>
      </c>
      <c r="D59" s="4">
        <v>755</v>
      </c>
      <c r="E59" s="4">
        <v>650</v>
      </c>
      <c r="F59" s="4">
        <v>600</v>
      </c>
      <c r="G59" s="4">
        <v>575</v>
      </c>
      <c r="H59" s="4">
        <v>510</v>
      </c>
      <c r="I59" s="4">
        <v>250</v>
      </c>
      <c r="J59" s="4">
        <v>70</v>
      </c>
      <c r="K59" s="23">
        <f t="shared" si="6"/>
        <v>-8.2988028146950658E-3</v>
      </c>
      <c r="L59" s="23">
        <f t="shared" si="7"/>
        <v>-1.7241806434506103E-2</v>
      </c>
      <c r="M59" s="23">
        <f t="shared" si="8"/>
        <v>-9.7561749453646852E-3</v>
      </c>
      <c r="N59" s="26">
        <f t="shared" si="21"/>
        <v>1.4507863236563897E-4</v>
      </c>
      <c r="O59" s="26">
        <f t="shared" si="22"/>
        <v>4.9261730261388533E-4</v>
      </c>
      <c r="P59" s="26">
        <f t="shared" si="23"/>
        <v>2.3361319928046781E-4</v>
      </c>
    </row>
    <row r="60" spans="1:29">
      <c r="A60" s="1" t="s">
        <v>67</v>
      </c>
      <c r="B60" s="4">
        <v>1000</v>
      </c>
      <c r="C60" s="4">
        <v>900</v>
      </c>
      <c r="D60" s="4">
        <v>810</v>
      </c>
      <c r="E60" s="4">
        <v>685</v>
      </c>
      <c r="F60" s="4">
        <v>625</v>
      </c>
      <c r="G60" s="4">
        <v>600</v>
      </c>
      <c r="H60" s="4">
        <v>560</v>
      </c>
      <c r="I60" s="4">
        <v>250</v>
      </c>
      <c r="J60" s="4">
        <v>70</v>
      </c>
      <c r="K60" s="23">
        <f t="shared" si="6"/>
        <v>4.08219945202552E-2</v>
      </c>
      <c r="L60" s="23">
        <f t="shared" si="7"/>
        <v>4.2559614418795903E-2</v>
      </c>
      <c r="M60" s="23">
        <f t="shared" si="8"/>
        <v>9.3526058010823546E-2</v>
      </c>
      <c r="N60" s="26">
        <f t="shared" si="21"/>
        <v>1.3746251909943479E-3</v>
      </c>
      <c r="O60" s="26">
        <f t="shared" si="22"/>
        <v>1.4142441133817945E-3</v>
      </c>
      <c r="P60" s="26">
        <f t="shared" si="23"/>
        <v>7.7436167861172434E-3</v>
      </c>
    </row>
    <row r="61" spans="1:29">
      <c r="A61" s="1" t="s">
        <v>68</v>
      </c>
      <c r="B61" s="4">
        <v>1050</v>
      </c>
      <c r="C61" s="4">
        <v>925</v>
      </c>
      <c r="D61" s="4">
        <v>770</v>
      </c>
      <c r="E61" s="4">
        <v>695</v>
      </c>
      <c r="F61" s="4">
        <v>615</v>
      </c>
      <c r="G61" s="4">
        <v>585</v>
      </c>
      <c r="H61" s="4">
        <v>540</v>
      </c>
      <c r="I61" s="4">
        <v>235</v>
      </c>
      <c r="J61" s="4">
        <v>55</v>
      </c>
      <c r="K61" s="23">
        <f t="shared" si="6"/>
        <v>-1.6129381929883644E-2</v>
      </c>
      <c r="L61" s="23">
        <f t="shared" si="7"/>
        <v>-2.5317807984289897E-2</v>
      </c>
      <c r="M61" s="23">
        <f t="shared" si="8"/>
        <v>-3.6367644170874833E-2</v>
      </c>
      <c r="N61" s="26">
        <f t="shared" si="21"/>
        <v>3.9503304693016758E-4</v>
      </c>
      <c r="O61" s="26">
        <f t="shared" si="22"/>
        <v>9.1633254958919648E-4</v>
      </c>
      <c r="P61" s="26">
        <f t="shared" si="23"/>
        <v>1.755264724126331E-3</v>
      </c>
    </row>
    <row r="62" spans="1:29">
      <c r="A62" s="1" t="s">
        <v>69</v>
      </c>
      <c r="B62" s="4">
        <v>1225</v>
      </c>
      <c r="C62" s="4">
        <v>1075</v>
      </c>
      <c r="D62" s="4">
        <v>815</v>
      </c>
      <c r="E62" s="4">
        <v>695</v>
      </c>
      <c r="F62" s="4">
        <v>645</v>
      </c>
      <c r="G62" s="4">
        <v>630</v>
      </c>
      <c r="H62" s="4">
        <v>575</v>
      </c>
      <c r="I62" s="4">
        <v>225</v>
      </c>
      <c r="J62" s="4">
        <v>70</v>
      </c>
      <c r="K62" s="23">
        <f t="shared" si="6"/>
        <v>4.7628048989254664E-2</v>
      </c>
      <c r="L62" s="23">
        <f t="shared" si="7"/>
        <v>7.4107972153721835E-2</v>
      </c>
      <c r="M62" s="23">
        <f t="shared" si="8"/>
        <v>6.2800901239030441E-2</v>
      </c>
      <c r="N62" s="26">
        <f t="shared" si="21"/>
        <v>1.9256292777427681E-3</v>
      </c>
      <c r="O62" s="26">
        <f t="shared" si="22"/>
        <v>4.7823856523854782E-3</v>
      </c>
      <c r="P62" s="26">
        <f t="shared" si="23"/>
        <v>3.2801582535271481E-3</v>
      </c>
    </row>
    <row r="63" spans="1:29">
      <c r="A63" s="1" t="s">
        <v>70</v>
      </c>
      <c r="B63" s="4">
        <v>1140</v>
      </c>
      <c r="C63" s="4">
        <v>1015</v>
      </c>
      <c r="D63" s="4">
        <v>835</v>
      </c>
      <c r="E63" s="4">
        <v>680</v>
      </c>
      <c r="F63" s="4">
        <v>650</v>
      </c>
      <c r="G63" s="4">
        <v>640</v>
      </c>
      <c r="H63" s="4">
        <v>605</v>
      </c>
      <c r="I63" s="4">
        <v>230</v>
      </c>
      <c r="J63" s="4">
        <v>95</v>
      </c>
      <c r="K63" s="23">
        <f t="shared" si="6"/>
        <v>7.7220460939103185E-3</v>
      </c>
      <c r="L63" s="23">
        <f t="shared" si="7"/>
        <v>1.5748356968139112E-2</v>
      </c>
      <c r="M63" s="23">
        <f t="shared" si="8"/>
        <v>5.0858417233490945E-2</v>
      </c>
      <c r="N63" s="26">
        <f t="shared" si="21"/>
        <v>1.5808494421134241E-5</v>
      </c>
      <c r="O63" s="26">
        <f t="shared" si="22"/>
        <v>1.1653590424303811E-4</v>
      </c>
      <c r="P63" s="26">
        <f t="shared" si="23"/>
        <v>2.0548253860212993E-3</v>
      </c>
    </row>
    <row r="64" spans="1:29">
      <c r="A64" s="1" t="s">
        <v>71</v>
      </c>
      <c r="B64" s="4">
        <v>1115</v>
      </c>
      <c r="C64" s="4">
        <v>965</v>
      </c>
      <c r="D64" s="4">
        <v>800</v>
      </c>
      <c r="E64" s="4">
        <v>670</v>
      </c>
      <c r="F64" s="4">
        <v>640</v>
      </c>
      <c r="G64" s="4">
        <v>620</v>
      </c>
      <c r="H64" s="4">
        <v>570</v>
      </c>
      <c r="I64" s="4">
        <v>250</v>
      </c>
      <c r="J64" s="4">
        <v>70</v>
      </c>
      <c r="K64" s="23">
        <f t="shared" si="6"/>
        <v>-1.5504186535965199E-2</v>
      </c>
      <c r="L64" s="23">
        <f t="shared" si="7"/>
        <v>-3.1748698314580298E-2</v>
      </c>
      <c r="M64" s="23">
        <f t="shared" si="8"/>
        <v>-5.9592097202245661E-2</v>
      </c>
      <c r="N64" s="26">
        <f t="shared" si="21"/>
        <v>3.7057185127781206E-4</v>
      </c>
      <c r="O64" s="26">
        <f t="shared" si="22"/>
        <v>1.3470276730309962E-3</v>
      </c>
      <c r="P64" s="26">
        <f t="shared" si="23"/>
        <v>4.2406577168423139E-3</v>
      </c>
    </row>
    <row r="65" spans="1:16">
      <c r="A65" s="1" t="s">
        <v>72</v>
      </c>
      <c r="B65" s="4">
        <v>1015</v>
      </c>
      <c r="C65" s="4">
        <v>915</v>
      </c>
      <c r="D65" s="4">
        <v>810</v>
      </c>
      <c r="E65" s="4">
        <v>720</v>
      </c>
      <c r="F65" s="4">
        <v>660</v>
      </c>
      <c r="G65" s="4">
        <v>630</v>
      </c>
      <c r="H65" s="4">
        <v>545</v>
      </c>
      <c r="I65" s="4">
        <v>225</v>
      </c>
      <c r="J65" s="4">
        <v>70</v>
      </c>
      <c r="K65" s="23">
        <f t="shared" si="6"/>
        <v>3.0771658666753687E-2</v>
      </c>
      <c r="L65" s="23">
        <f t="shared" si="7"/>
        <v>1.600034134644112E-2</v>
      </c>
      <c r="M65" s="23">
        <f t="shared" si="8"/>
        <v>-4.4850566165351789E-2</v>
      </c>
      <c r="N65" s="26">
        <f t="shared" si="21"/>
        <v>7.3038318043007391E-4</v>
      </c>
      <c r="O65" s="26">
        <f t="shared" si="22"/>
        <v>1.2203983364871508E-4</v>
      </c>
      <c r="P65" s="26">
        <f t="shared" si="23"/>
        <v>2.5380236460897862E-3</v>
      </c>
    </row>
    <row r="66" spans="1:16">
      <c r="A66" s="1" t="s">
        <v>73</v>
      </c>
      <c r="B66" s="4">
        <v>1125</v>
      </c>
      <c r="C66" s="4">
        <v>975</v>
      </c>
      <c r="D66" s="4">
        <v>850</v>
      </c>
      <c r="E66" s="4">
        <v>760</v>
      </c>
      <c r="F66" s="4">
        <v>680</v>
      </c>
      <c r="G66" s="4">
        <v>650</v>
      </c>
      <c r="H66" s="4">
        <v>610</v>
      </c>
      <c r="I66" s="4">
        <v>250</v>
      </c>
      <c r="J66" s="4">
        <v>100</v>
      </c>
      <c r="K66" s="23">
        <f t="shared" si="6"/>
        <v>2.9852963149681128E-2</v>
      </c>
      <c r="L66" s="23">
        <f t="shared" si="7"/>
        <v>3.125254350410453E-2</v>
      </c>
      <c r="M66" s="23">
        <f t="shared" si="8"/>
        <v>0.11267316250411281</v>
      </c>
      <c r="N66" s="26">
        <f t="shared" si="21"/>
        <v>6.815705824991978E-4</v>
      </c>
      <c r="O66" s="26">
        <f t="shared" si="22"/>
        <v>6.9165666316547763E-4</v>
      </c>
      <c r="P66" s="26">
        <f t="shared" si="23"/>
        <v>1.1480035406424088E-2</v>
      </c>
    </row>
    <row r="67" spans="1:16">
      <c r="A67" s="1" t="s">
        <v>74</v>
      </c>
      <c r="B67" s="4">
        <v>850</v>
      </c>
      <c r="C67" s="4">
        <v>800</v>
      </c>
      <c r="D67" s="4">
        <v>750</v>
      </c>
      <c r="E67" s="4">
        <v>705</v>
      </c>
      <c r="F67" s="4">
        <v>650</v>
      </c>
      <c r="G67" s="4">
        <v>615</v>
      </c>
      <c r="H67" s="4">
        <v>595</v>
      </c>
      <c r="I67" s="4">
        <v>195</v>
      </c>
      <c r="J67" s="4">
        <v>55</v>
      </c>
      <c r="K67" s="23">
        <f t="shared" si="6"/>
        <v>-4.5120435280469544E-2</v>
      </c>
      <c r="L67" s="23">
        <f t="shared" si="7"/>
        <v>-5.5350095083164956E-2</v>
      </c>
      <c r="M67" s="23">
        <f t="shared" si="8"/>
        <v>-2.4897551621727201E-2</v>
      </c>
      <c r="N67" s="26">
        <f t="shared" si="21"/>
        <v>2.3879340045478469E-3</v>
      </c>
      <c r="O67" s="26">
        <f t="shared" si="22"/>
        <v>3.636484659137071E-3</v>
      </c>
      <c r="P67" s="26">
        <f t="shared" si="23"/>
        <v>9.2572851524449855E-4</v>
      </c>
    </row>
    <row r="68" spans="1:16">
      <c r="A68" s="1" t="s">
        <v>75</v>
      </c>
      <c r="B68" s="4">
        <v>680</v>
      </c>
      <c r="C68" s="4">
        <v>680</v>
      </c>
      <c r="D68" s="4">
        <v>680</v>
      </c>
      <c r="E68" s="4">
        <v>650</v>
      </c>
      <c r="F68" s="4">
        <v>580</v>
      </c>
      <c r="G68" s="4">
        <v>515</v>
      </c>
      <c r="H68" s="4">
        <v>475</v>
      </c>
      <c r="I68" s="4">
        <v>200</v>
      </c>
      <c r="J68" s="4">
        <v>45</v>
      </c>
      <c r="K68" s="23">
        <f t="shared" ref="K68:K100" si="24">LN(F68/F67)</f>
        <v>-0.11394425934921772</v>
      </c>
      <c r="L68" s="23">
        <f t="shared" ref="L68:L101" si="25">LN(G68/G67)</f>
        <v>-0.17745536714278173</v>
      </c>
      <c r="M68" s="23">
        <f t="shared" ref="M68:M101" si="26">LN(H68/H67)</f>
        <v>-0.22524660151098849</v>
      </c>
      <c r="N68" s="26">
        <f t="shared" si="21"/>
        <v>1.3851010410048895E-2</v>
      </c>
      <c r="O68" s="26">
        <f t="shared" si="22"/>
        <v>3.3272877082766557E-2</v>
      </c>
      <c r="P68" s="26">
        <f t="shared" si="23"/>
        <v>5.3257025346385913E-2</v>
      </c>
    </row>
    <row r="69" spans="1:16">
      <c r="A69" s="1" t="s">
        <v>76</v>
      </c>
      <c r="B69" s="4">
        <v>635</v>
      </c>
      <c r="C69" s="4">
        <v>635</v>
      </c>
      <c r="D69" s="4">
        <v>635</v>
      </c>
      <c r="E69" s="4">
        <v>615</v>
      </c>
      <c r="F69" s="4">
        <v>540</v>
      </c>
      <c r="G69" s="4">
        <v>490</v>
      </c>
      <c r="H69" s="4">
        <v>465</v>
      </c>
      <c r="I69" s="4">
        <v>185</v>
      </c>
      <c r="J69" s="4">
        <v>45</v>
      </c>
      <c r="K69" s="23">
        <f t="shared" si="24"/>
        <v>-7.1458963982144977E-2</v>
      </c>
      <c r="L69" s="23">
        <f t="shared" si="25"/>
        <v>-4.9761509559063825E-2</v>
      </c>
      <c r="M69" s="23">
        <f t="shared" si="26"/>
        <v>-2.1277398447284851E-2</v>
      </c>
      <c r="N69" s="26">
        <f t="shared" si="21"/>
        <v>5.6557950835847883E-3</v>
      </c>
      <c r="O69" s="26">
        <f t="shared" si="22"/>
        <v>2.9936969571952221E-3</v>
      </c>
      <c r="P69" s="26">
        <f t="shared" si="23"/>
        <v>7.1854200538468106E-4</v>
      </c>
    </row>
    <row r="70" spans="1:16">
      <c r="A70" s="1" t="s">
        <v>77</v>
      </c>
      <c r="B70" s="4">
        <v>690</v>
      </c>
      <c r="C70" s="4">
        <v>690</v>
      </c>
      <c r="D70" s="4">
        <v>690</v>
      </c>
      <c r="E70" s="4">
        <v>655</v>
      </c>
      <c r="F70" s="4">
        <v>585</v>
      </c>
      <c r="G70" s="4">
        <v>555</v>
      </c>
      <c r="H70" s="4">
        <v>555</v>
      </c>
      <c r="I70" s="4">
        <v>220</v>
      </c>
      <c r="J70" s="4">
        <v>70</v>
      </c>
      <c r="K70" s="23">
        <f t="shared" si="24"/>
        <v>8.0042707673536356E-2</v>
      </c>
      <c r="L70" s="23">
        <f t="shared" si="25"/>
        <v>0.12456272264176224</v>
      </c>
      <c r="M70" s="23">
        <f t="shared" si="26"/>
        <v>0.17693070815907824</v>
      </c>
      <c r="N70" s="26">
        <f t="shared" si="21"/>
        <v>5.8211790027526428E-3</v>
      </c>
      <c r="O70" s="26">
        <f t="shared" si="22"/>
        <v>1.4306443338809087E-2</v>
      </c>
      <c r="P70" s="26">
        <f t="shared" si="23"/>
        <v>2.937880767157143E-2</v>
      </c>
    </row>
    <row r="71" spans="1:16">
      <c r="A71" s="1" t="s">
        <v>78</v>
      </c>
      <c r="B71" s="4">
        <v>685</v>
      </c>
      <c r="C71" s="4">
        <v>685</v>
      </c>
      <c r="D71" s="4">
        <v>685</v>
      </c>
      <c r="E71" s="4">
        <v>660</v>
      </c>
      <c r="F71" s="4">
        <v>575</v>
      </c>
      <c r="G71" s="4">
        <v>535</v>
      </c>
      <c r="H71" s="4">
        <v>515</v>
      </c>
      <c r="I71" s="4">
        <v>155</v>
      </c>
      <c r="J71" s="4">
        <v>70</v>
      </c>
      <c r="K71" s="23">
        <f t="shared" si="24"/>
        <v>-1.7241806434506103E-2</v>
      </c>
      <c r="L71" s="23">
        <f t="shared" si="25"/>
        <v>-3.6701366850427929E-2</v>
      </c>
      <c r="M71" s="23">
        <f t="shared" si="26"/>
        <v>-7.4801213082698409E-2</v>
      </c>
      <c r="N71" s="26">
        <f t="shared" ref="N71:N101" si="27">(K71-K$105)^2</f>
        <v>4.4049038438026772E-4</v>
      </c>
      <c r="O71" s="26">
        <f t="shared" ref="O71:O101" si="28">(L71-L$105)^2</f>
        <v>1.735101047702244E-3</v>
      </c>
      <c r="P71" s="26">
        <f t="shared" ref="P71:P101" si="29">(M71-M$105)^2</f>
        <v>6.4528202918262903E-3</v>
      </c>
    </row>
    <row r="72" spans="1:16">
      <c r="A72" s="1" t="s">
        <v>79</v>
      </c>
      <c r="B72" s="4">
        <v>595</v>
      </c>
      <c r="C72" s="4">
        <v>595</v>
      </c>
      <c r="D72" s="4">
        <v>595</v>
      </c>
      <c r="E72" s="4">
        <v>590</v>
      </c>
      <c r="F72" s="4">
        <v>540</v>
      </c>
      <c r="G72" s="4">
        <v>460</v>
      </c>
      <c r="H72" s="4">
        <v>425</v>
      </c>
      <c r="I72" s="4">
        <v>150</v>
      </c>
      <c r="J72" s="4">
        <v>70</v>
      </c>
      <c r="K72" s="23">
        <f t="shared" si="24"/>
        <v>-6.2800901239030357E-2</v>
      </c>
      <c r="L72" s="23">
        <f t="shared" si="25"/>
        <v>-0.15104025741286589</v>
      </c>
      <c r="M72" s="23">
        <f t="shared" si="26"/>
        <v>-0.19207773173931936</v>
      </c>
      <c r="N72" s="26">
        <f t="shared" si="27"/>
        <v>4.4284975647335585E-3</v>
      </c>
      <c r="O72" s="26">
        <f t="shared" si="28"/>
        <v>2.4333951670979195E-2</v>
      </c>
      <c r="P72" s="26">
        <f t="shared" si="29"/>
        <v>3.9048118244863671E-2</v>
      </c>
    </row>
    <row r="73" spans="1:16">
      <c r="A73" s="1" t="s">
        <v>80</v>
      </c>
      <c r="B73" s="4">
        <v>575</v>
      </c>
      <c r="C73" s="4">
        <v>575</v>
      </c>
      <c r="D73" s="4">
        <v>575</v>
      </c>
      <c r="E73" s="4">
        <v>495</v>
      </c>
      <c r="F73" s="4">
        <v>470</v>
      </c>
      <c r="G73" s="4">
        <v>385</v>
      </c>
      <c r="H73" s="4">
        <v>345</v>
      </c>
      <c r="I73" s="4">
        <v>110</v>
      </c>
      <c r="J73" s="4">
        <v>65</v>
      </c>
      <c r="K73" s="23">
        <f t="shared" si="24"/>
        <v>-0.13883644485421581</v>
      </c>
      <c r="L73" s="23">
        <f t="shared" si="25"/>
        <v>-0.1779831551953564</v>
      </c>
      <c r="M73" s="23">
        <f t="shared" si="26"/>
        <v>-0.20854475189305707</v>
      </c>
      <c r="N73" s="26">
        <f t="shared" si="27"/>
        <v>2.0329769650458712E-2</v>
      </c>
      <c r="O73" s="26">
        <f t="shared" si="28"/>
        <v>3.3465701743875281E-2</v>
      </c>
      <c r="P73" s="26">
        <f t="shared" si="29"/>
        <v>4.5827243884021117E-2</v>
      </c>
    </row>
    <row r="74" spans="1:16">
      <c r="A74" s="1" t="s">
        <v>81</v>
      </c>
      <c r="B74" s="4">
        <v>650</v>
      </c>
      <c r="C74" s="4">
        <v>650</v>
      </c>
      <c r="D74" s="4">
        <v>650</v>
      </c>
      <c r="E74" s="4">
        <v>525</v>
      </c>
      <c r="F74" s="4">
        <v>450</v>
      </c>
      <c r="G74" s="4">
        <v>375</v>
      </c>
      <c r="H74" s="4">
        <v>340</v>
      </c>
      <c r="I74" s="4">
        <v>120</v>
      </c>
      <c r="J74" s="4">
        <v>70</v>
      </c>
      <c r="K74" s="23">
        <f t="shared" si="24"/>
        <v>-4.348511193973878E-2</v>
      </c>
      <c r="L74" s="23">
        <f t="shared" si="25"/>
        <v>-2.6317308317373417E-2</v>
      </c>
      <c r="M74" s="23">
        <f t="shared" si="26"/>
        <v>-1.4598799421152636E-2</v>
      </c>
      <c r="N74" s="26">
        <f t="shared" si="27"/>
        <v>2.2307832582814497E-3</v>
      </c>
      <c r="O74" s="26">
        <f t="shared" si="28"/>
        <v>9.77843270237597E-4</v>
      </c>
      <c r="P74" s="26">
        <f t="shared" si="29"/>
        <v>4.0509753026388905E-4</v>
      </c>
    </row>
    <row r="75" spans="1:16">
      <c r="A75" s="1" t="s">
        <v>82</v>
      </c>
      <c r="B75" s="4">
        <v>650</v>
      </c>
      <c r="C75" s="4">
        <v>650</v>
      </c>
      <c r="D75" s="4">
        <v>650</v>
      </c>
      <c r="E75" s="4">
        <v>545</v>
      </c>
      <c r="F75" s="4">
        <v>475</v>
      </c>
      <c r="G75" s="4">
        <v>430</v>
      </c>
      <c r="H75" s="4">
        <v>420</v>
      </c>
      <c r="I75" s="4">
        <v>125</v>
      </c>
      <c r="J75" s="4">
        <v>100</v>
      </c>
      <c r="K75" s="23">
        <f t="shared" si="24"/>
        <v>5.4067221270275793E-2</v>
      </c>
      <c r="L75" s="23">
        <f t="shared" si="25"/>
        <v>0.13685918271719735</v>
      </c>
      <c r="M75" s="23">
        <f t="shared" si="26"/>
        <v>0.21130909366720696</v>
      </c>
      <c r="N75" s="26">
        <f t="shared" si="27"/>
        <v>2.5322196386482494E-3</v>
      </c>
      <c r="O75" s="26">
        <f t="shared" si="28"/>
        <v>1.7399194267267763E-2</v>
      </c>
      <c r="P75" s="26">
        <f t="shared" si="29"/>
        <v>4.2345761633564245E-2</v>
      </c>
    </row>
    <row r="76" spans="1:16">
      <c r="A76" s="1" t="s">
        <v>83</v>
      </c>
      <c r="B76" s="4">
        <v>635</v>
      </c>
      <c r="C76" s="4">
        <v>635</v>
      </c>
      <c r="D76" s="4">
        <v>635</v>
      </c>
      <c r="E76" s="4">
        <v>555</v>
      </c>
      <c r="F76" s="4">
        <v>475</v>
      </c>
      <c r="G76" s="4">
        <v>410</v>
      </c>
      <c r="H76" s="4">
        <v>385</v>
      </c>
      <c r="I76" s="4">
        <v>85</v>
      </c>
      <c r="J76" s="4">
        <v>70</v>
      </c>
      <c r="K76" s="23">
        <f t="shared" si="24"/>
        <v>0</v>
      </c>
      <c r="L76" s="23">
        <f t="shared" si="25"/>
        <v>-4.7628048989254587E-2</v>
      </c>
      <c r="M76" s="23">
        <f t="shared" si="26"/>
        <v>-8.701137698962981E-2</v>
      </c>
      <c r="N76" s="26">
        <f t="shared" si="27"/>
        <v>1.4032938198617289E-5</v>
      </c>
      <c r="O76" s="26">
        <f t="shared" si="28"/>
        <v>2.764785357226318E-3</v>
      </c>
      <c r="P76" s="26">
        <f t="shared" si="29"/>
        <v>8.5635798592550699E-3</v>
      </c>
    </row>
    <row r="77" spans="1:16">
      <c r="A77" s="1" t="s">
        <v>84</v>
      </c>
      <c r="B77" s="4">
        <v>550</v>
      </c>
      <c r="C77" s="4">
        <v>550</v>
      </c>
      <c r="D77" s="4">
        <v>550</v>
      </c>
      <c r="E77" s="4">
        <v>500</v>
      </c>
      <c r="F77" s="4">
        <v>400</v>
      </c>
      <c r="G77" s="4">
        <v>335</v>
      </c>
      <c r="H77" s="4">
        <v>315</v>
      </c>
      <c r="I77" s="4">
        <v>50</v>
      </c>
      <c r="J77" s="4">
        <v>65</v>
      </c>
      <c r="K77" s="23">
        <f t="shared" si="24"/>
        <v>-0.17185025692665928</v>
      </c>
      <c r="L77" s="23">
        <f t="shared" si="25"/>
        <v>-0.20202662787328712</v>
      </c>
      <c r="M77" s="23">
        <f t="shared" si="26"/>
        <v>-0.20067069546215111</v>
      </c>
      <c r="N77" s="26">
        <f t="shared" si="27"/>
        <v>3.0834065237350383E-2</v>
      </c>
      <c r="O77" s="26">
        <f t="shared" si="28"/>
        <v>4.2840639746204404E-2</v>
      </c>
      <c r="P77" s="26">
        <f t="shared" si="29"/>
        <v>4.2517999084309352E-2</v>
      </c>
    </row>
    <row r="78" spans="1:16">
      <c r="A78" s="1" t="s">
        <v>85</v>
      </c>
      <c r="B78" s="4">
        <v>505</v>
      </c>
      <c r="C78" s="4">
        <v>505</v>
      </c>
      <c r="D78" s="4">
        <v>505</v>
      </c>
      <c r="E78" s="4">
        <v>360</v>
      </c>
      <c r="F78" s="4">
        <v>315</v>
      </c>
      <c r="G78" s="4">
        <v>305</v>
      </c>
      <c r="H78" s="4">
        <v>300</v>
      </c>
      <c r="I78" s="4">
        <v>110</v>
      </c>
      <c r="J78" s="4">
        <v>55</v>
      </c>
      <c r="K78" s="23">
        <f t="shared" si="24"/>
        <v>-0.23889190828234896</v>
      </c>
      <c r="L78" s="23">
        <f t="shared" si="25"/>
        <v>-9.3818755217654856E-2</v>
      </c>
      <c r="M78" s="23">
        <f t="shared" si="26"/>
        <v>-4.8790164169432056E-2</v>
      </c>
      <c r="N78" s="26">
        <f t="shared" si="27"/>
        <v>5.8873181882304892E-2</v>
      </c>
      <c r="O78" s="26">
        <f t="shared" si="28"/>
        <v>9.7558946516651777E-3</v>
      </c>
      <c r="P78" s="26">
        <f t="shared" si="29"/>
        <v>2.9504885306293953E-3</v>
      </c>
    </row>
    <row r="79" spans="1:16">
      <c r="A79" s="1" t="s">
        <v>86</v>
      </c>
      <c r="B79" s="4">
        <v>460</v>
      </c>
      <c r="C79" s="4">
        <v>460</v>
      </c>
      <c r="D79" s="4">
        <v>460</v>
      </c>
      <c r="E79" s="4">
        <v>425</v>
      </c>
      <c r="F79" s="4">
        <v>315</v>
      </c>
      <c r="G79" s="4">
        <v>295</v>
      </c>
      <c r="H79" s="4">
        <v>290</v>
      </c>
      <c r="I79" s="4">
        <v>105</v>
      </c>
      <c r="J79" s="4">
        <v>55</v>
      </c>
      <c r="K79" s="23">
        <f t="shared" si="24"/>
        <v>0</v>
      </c>
      <c r="L79" s="23">
        <f t="shared" si="25"/>
        <v>-3.3336420267591836E-2</v>
      </c>
      <c r="M79" s="23">
        <f t="shared" si="26"/>
        <v>-3.3901551675681339E-2</v>
      </c>
      <c r="N79" s="26">
        <f t="shared" si="27"/>
        <v>1.4032938198617289E-5</v>
      </c>
      <c r="O79" s="26">
        <f t="shared" si="28"/>
        <v>1.4660932812651758E-3</v>
      </c>
      <c r="P79" s="26">
        <f t="shared" si="29"/>
        <v>1.5547081079950924E-3</v>
      </c>
    </row>
    <row r="80" spans="1:16">
      <c r="A80" s="1" t="s">
        <v>87</v>
      </c>
      <c r="B80" s="4">
        <v>445</v>
      </c>
      <c r="C80" s="4">
        <v>445</v>
      </c>
      <c r="D80" s="4">
        <v>445</v>
      </c>
      <c r="E80" s="4">
        <v>420</v>
      </c>
      <c r="F80" s="4">
        <v>355</v>
      </c>
      <c r="G80" s="4">
        <v>320</v>
      </c>
      <c r="H80" s="4">
        <v>310</v>
      </c>
      <c r="I80" s="4">
        <v>85</v>
      </c>
      <c r="J80" s="4">
        <v>75</v>
      </c>
      <c r="K80" s="23">
        <f t="shared" si="24"/>
        <v>0.11954515064978273</v>
      </c>
      <c r="L80" s="23">
        <f t="shared" si="25"/>
        <v>8.1345639453952401E-2</v>
      </c>
      <c r="M80" s="23">
        <f t="shared" si="26"/>
        <v>6.6691374498672143E-2</v>
      </c>
      <c r="N80" s="26">
        <f t="shared" si="27"/>
        <v>1.3409430239993336E-2</v>
      </c>
      <c r="O80" s="26">
        <f t="shared" si="28"/>
        <v>5.835808275185931E-3</v>
      </c>
      <c r="P80" s="26">
        <f t="shared" si="29"/>
        <v>3.7409295857041515E-3</v>
      </c>
    </row>
    <row r="81" spans="1:16">
      <c r="A81" s="1" t="s">
        <v>88</v>
      </c>
      <c r="B81" s="4">
        <v>490</v>
      </c>
      <c r="C81" s="4">
        <v>490</v>
      </c>
      <c r="D81" s="4">
        <v>490</v>
      </c>
      <c r="E81" s="4">
        <v>455</v>
      </c>
      <c r="F81" s="4">
        <v>400</v>
      </c>
      <c r="G81" s="4">
        <v>365</v>
      </c>
      <c r="H81" s="4">
        <v>355</v>
      </c>
      <c r="I81" s="4">
        <v>100</v>
      </c>
      <c r="J81" s="4">
        <v>85</v>
      </c>
      <c r="K81" s="23">
        <f t="shared" si="24"/>
        <v>0.11934675763256623</v>
      </c>
      <c r="L81" s="23">
        <f t="shared" si="25"/>
        <v>0.13157635778871926</v>
      </c>
      <c r="M81" s="23">
        <f t="shared" si="26"/>
        <v>0.13554549199622395</v>
      </c>
      <c r="N81" s="26">
        <f t="shared" si="27"/>
        <v>1.3363522136365599E-2</v>
      </c>
      <c r="O81" s="26">
        <f t="shared" si="28"/>
        <v>1.6033429839138889E-2</v>
      </c>
      <c r="P81" s="26">
        <f t="shared" si="29"/>
        <v>1.6904487015573157E-2</v>
      </c>
    </row>
    <row r="82" spans="1:16">
      <c r="A82" s="1" t="s">
        <v>89</v>
      </c>
      <c r="B82" s="4">
        <v>600</v>
      </c>
      <c r="C82" s="4">
        <v>600</v>
      </c>
      <c r="D82" s="4">
        <v>600</v>
      </c>
      <c r="E82" s="4">
        <v>505</v>
      </c>
      <c r="F82" s="4">
        <v>455</v>
      </c>
      <c r="G82" s="4">
        <v>440</v>
      </c>
      <c r="H82" s="4">
        <v>435</v>
      </c>
      <c r="I82" s="4">
        <v>90</v>
      </c>
      <c r="J82" s="4">
        <v>85</v>
      </c>
      <c r="K82" s="23">
        <f t="shared" si="24"/>
        <v>0.12883287184296838</v>
      </c>
      <c r="L82" s="23">
        <f t="shared" si="25"/>
        <v>0.1868773733298153</v>
      </c>
      <c r="M82" s="23">
        <f t="shared" si="26"/>
        <v>0.20322824161326825</v>
      </c>
      <c r="N82" s="26">
        <f t="shared" si="27"/>
        <v>1.5646711409462614E-2</v>
      </c>
      <c r="O82" s="26">
        <f t="shared" si="28"/>
        <v>3.3096413104054506E-2</v>
      </c>
      <c r="P82" s="26">
        <f t="shared" si="29"/>
        <v>3.9085292460930392E-2</v>
      </c>
    </row>
    <row r="83" spans="1:16">
      <c r="A83" s="1" t="s">
        <v>90</v>
      </c>
      <c r="B83" s="4">
        <v>595</v>
      </c>
      <c r="C83" s="4">
        <v>595</v>
      </c>
      <c r="D83" s="4">
        <v>595</v>
      </c>
      <c r="E83" s="4">
        <v>525</v>
      </c>
      <c r="F83" s="4">
        <v>490</v>
      </c>
      <c r="G83" s="4">
        <v>465</v>
      </c>
      <c r="H83" s="4">
        <v>440</v>
      </c>
      <c r="I83" s="4">
        <v>100</v>
      </c>
      <c r="J83" s="4">
        <v>100</v>
      </c>
      <c r="K83" s="23">
        <f t="shared" si="24"/>
        <v>7.4107972153721835E-2</v>
      </c>
      <c r="L83" s="23">
        <f t="shared" si="25"/>
        <v>5.5262678675049519E-2</v>
      </c>
      <c r="M83" s="23">
        <f t="shared" si="26"/>
        <v>1.142869582362285E-2</v>
      </c>
      <c r="N83" s="26">
        <f t="shared" si="27"/>
        <v>4.9507991951710543E-3</v>
      </c>
      <c r="O83" s="26">
        <f t="shared" si="28"/>
        <v>2.5310459294246284E-3</v>
      </c>
      <c r="P83" s="26">
        <f t="shared" si="29"/>
        <v>3.4815433336212905E-5</v>
      </c>
    </row>
    <row r="84" spans="1:16">
      <c r="A84" s="1" t="s">
        <v>91</v>
      </c>
      <c r="B84" s="4">
        <v>520</v>
      </c>
      <c r="C84" s="4">
        <v>520</v>
      </c>
      <c r="D84" s="4">
        <v>520</v>
      </c>
      <c r="E84" s="4">
        <v>450</v>
      </c>
      <c r="F84" s="4">
        <v>415</v>
      </c>
      <c r="G84" s="4">
        <v>380</v>
      </c>
      <c r="H84" s="4">
        <v>370</v>
      </c>
      <c r="I84" s="4">
        <v>110</v>
      </c>
      <c r="J84" s="4">
        <v>100</v>
      </c>
      <c r="K84" s="23">
        <f t="shared" si="24"/>
        <v>-0.16612687087397393</v>
      </c>
      <c r="L84" s="23">
        <f t="shared" si="25"/>
        <v>-0.2018661528669248</v>
      </c>
      <c r="M84" s="23">
        <f t="shared" si="26"/>
        <v>-0.17327172127403667</v>
      </c>
      <c r="N84" s="26">
        <f t="shared" si="27"/>
        <v>2.8856811404604801E-2</v>
      </c>
      <c r="O84" s="26">
        <f t="shared" si="28"/>
        <v>4.2774235327330573E-2</v>
      </c>
      <c r="P84" s="26">
        <f t="shared" si="29"/>
        <v>3.1969424502835214E-2</v>
      </c>
    </row>
    <row r="85" spans="1:16">
      <c r="A85" s="1" t="s">
        <v>92</v>
      </c>
      <c r="B85" s="4">
        <v>625</v>
      </c>
      <c r="C85" s="4">
        <v>625</v>
      </c>
      <c r="D85" s="4">
        <v>625</v>
      </c>
      <c r="E85" s="4">
        <v>535</v>
      </c>
      <c r="F85" s="4">
        <v>490</v>
      </c>
      <c r="G85" s="4">
        <v>445</v>
      </c>
      <c r="H85" s="4">
        <v>425</v>
      </c>
      <c r="I85" s="4">
        <v>145</v>
      </c>
      <c r="J85" s="4">
        <v>125</v>
      </c>
      <c r="K85" s="23">
        <f t="shared" si="24"/>
        <v>0.16612687087397401</v>
      </c>
      <c r="L85" s="23">
        <f t="shared" si="25"/>
        <v>0.15790302944580875</v>
      </c>
      <c r="M85" s="23">
        <f t="shared" si="26"/>
        <v>0.13858616328614673</v>
      </c>
      <c r="N85" s="26">
        <f t="shared" si="27"/>
        <v>2.6367528924548477E-2</v>
      </c>
      <c r="O85" s="26">
        <f t="shared" si="28"/>
        <v>2.3393657273913199E-2</v>
      </c>
      <c r="P85" s="26">
        <f t="shared" si="29"/>
        <v>1.77044121761845E-2</v>
      </c>
    </row>
    <row r="86" spans="1:16">
      <c r="A86" s="1" t="s">
        <v>93</v>
      </c>
      <c r="B86" s="4">
        <v>595</v>
      </c>
      <c r="C86" s="4">
        <v>595</v>
      </c>
      <c r="D86" s="4">
        <v>595</v>
      </c>
      <c r="E86" s="4">
        <v>570</v>
      </c>
      <c r="F86" s="4">
        <v>545</v>
      </c>
      <c r="G86" s="4">
        <v>510</v>
      </c>
      <c r="H86" s="4">
        <v>485</v>
      </c>
      <c r="I86" s="4">
        <v>110</v>
      </c>
      <c r="J86" s="4">
        <v>100</v>
      </c>
      <c r="K86" s="23">
        <f t="shared" si="24"/>
        <v>0.1063804035585718</v>
      </c>
      <c r="L86" s="23">
        <f t="shared" si="25"/>
        <v>0.13633644355213118</v>
      </c>
      <c r="M86" s="23">
        <f t="shared" si="26"/>
        <v>0.13205972201306632</v>
      </c>
      <c r="N86" s="26">
        <f t="shared" si="27"/>
        <v>1.0533809226347684E-2</v>
      </c>
      <c r="O86" s="26">
        <f t="shared" si="28"/>
        <v>1.7261562653215951E-2</v>
      </c>
      <c r="P86" s="26">
        <f t="shared" si="29"/>
        <v>1.6010217107203271E-2</v>
      </c>
    </row>
    <row r="87" spans="1:16">
      <c r="A87" s="1" t="s">
        <v>94</v>
      </c>
      <c r="B87" s="4">
        <v>565</v>
      </c>
      <c r="C87" s="4">
        <v>565</v>
      </c>
      <c r="D87" s="4">
        <v>565</v>
      </c>
      <c r="E87" s="4">
        <v>545</v>
      </c>
      <c r="F87" s="4">
        <v>520</v>
      </c>
      <c r="G87" s="4">
        <v>480</v>
      </c>
      <c r="H87" s="4">
        <v>455</v>
      </c>
      <c r="I87" s="4">
        <v>125</v>
      </c>
      <c r="J87" s="4">
        <v>110</v>
      </c>
      <c r="K87" s="23">
        <f t="shared" si="24"/>
        <v>-4.6956983087770979E-2</v>
      </c>
      <c r="L87" s="23">
        <f t="shared" si="25"/>
        <v>-6.0624621816434854E-2</v>
      </c>
      <c r="M87" s="23">
        <f t="shared" si="26"/>
        <v>-6.3851471986532779E-2</v>
      </c>
      <c r="N87" s="26">
        <f t="shared" si="27"/>
        <v>2.5707982085156704E-3</v>
      </c>
      <c r="O87" s="26">
        <f t="shared" si="28"/>
        <v>4.3004477358885539E-3</v>
      </c>
      <c r="P87" s="26">
        <f t="shared" si="29"/>
        <v>4.8135437955655501E-3</v>
      </c>
    </row>
    <row r="88" spans="1:16">
      <c r="A88" s="1" t="s">
        <v>95</v>
      </c>
      <c r="B88" s="4">
        <v>625</v>
      </c>
      <c r="C88" s="4">
        <v>625</v>
      </c>
      <c r="D88" s="4">
        <v>625</v>
      </c>
      <c r="E88" s="4">
        <v>570</v>
      </c>
      <c r="F88" s="4">
        <v>530</v>
      </c>
      <c r="G88" s="4">
        <v>515</v>
      </c>
      <c r="H88" s="4">
        <v>510</v>
      </c>
      <c r="I88" s="4">
        <v>190</v>
      </c>
      <c r="J88" s="4">
        <v>155</v>
      </c>
      <c r="K88" s="23">
        <f t="shared" si="24"/>
        <v>1.9048194970694411E-2</v>
      </c>
      <c r="L88" s="23">
        <f t="shared" si="25"/>
        <v>7.0380796761799605E-2</v>
      </c>
      <c r="M88" s="23">
        <f t="shared" si="26"/>
        <v>0.11411330676742105</v>
      </c>
      <c r="N88" s="26">
        <f t="shared" si="27"/>
        <v>2.3415544628017685E-4</v>
      </c>
      <c r="O88" s="26">
        <f t="shared" si="28"/>
        <v>4.2807733895025447E-3</v>
      </c>
      <c r="P88" s="26">
        <f t="shared" si="29"/>
        <v>1.1790717726176988E-2</v>
      </c>
    </row>
    <row r="89" spans="1:16">
      <c r="A89" s="1" t="s">
        <v>96</v>
      </c>
      <c r="B89" s="4">
        <v>565</v>
      </c>
      <c r="C89" s="4">
        <v>565</v>
      </c>
      <c r="D89" s="4">
        <v>565</v>
      </c>
      <c r="E89" s="4">
        <v>550</v>
      </c>
      <c r="F89" s="4">
        <v>515</v>
      </c>
      <c r="G89" s="4">
        <v>485</v>
      </c>
      <c r="H89" s="4">
        <v>470</v>
      </c>
      <c r="I89" s="4">
        <v>150</v>
      </c>
      <c r="J89" s="4">
        <v>125</v>
      </c>
      <c r="K89" s="23">
        <f t="shared" si="24"/>
        <v>-2.8710105882431367E-2</v>
      </c>
      <c r="L89" s="23">
        <f t="shared" si="25"/>
        <v>-6.0018009726252923E-2</v>
      </c>
      <c r="M89" s="23">
        <f t="shared" si="26"/>
        <v>-8.1678031014267238E-2</v>
      </c>
      <c r="N89" s="26">
        <f t="shared" si="27"/>
        <v>1.0534024670419463E-3</v>
      </c>
      <c r="O89" s="26">
        <f t="shared" si="28"/>
        <v>4.2212551425432768E-3</v>
      </c>
      <c r="P89" s="26">
        <f t="shared" si="29"/>
        <v>7.6049329000617109E-3</v>
      </c>
    </row>
    <row r="90" spans="1:16">
      <c r="A90" s="1" t="s">
        <v>97</v>
      </c>
      <c r="B90" s="4">
        <v>600</v>
      </c>
      <c r="C90" s="4">
        <v>600</v>
      </c>
      <c r="D90" s="4">
        <v>600</v>
      </c>
      <c r="E90" s="4">
        <v>585</v>
      </c>
      <c r="F90" s="4">
        <v>530</v>
      </c>
      <c r="G90" s="4">
        <v>500</v>
      </c>
      <c r="H90" s="4">
        <v>490</v>
      </c>
      <c r="I90" s="4">
        <v>250</v>
      </c>
      <c r="J90" s="4">
        <v>130</v>
      </c>
      <c r="K90" s="23">
        <f t="shared" si="24"/>
        <v>2.871010588243136E-2</v>
      </c>
      <c r="L90" s="23">
        <f t="shared" si="25"/>
        <v>3.0459207484708439E-2</v>
      </c>
      <c r="M90" s="23">
        <f t="shared" si="26"/>
        <v>4.1672696400568081E-2</v>
      </c>
      <c r="N90" s="26">
        <f t="shared" si="27"/>
        <v>6.2320376891612805E-4</v>
      </c>
      <c r="O90" s="26">
        <f t="shared" si="28"/>
        <v>6.5055757619823275E-4</v>
      </c>
      <c r="P90" s="26">
        <f t="shared" si="29"/>
        <v>1.3064220617901993E-3</v>
      </c>
    </row>
    <row r="91" spans="1:16">
      <c r="A91" s="1" t="s">
        <v>98</v>
      </c>
      <c r="B91" s="4">
        <v>605</v>
      </c>
      <c r="C91" s="4">
        <v>605</v>
      </c>
      <c r="D91" s="4">
        <v>605</v>
      </c>
      <c r="E91" s="4">
        <v>585</v>
      </c>
      <c r="F91" s="4">
        <v>540</v>
      </c>
      <c r="G91" s="4">
        <v>520</v>
      </c>
      <c r="H91" s="4">
        <v>505</v>
      </c>
      <c r="I91" s="4">
        <v>180</v>
      </c>
      <c r="J91" s="4">
        <v>110</v>
      </c>
      <c r="K91" s="23">
        <f t="shared" si="24"/>
        <v>1.8692133012152546E-2</v>
      </c>
      <c r="L91" s="23">
        <f t="shared" si="25"/>
        <v>3.9220713153281329E-2</v>
      </c>
      <c r="M91" s="23">
        <f t="shared" si="26"/>
        <v>3.0153038170687457E-2</v>
      </c>
      <c r="N91" s="26">
        <f t="shared" si="27"/>
        <v>2.2338520750618941E-4</v>
      </c>
      <c r="O91" s="26">
        <f t="shared" si="28"/>
        <v>1.1742640140134427E-3</v>
      </c>
      <c r="P91" s="26">
        <f t="shared" si="29"/>
        <v>6.0638091201890344E-4</v>
      </c>
    </row>
    <row r="92" spans="1:16">
      <c r="A92" s="1" t="s">
        <v>99</v>
      </c>
      <c r="B92" s="4">
        <v>580</v>
      </c>
      <c r="C92" s="4">
        <v>580</v>
      </c>
      <c r="D92" s="4">
        <v>580</v>
      </c>
      <c r="E92" s="4">
        <v>565</v>
      </c>
      <c r="F92" s="4">
        <v>530</v>
      </c>
      <c r="G92" s="4">
        <v>490</v>
      </c>
      <c r="H92" s="4">
        <v>475</v>
      </c>
      <c r="I92" s="4">
        <v>160</v>
      </c>
      <c r="J92" s="4">
        <v>120</v>
      </c>
      <c r="K92" s="23">
        <f t="shared" si="24"/>
        <v>-1.8692133012152522E-2</v>
      </c>
      <c r="L92" s="23">
        <f t="shared" si="25"/>
        <v>-5.9423420470800764E-2</v>
      </c>
      <c r="M92" s="23">
        <f t="shared" si="26"/>
        <v>-6.124362524071867E-2</v>
      </c>
      <c r="N92" s="26">
        <f t="shared" si="27"/>
        <v>5.0347234197905015E-4</v>
      </c>
      <c r="O92" s="26">
        <f t="shared" si="28"/>
        <v>4.1443463394960833E-3</v>
      </c>
      <c r="P92" s="26">
        <f t="shared" si="29"/>
        <v>4.4584813720036512E-3</v>
      </c>
    </row>
    <row r="93" spans="1:16">
      <c r="A93" s="1" t="s">
        <v>100</v>
      </c>
      <c r="B93" s="4">
        <v>595</v>
      </c>
      <c r="C93" s="4">
        <v>595</v>
      </c>
      <c r="D93" s="4">
        <v>595</v>
      </c>
      <c r="E93" s="4">
        <v>585</v>
      </c>
      <c r="F93" s="4">
        <v>560</v>
      </c>
      <c r="G93" s="4">
        <v>525</v>
      </c>
      <c r="H93" s="4">
        <v>510</v>
      </c>
      <c r="I93" s="4">
        <v>150</v>
      </c>
      <c r="J93" s="4">
        <v>130</v>
      </c>
      <c r="K93" s="23">
        <f t="shared" si="24"/>
        <v>5.5059777183027389E-2</v>
      </c>
      <c r="L93" s="23">
        <f t="shared" si="25"/>
        <v>6.8992871486951421E-2</v>
      </c>
      <c r="M93" s="23">
        <f t="shared" si="26"/>
        <v>7.1095921683730259E-2</v>
      </c>
      <c r="N93" s="26">
        <f t="shared" si="27"/>
        <v>2.6330979454388952E-3</v>
      </c>
      <c r="O93" s="26">
        <f t="shared" si="28"/>
        <v>4.1010824326001647E-3</v>
      </c>
      <c r="P93" s="26">
        <f t="shared" si="29"/>
        <v>4.2991214859959678E-3</v>
      </c>
    </row>
    <row r="94" spans="1:16">
      <c r="A94" s="1" t="s">
        <v>101</v>
      </c>
      <c r="B94" s="4">
        <v>675</v>
      </c>
      <c r="C94" s="4">
        <v>675</v>
      </c>
      <c r="D94" s="4">
        <v>675</v>
      </c>
      <c r="E94" s="4">
        <v>670</v>
      </c>
      <c r="F94" s="4">
        <v>635</v>
      </c>
      <c r="G94" s="4">
        <v>590</v>
      </c>
      <c r="H94" s="4">
        <v>570</v>
      </c>
      <c r="I94" s="4">
        <v>115</v>
      </c>
      <c r="J94" s="4">
        <v>100</v>
      </c>
      <c r="K94" s="23">
        <f t="shared" si="24"/>
        <v>0.12568821516349671</v>
      </c>
      <c r="L94" s="23">
        <f t="shared" si="25"/>
        <v>0.11672427430814139</v>
      </c>
      <c r="M94" s="23">
        <f t="shared" si="26"/>
        <v>0.1112256351102244</v>
      </c>
      <c r="N94" s="26">
        <f t="shared" si="27"/>
        <v>1.4869890095404582E-2</v>
      </c>
      <c r="O94" s="26">
        <f t="shared" si="28"/>
        <v>1.2492778128221834E-2</v>
      </c>
      <c r="P94" s="26">
        <f t="shared" si="29"/>
        <v>1.1171940307750603E-2</v>
      </c>
    </row>
    <row r="95" spans="1:16">
      <c r="A95" s="1" t="s">
        <v>102</v>
      </c>
      <c r="B95" s="4">
        <v>665</v>
      </c>
      <c r="C95" s="4">
        <v>665</v>
      </c>
      <c r="D95" s="4">
        <v>665</v>
      </c>
      <c r="E95" s="4">
        <v>630</v>
      </c>
      <c r="F95" s="4">
        <v>600</v>
      </c>
      <c r="G95" s="4">
        <v>560</v>
      </c>
      <c r="H95" s="4">
        <v>535</v>
      </c>
      <c r="I95" s="4">
        <v>175</v>
      </c>
      <c r="J95" s="4">
        <v>150</v>
      </c>
      <c r="K95" s="23">
        <f t="shared" si="24"/>
        <v>-5.6695343676545294E-2</v>
      </c>
      <c r="L95" s="23">
        <f t="shared" si="25"/>
        <v>-5.2185753170570191E-2</v>
      </c>
      <c r="M95" s="23">
        <f t="shared" si="26"/>
        <v>-6.3369613932589261E-2</v>
      </c>
      <c r="N95" s="26">
        <f t="shared" si="27"/>
        <v>3.6531628375116019E-3</v>
      </c>
      <c r="O95" s="26">
        <f t="shared" si="28"/>
        <v>3.2648573743910233E-3</v>
      </c>
      <c r="P95" s="26">
        <f t="shared" si="29"/>
        <v>4.7469136411910562E-3</v>
      </c>
    </row>
    <row r="96" spans="1:16">
      <c r="A96" s="1" t="s">
        <v>103</v>
      </c>
      <c r="B96" s="4">
        <v>675</v>
      </c>
      <c r="C96" s="4">
        <v>675</v>
      </c>
      <c r="D96" s="4">
        <v>675</v>
      </c>
      <c r="E96" s="4">
        <v>635</v>
      </c>
      <c r="F96" s="4">
        <v>600</v>
      </c>
      <c r="G96" s="4">
        <v>555</v>
      </c>
      <c r="H96" s="4">
        <v>540</v>
      </c>
      <c r="I96" s="4">
        <v>150</v>
      </c>
      <c r="J96" s="4">
        <v>125</v>
      </c>
      <c r="K96" s="23">
        <f t="shared" si="24"/>
        <v>0</v>
      </c>
      <c r="L96" s="23">
        <f t="shared" si="25"/>
        <v>-8.9686699827603751E-3</v>
      </c>
      <c r="M96" s="23">
        <f t="shared" si="26"/>
        <v>9.3023926623134103E-3</v>
      </c>
      <c r="N96" s="26">
        <f t="shared" si="27"/>
        <v>1.4032938198617289E-5</v>
      </c>
      <c r="O96" s="26">
        <f t="shared" si="28"/>
        <v>1.9381783153799855E-4</v>
      </c>
      <c r="P96" s="26">
        <f t="shared" si="29"/>
        <v>1.4244263120930561E-5</v>
      </c>
    </row>
    <row r="97" spans="1:16">
      <c r="A97" s="1" t="s">
        <v>104</v>
      </c>
      <c r="B97" s="4">
        <v>710</v>
      </c>
      <c r="C97" s="4">
        <v>710</v>
      </c>
      <c r="D97" s="4">
        <v>710</v>
      </c>
      <c r="E97" s="4">
        <v>700</v>
      </c>
      <c r="F97" s="4">
        <v>675</v>
      </c>
      <c r="G97" s="4">
        <v>635</v>
      </c>
      <c r="H97" s="4">
        <v>620</v>
      </c>
      <c r="I97" s="4">
        <v>200</v>
      </c>
      <c r="J97" s="4">
        <v>125</v>
      </c>
      <c r="K97" s="23">
        <f t="shared" si="24"/>
        <v>0.11778303565638346</v>
      </c>
      <c r="L97" s="23">
        <f t="shared" si="25"/>
        <v>0.1346568851462572</v>
      </c>
      <c r="M97" s="23">
        <f t="shared" si="26"/>
        <v>0.13815033848081718</v>
      </c>
      <c r="N97" s="26">
        <f t="shared" si="27"/>
        <v>1.3004432648677884E-2</v>
      </c>
      <c r="O97" s="26">
        <f t="shared" si="28"/>
        <v>1.6823051831177476E-2</v>
      </c>
      <c r="P97" s="26">
        <f t="shared" si="29"/>
        <v>1.7588622228399103E-2</v>
      </c>
    </row>
    <row r="98" spans="1:16">
      <c r="A98" s="1" t="s">
        <v>105</v>
      </c>
      <c r="B98" s="4">
        <v>725</v>
      </c>
      <c r="C98" s="4">
        <v>725</v>
      </c>
      <c r="D98" s="4">
        <v>725</v>
      </c>
      <c r="E98" s="4">
        <v>720</v>
      </c>
      <c r="F98" s="4">
        <v>685</v>
      </c>
      <c r="G98" s="4">
        <v>645</v>
      </c>
      <c r="H98" s="4">
        <v>630</v>
      </c>
      <c r="I98" s="4">
        <v>200</v>
      </c>
      <c r="J98" s="4">
        <v>125</v>
      </c>
      <c r="K98" s="23">
        <f t="shared" si="24"/>
        <v>1.4706147389695487E-2</v>
      </c>
      <c r="L98" s="23">
        <f t="shared" si="25"/>
        <v>1.5625317903080815E-2</v>
      </c>
      <c r="M98" s="23">
        <f t="shared" si="26"/>
        <v>1.600034134644112E-2</v>
      </c>
      <c r="N98" s="26">
        <f t="shared" si="27"/>
        <v>1.2012359553626423E-4</v>
      </c>
      <c r="O98" s="26">
        <f t="shared" si="28"/>
        <v>1.1389458522555837E-4</v>
      </c>
      <c r="P98" s="26">
        <f t="shared" si="29"/>
        <v>1.0966500317617696E-4</v>
      </c>
    </row>
    <row r="99" spans="1:16">
      <c r="A99" s="1" t="s">
        <v>106</v>
      </c>
      <c r="B99" s="4">
        <v>685</v>
      </c>
      <c r="C99" s="4">
        <v>685</v>
      </c>
      <c r="D99" s="4">
        <v>685</v>
      </c>
      <c r="E99" s="4">
        <v>665</v>
      </c>
      <c r="F99" s="4">
        <v>635</v>
      </c>
      <c r="G99" s="4">
        <v>620</v>
      </c>
      <c r="H99" s="4">
        <v>615</v>
      </c>
      <c r="I99" s="4">
        <v>200</v>
      </c>
      <c r="J99" s="4">
        <v>125</v>
      </c>
      <c r="K99" s="23">
        <f>LN(F99/F98)</f>
        <v>-7.5793839369533669E-2</v>
      </c>
      <c r="L99" s="23">
        <f t="shared" si="25"/>
        <v>-3.9530838756635205E-2</v>
      </c>
      <c r="M99" s="23">
        <f t="shared" si="26"/>
        <v>-2.409755157906053E-2</v>
      </c>
      <c r="N99" s="26">
        <f>(K99-K$105)^2</f>
        <v>6.3265950115253206E-3</v>
      </c>
      <c r="O99" s="26">
        <f t="shared" si="28"/>
        <v>1.9788276838032387E-3</v>
      </c>
      <c r="P99" s="26">
        <f t="shared" si="29"/>
        <v>8.7768725349867966E-4</v>
      </c>
    </row>
    <row r="100" spans="1:16">
      <c r="A100" s="1" t="s">
        <v>107</v>
      </c>
      <c r="B100" s="4">
        <v>725</v>
      </c>
      <c r="C100" s="4">
        <v>725</v>
      </c>
      <c r="D100" s="4">
        <v>725</v>
      </c>
      <c r="E100" s="4">
        <v>695</v>
      </c>
      <c r="F100" s="4">
        <v>655</v>
      </c>
      <c r="G100" s="4">
        <v>595</v>
      </c>
      <c r="H100" s="4">
        <v>555</v>
      </c>
      <c r="I100" s="4">
        <v>200</v>
      </c>
      <c r="J100" s="4">
        <v>125</v>
      </c>
      <c r="K100" s="23">
        <f>LN(F100/F99)</f>
        <v>3.1010236742560218E-2</v>
      </c>
      <c r="L100" s="23">
        <f t="shared" si="25"/>
        <v>-4.115807249350744E-2</v>
      </c>
      <c r="M100" s="23">
        <f t="shared" si="26"/>
        <v>-0.10265415406008334</v>
      </c>
      <c r="N100" s="26">
        <f>(K100-K$105)^2</f>
        <v>7.4333553232346376E-4</v>
      </c>
      <c r="O100" s="26">
        <f t="shared" si="28"/>
        <v>2.1262473567690253E-3</v>
      </c>
      <c r="P100" s="26">
        <f>(M100-M$105)^2</f>
        <v>1.1703429386992649E-2</v>
      </c>
    </row>
    <row r="101" spans="1:16">
      <c r="A101" s="1" t="s">
        <v>108</v>
      </c>
      <c r="B101" s="4">
        <v>740</v>
      </c>
      <c r="C101" s="4">
        <v>740</v>
      </c>
      <c r="D101" s="4">
        <v>740</v>
      </c>
      <c r="E101" s="4">
        <v>735</v>
      </c>
      <c r="F101" s="4">
        <v>710</v>
      </c>
      <c r="G101" s="4">
        <v>645</v>
      </c>
      <c r="H101" s="4">
        <v>605</v>
      </c>
      <c r="I101" s="4">
        <v>250</v>
      </c>
      <c r="J101" s="4">
        <v>150</v>
      </c>
      <c r="K101" s="23">
        <f>LN(F101/F100)</f>
        <v>8.0629734400109218E-2</v>
      </c>
      <c r="L101" s="23">
        <f>LN(G101/G100)</f>
        <v>8.0688911250142659E-2</v>
      </c>
      <c r="M101" s="23">
        <f>LN(H101/H100)</f>
        <v>8.6260344284406917E-2</v>
      </c>
      <c r="N101" s="26">
        <f>(K101-K$105)^2</f>
        <v>5.9110999500768778E-3</v>
      </c>
      <c r="O101" s="26">
        <f t="shared" si="28"/>
        <v>5.7359013981989875E-3</v>
      </c>
      <c r="P101" s="26">
        <f t="shared" si="29"/>
        <v>6.5176734066405041E-3</v>
      </c>
    </row>
    <row r="102" spans="1:16">
      <c r="K102" s="31"/>
      <c r="L102" s="31"/>
      <c r="M102" s="31"/>
      <c r="N102" s="32"/>
    </row>
    <row r="103" spans="1:16">
      <c r="A103" s="10" t="s">
        <v>132</v>
      </c>
      <c r="K103" s="24">
        <f>STDEVA(K3:K101)</f>
        <v>8.3150834330901355E-2</v>
      </c>
      <c r="L103" s="24">
        <f t="shared" ref="L103:M103" si="30">STDEVA(L3:L101)</f>
        <v>9.2994602916866967E-2</v>
      </c>
      <c r="M103" s="24">
        <f>STDEVA(M3:M101)</f>
        <v>0.10695841059013349</v>
      </c>
    </row>
    <row r="105" spans="1:16">
      <c r="A105" s="10" t="s">
        <v>134</v>
      </c>
      <c r="B105" s="1" t="s">
        <v>137</v>
      </c>
      <c r="C105" s="1" t="s">
        <v>138</v>
      </c>
      <c r="K105" s="28">
        <f>1/99*SUM(K3:K101)</f>
        <v>3.7460563528352439E-3</v>
      </c>
      <c r="L105" s="28">
        <f>1/99*SUM(L3:L101)</f>
        <v>4.9531772918651636E-3</v>
      </c>
      <c r="M105" s="28">
        <f>1/99*SUM(M3:M101)</f>
        <v>5.5282353893674934E-3</v>
      </c>
      <c r="N105" s="28"/>
      <c r="O105" s="28"/>
    </row>
    <row r="106" spans="1:16">
      <c r="A106" s="10" t="s">
        <v>133</v>
      </c>
      <c r="B106" s="1" t="s">
        <v>136</v>
      </c>
      <c r="C106" s="1" t="s">
        <v>138</v>
      </c>
      <c r="N106" s="27">
        <f>1/98*SUM(N3:N101)</f>
        <v>6.9140612499250026E-3</v>
      </c>
      <c r="O106" s="27">
        <f>1/98*SUM(O3:O101)</f>
        <v>8.647996171665763E-3</v>
      </c>
      <c r="P106" s="27">
        <f>1/98*SUM(P3:P101)</f>
        <v>1.1440101595967575E-2</v>
      </c>
    </row>
    <row r="107" spans="1:16">
      <c r="N107" s="29"/>
      <c r="O107" s="29"/>
      <c r="P107" s="29"/>
    </row>
    <row r="108" spans="1:16">
      <c r="A108" s="10"/>
      <c r="K108" s="30"/>
      <c r="L108" s="30"/>
      <c r="M108" s="30"/>
    </row>
    <row r="109" spans="1:16">
      <c r="A109" s="10"/>
    </row>
  </sheetData>
  <sortState ref="R2:AA26">
    <sortCondition ref="R2:R26"/>
    <sortCondition descending="1" ref="S2:S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52"/>
  <sheetViews>
    <sheetView workbookViewId="0">
      <selection activeCell="H8" sqref="H8"/>
    </sheetView>
  </sheetViews>
  <sheetFormatPr defaultRowHeight="14.5"/>
  <cols>
    <col min="1" max="1" width="18" bestFit="1" customWidth="1"/>
    <col min="16" max="16" width="9.1796875" style="17"/>
    <col min="17" max="17" width="18" bestFit="1" customWidth="1"/>
    <col min="32" max="32" width="4.81640625" customWidth="1"/>
    <col min="33" max="33" width="18" bestFit="1" customWidth="1"/>
    <col min="49" max="49" width="18" bestFit="1" customWidth="1"/>
    <col min="64" max="64" width="9.1796875" style="17"/>
    <col min="65" max="65" width="18" bestFit="1" customWidth="1"/>
    <col min="80" max="80" width="9.1796875" style="17"/>
    <col min="81" max="81" width="18" bestFit="1" customWidth="1"/>
    <col min="97" max="97" width="18" bestFit="1" customWidth="1"/>
    <col min="113" max="113" width="18" bestFit="1" customWidth="1"/>
    <col min="129" max="129" width="18" bestFit="1" customWidth="1"/>
  </cols>
  <sheetData>
    <row r="1" spans="1:143" ht="21">
      <c r="A1" s="18" t="s">
        <v>16</v>
      </c>
      <c r="Q1" s="18" t="s">
        <v>15</v>
      </c>
      <c r="AG1" s="18" t="s">
        <v>114</v>
      </c>
      <c r="AW1" s="18" t="s">
        <v>115</v>
      </c>
      <c r="BM1" s="18" t="s">
        <v>116</v>
      </c>
      <c r="CC1" s="18" t="s">
        <v>117</v>
      </c>
      <c r="CS1" s="18" t="s">
        <v>118</v>
      </c>
      <c r="DI1" s="18" t="s">
        <v>119</v>
      </c>
      <c r="DY1" s="18" t="s">
        <v>131</v>
      </c>
    </row>
    <row r="2" spans="1:143">
      <c r="A2" t="s">
        <v>120</v>
      </c>
      <c r="B2">
        <v>6</v>
      </c>
      <c r="C2" t="s">
        <v>121</v>
      </c>
      <c r="Q2" t="s">
        <v>120</v>
      </c>
      <c r="R2">
        <v>8</v>
      </c>
      <c r="AG2" t="s">
        <v>120</v>
      </c>
      <c r="AH2">
        <v>10</v>
      </c>
      <c r="AW2" t="s">
        <v>120</v>
      </c>
      <c r="AX2">
        <v>12</v>
      </c>
      <c r="BM2" t="s">
        <v>120</v>
      </c>
      <c r="BN2">
        <v>16</v>
      </c>
      <c r="CC2" t="s">
        <v>120</v>
      </c>
      <c r="CD2">
        <v>18</v>
      </c>
      <c r="CS2" t="s">
        <v>120</v>
      </c>
      <c r="CT2">
        <v>20</v>
      </c>
      <c r="DI2" t="s">
        <v>120</v>
      </c>
      <c r="DJ2">
        <v>24</v>
      </c>
      <c r="DY2" t="s">
        <v>120</v>
      </c>
      <c r="DZ2">
        <v>30</v>
      </c>
    </row>
    <row r="3" spans="1:143">
      <c r="A3" t="s">
        <v>122</v>
      </c>
      <c r="B3">
        <v>70</v>
      </c>
      <c r="Q3" t="s">
        <v>122</v>
      </c>
      <c r="R3">
        <v>70</v>
      </c>
      <c r="AG3" t="s">
        <v>122</v>
      </c>
      <c r="AH3">
        <v>70</v>
      </c>
      <c r="AW3" t="s">
        <v>122</v>
      </c>
      <c r="AX3">
        <v>70</v>
      </c>
      <c r="BM3" t="s">
        <v>122</v>
      </c>
      <c r="BN3">
        <v>70</v>
      </c>
      <c r="CC3" t="s">
        <v>122</v>
      </c>
      <c r="CD3">
        <v>70</v>
      </c>
      <c r="CS3" t="s">
        <v>122</v>
      </c>
      <c r="CT3">
        <v>70</v>
      </c>
      <c r="DI3" t="s">
        <v>122</v>
      </c>
      <c r="DJ3">
        <v>70</v>
      </c>
      <c r="DY3" t="s">
        <v>122</v>
      </c>
      <c r="DZ3">
        <v>70</v>
      </c>
    </row>
    <row r="4" spans="1:143">
      <c r="A4" t="s">
        <v>123</v>
      </c>
      <c r="B4">
        <v>4.2747380000000001E-3</v>
      </c>
      <c r="Q4" t="s">
        <v>123</v>
      </c>
      <c r="R4">
        <v>4.2747380000000001E-3</v>
      </c>
      <c r="AG4" t="s">
        <v>123</v>
      </c>
      <c r="AH4">
        <v>4.2747380000000001E-3</v>
      </c>
      <c r="AW4" t="s">
        <v>123</v>
      </c>
      <c r="AX4">
        <v>4.2747380000000001E-3</v>
      </c>
      <c r="BM4" t="s">
        <v>123</v>
      </c>
      <c r="BN4">
        <v>4.2747380000000001E-3</v>
      </c>
      <c r="CC4" t="s">
        <v>123</v>
      </c>
      <c r="CD4">
        <v>4.2747380000000001E-3</v>
      </c>
      <c r="CS4" t="s">
        <v>123</v>
      </c>
      <c r="CT4">
        <v>4.2747380000000001E-3</v>
      </c>
      <c r="DI4" t="s">
        <v>123</v>
      </c>
      <c r="DJ4">
        <v>4.2747380000000001E-3</v>
      </c>
      <c r="DY4" t="s">
        <v>123</v>
      </c>
      <c r="DZ4">
        <v>4.2747380000000001E-3</v>
      </c>
    </row>
    <row r="6" spans="1:143">
      <c r="A6" t="s">
        <v>124</v>
      </c>
      <c r="B6" t="s">
        <v>125</v>
      </c>
      <c r="Q6" t="s">
        <v>124</v>
      </c>
      <c r="R6" t="s">
        <v>125</v>
      </c>
      <c r="AG6" t="s">
        <v>124</v>
      </c>
      <c r="AH6" t="s">
        <v>125</v>
      </c>
      <c r="AW6" t="s">
        <v>124</v>
      </c>
      <c r="AX6" t="s">
        <v>125</v>
      </c>
      <c r="BM6" t="s">
        <v>124</v>
      </c>
      <c r="BN6" t="s">
        <v>125</v>
      </c>
      <c r="CC6" t="s">
        <v>124</v>
      </c>
      <c r="CD6" t="s">
        <v>125</v>
      </c>
      <c r="CS6" t="s">
        <v>124</v>
      </c>
      <c r="CT6" t="s">
        <v>125</v>
      </c>
      <c r="DI6" t="s">
        <v>124</v>
      </c>
      <c r="DJ6" t="s">
        <v>125</v>
      </c>
      <c r="DY6" t="s">
        <v>124</v>
      </c>
      <c r="DZ6" t="s">
        <v>125</v>
      </c>
    </row>
    <row r="7" spans="1:143">
      <c r="A7" s="19" t="s">
        <v>126</v>
      </c>
      <c r="B7" s="20">
        <v>80</v>
      </c>
      <c r="C7" s="20">
        <v>90</v>
      </c>
      <c r="D7" s="20">
        <v>100</v>
      </c>
      <c r="E7" s="20">
        <v>110</v>
      </c>
      <c r="F7" s="21">
        <v>120</v>
      </c>
      <c r="G7" s="21">
        <v>130</v>
      </c>
      <c r="H7" s="21">
        <v>140</v>
      </c>
      <c r="I7" s="21">
        <v>150</v>
      </c>
      <c r="J7" s="21">
        <v>160</v>
      </c>
      <c r="K7" s="21">
        <v>170</v>
      </c>
      <c r="L7" s="21">
        <v>180</v>
      </c>
      <c r="M7" s="21">
        <v>190</v>
      </c>
      <c r="N7" s="21">
        <v>200</v>
      </c>
      <c r="O7" s="21">
        <v>210</v>
      </c>
      <c r="Q7" s="19" t="s">
        <v>126</v>
      </c>
      <c r="R7" s="20">
        <v>80</v>
      </c>
      <c r="S7" s="20">
        <v>90</v>
      </c>
      <c r="T7" s="20">
        <v>100</v>
      </c>
      <c r="U7" s="20">
        <v>110</v>
      </c>
      <c r="V7" s="21">
        <v>120</v>
      </c>
      <c r="W7" s="21">
        <v>130</v>
      </c>
      <c r="X7" s="21">
        <v>140</v>
      </c>
      <c r="Y7" s="21">
        <v>150</v>
      </c>
      <c r="Z7" s="21">
        <v>160</v>
      </c>
      <c r="AA7" s="21">
        <v>170</v>
      </c>
      <c r="AB7" s="21">
        <v>180</v>
      </c>
      <c r="AC7" s="21">
        <v>190</v>
      </c>
      <c r="AD7" s="21">
        <v>200</v>
      </c>
      <c r="AE7" s="21">
        <v>210</v>
      </c>
      <c r="AG7" s="19" t="s">
        <v>126</v>
      </c>
      <c r="AH7" s="20">
        <v>80</v>
      </c>
      <c r="AI7" s="20">
        <v>90</v>
      </c>
      <c r="AJ7" s="20">
        <v>100</v>
      </c>
      <c r="AK7" s="20">
        <v>110</v>
      </c>
      <c r="AL7" s="21">
        <v>120</v>
      </c>
      <c r="AM7" s="21">
        <v>130</v>
      </c>
      <c r="AN7" s="21">
        <v>140</v>
      </c>
      <c r="AO7" s="21">
        <v>150</v>
      </c>
      <c r="AP7" s="21">
        <v>160</v>
      </c>
      <c r="AQ7" s="21">
        <v>170</v>
      </c>
      <c r="AR7" s="21">
        <v>180</v>
      </c>
      <c r="AS7" s="21">
        <v>190</v>
      </c>
      <c r="AT7" s="21">
        <v>200</v>
      </c>
      <c r="AU7" s="21">
        <v>210</v>
      </c>
      <c r="AW7" s="19" t="s">
        <v>126</v>
      </c>
      <c r="AX7" s="20">
        <v>80</v>
      </c>
      <c r="AY7" s="20">
        <v>90</v>
      </c>
      <c r="AZ7" s="20">
        <v>100</v>
      </c>
      <c r="BA7" s="20">
        <v>110</v>
      </c>
      <c r="BB7" s="21">
        <v>120</v>
      </c>
      <c r="BC7" s="21">
        <v>130</v>
      </c>
      <c r="BD7" s="21">
        <v>140</v>
      </c>
      <c r="BE7" s="21">
        <v>150</v>
      </c>
      <c r="BF7" s="21">
        <v>160</v>
      </c>
      <c r="BG7" s="21">
        <v>170</v>
      </c>
      <c r="BH7" s="21">
        <v>180</v>
      </c>
      <c r="BI7" s="21">
        <v>190</v>
      </c>
      <c r="BJ7" s="21">
        <v>200</v>
      </c>
      <c r="BK7" s="21">
        <v>210</v>
      </c>
      <c r="BM7" s="19" t="s">
        <v>126</v>
      </c>
      <c r="BN7" s="20">
        <v>80</v>
      </c>
      <c r="BO7" s="20">
        <v>90</v>
      </c>
      <c r="BP7" s="20">
        <v>100</v>
      </c>
      <c r="BQ7" s="20">
        <v>110</v>
      </c>
      <c r="BR7" s="21">
        <v>120</v>
      </c>
      <c r="BS7" s="21">
        <v>130</v>
      </c>
      <c r="BT7" s="21">
        <v>140</v>
      </c>
      <c r="BU7" s="21">
        <v>150</v>
      </c>
      <c r="BV7" s="21">
        <v>160</v>
      </c>
      <c r="BW7" s="21">
        <v>170</v>
      </c>
      <c r="BX7" s="21">
        <v>180</v>
      </c>
      <c r="BY7" s="21">
        <v>190</v>
      </c>
      <c r="BZ7" s="21">
        <v>200</v>
      </c>
      <c r="CA7" s="21">
        <v>210</v>
      </c>
      <c r="CC7" s="19" t="s">
        <v>126</v>
      </c>
      <c r="CD7" s="20">
        <v>80</v>
      </c>
      <c r="CE7" s="20">
        <v>90</v>
      </c>
      <c r="CF7" s="20">
        <v>100</v>
      </c>
      <c r="CG7" s="20">
        <v>110</v>
      </c>
      <c r="CH7" s="21">
        <v>120</v>
      </c>
      <c r="CI7" s="21">
        <v>130</v>
      </c>
      <c r="CJ7" s="21">
        <v>140</v>
      </c>
      <c r="CK7" s="21">
        <v>150</v>
      </c>
      <c r="CL7" s="21">
        <v>160</v>
      </c>
      <c r="CM7" s="21">
        <v>170</v>
      </c>
      <c r="CN7" s="21">
        <v>180</v>
      </c>
      <c r="CO7" s="21">
        <v>190</v>
      </c>
      <c r="CP7" s="21">
        <v>200</v>
      </c>
      <c r="CQ7" s="21">
        <v>210</v>
      </c>
      <c r="CS7" s="19" t="s">
        <v>126</v>
      </c>
      <c r="CT7" s="20">
        <v>80</v>
      </c>
      <c r="CU7" s="20">
        <v>90</v>
      </c>
      <c r="CV7" s="20">
        <v>100</v>
      </c>
      <c r="CW7" s="20">
        <v>110</v>
      </c>
      <c r="CX7" s="21">
        <v>120</v>
      </c>
      <c r="CY7" s="21">
        <v>130</v>
      </c>
      <c r="CZ7" s="21">
        <v>140</v>
      </c>
      <c r="DA7" s="21">
        <v>150</v>
      </c>
      <c r="DB7" s="21">
        <v>160</v>
      </c>
      <c r="DC7" s="21">
        <v>170</v>
      </c>
      <c r="DD7" s="21">
        <v>180</v>
      </c>
      <c r="DE7" s="21">
        <v>190</v>
      </c>
      <c r="DF7" s="21">
        <v>200</v>
      </c>
      <c r="DG7" s="21">
        <v>210</v>
      </c>
      <c r="DI7" s="19" t="s">
        <v>126</v>
      </c>
      <c r="DJ7" s="20">
        <v>80</v>
      </c>
      <c r="DK7" s="20">
        <v>90</v>
      </c>
      <c r="DL7" s="20">
        <v>100</v>
      </c>
      <c r="DM7" s="20">
        <v>110</v>
      </c>
      <c r="DN7" s="21">
        <v>120</v>
      </c>
      <c r="DO7" s="21">
        <v>130</v>
      </c>
      <c r="DP7" s="21">
        <v>140</v>
      </c>
      <c r="DQ7" s="21">
        <v>150</v>
      </c>
      <c r="DR7" s="21">
        <v>160</v>
      </c>
      <c r="DS7" s="21">
        <v>170</v>
      </c>
      <c r="DT7" s="21">
        <v>180</v>
      </c>
      <c r="DU7" s="21">
        <v>190</v>
      </c>
      <c r="DV7" s="21">
        <v>200</v>
      </c>
      <c r="DW7" s="21">
        <v>210</v>
      </c>
      <c r="DY7" s="19" t="s">
        <v>126</v>
      </c>
      <c r="DZ7" s="20">
        <v>80</v>
      </c>
      <c r="EA7" s="20">
        <v>90</v>
      </c>
      <c r="EB7" s="20">
        <v>100</v>
      </c>
      <c r="EC7" s="20">
        <v>110</v>
      </c>
      <c r="ED7" s="21">
        <v>120</v>
      </c>
      <c r="EE7" s="21">
        <v>130</v>
      </c>
      <c r="EF7" s="21">
        <v>140</v>
      </c>
      <c r="EG7" s="21">
        <v>150</v>
      </c>
      <c r="EH7" s="21">
        <v>160</v>
      </c>
      <c r="EI7" s="21">
        <v>170</v>
      </c>
      <c r="EJ7" s="21">
        <v>180</v>
      </c>
      <c r="EK7" s="21">
        <v>190</v>
      </c>
      <c r="EL7" s="21">
        <v>200</v>
      </c>
      <c r="EM7" s="21">
        <v>210</v>
      </c>
    </row>
    <row r="8" spans="1:143">
      <c r="A8">
        <v>20</v>
      </c>
      <c r="B8">
        <v>21</v>
      </c>
      <c r="C8">
        <v>24</v>
      </c>
      <c r="D8">
        <v>26</v>
      </c>
      <c r="E8">
        <v>29</v>
      </c>
      <c r="F8">
        <v>31</v>
      </c>
      <c r="G8">
        <v>34</v>
      </c>
      <c r="H8">
        <v>37</v>
      </c>
      <c r="I8">
        <v>39</v>
      </c>
      <c r="J8">
        <v>42</v>
      </c>
      <c r="K8">
        <v>44</v>
      </c>
      <c r="L8">
        <v>47</v>
      </c>
      <c r="M8">
        <v>49</v>
      </c>
      <c r="N8">
        <v>52</v>
      </c>
      <c r="O8">
        <v>54</v>
      </c>
      <c r="Q8">
        <v>20</v>
      </c>
      <c r="R8">
        <v>21</v>
      </c>
      <c r="S8">
        <v>24</v>
      </c>
      <c r="T8">
        <v>26</v>
      </c>
      <c r="U8">
        <v>29</v>
      </c>
      <c r="V8">
        <v>31</v>
      </c>
      <c r="W8">
        <v>34</v>
      </c>
      <c r="X8">
        <v>37</v>
      </c>
      <c r="Y8">
        <v>39</v>
      </c>
      <c r="Z8">
        <v>42</v>
      </c>
      <c r="AA8">
        <v>44</v>
      </c>
      <c r="AB8">
        <v>47</v>
      </c>
      <c r="AC8">
        <v>49</v>
      </c>
      <c r="AD8">
        <v>52</v>
      </c>
      <c r="AE8">
        <v>54</v>
      </c>
      <c r="AG8">
        <v>20</v>
      </c>
      <c r="AH8">
        <v>21</v>
      </c>
      <c r="AI8">
        <v>24</v>
      </c>
      <c r="AJ8">
        <v>26</v>
      </c>
      <c r="AK8">
        <v>29</v>
      </c>
      <c r="AL8">
        <v>31</v>
      </c>
      <c r="AM8">
        <v>34</v>
      </c>
      <c r="AN8">
        <v>37</v>
      </c>
      <c r="AO8">
        <v>39</v>
      </c>
      <c r="AP8">
        <v>42</v>
      </c>
      <c r="AQ8">
        <v>44</v>
      </c>
      <c r="AR8">
        <v>47</v>
      </c>
      <c r="AS8">
        <v>49</v>
      </c>
      <c r="AT8">
        <v>52</v>
      </c>
      <c r="AU8">
        <v>54</v>
      </c>
      <c r="AW8">
        <v>20</v>
      </c>
      <c r="AX8">
        <v>21</v>
      </c>
      <c r="AY8">
        <v>24</v>
      </c>
      <c r="AZ8">
        <v>26</v>
      </c>
      <c r="BA8">
        <v>29</v>
      </c>
      <c r="BB8">
        <v>31</v>
      </c>
      <c r="BC8">
        <v>34</v>
      </c>
      <c r="BD8">
        <v>37</v>
      </c>
      <c r="BE8">
        <v>39</v>
      </c>
      <c r="BF8">
        <v>42</v>
      </c>
      <c r="BG8">
        <v>44</v>
      </c>
      <c r="BH8">
        <v>47</v>
      </c>
      <c r="BI8">
        <v>49</v>
      </c>
      <c r="BJ8">
        <v>52</v>
      </c>
      <c r="BK8">
        <v>54</v>
      </c>
      <c r="BM8">
        <v>20</v>
      </c>
      <c r="BN8">
        <v>21</v>
      </c>
      <c r="BO8">
        <v>24</v>
      </c>
      <c r="BP8">
        <v>26</v>
      </c>
      <c r="BQ8">
        <v>29</v>
      </c>
      <c r="BR8">
        <v>31</v>
      </c>
      <c r="BS8">
        <v>34</v>
      </c>
      <c r="BT8">
        <v>37</v>
      </c>
      <c r="BU8">
        <v>39</v>
      </c>
      <c r="BV8">
        <v>42</v>
      </c>
      <c r="BW8">
        <v>44</v>
      </c>
      <c r="BX8">
        <v>47</v>
      </c>
      <c r="BY8">
        <v>49</v>
      </c>
      <c r="BZ8">
        <v>52</v>
      </c>
      <c r="CA8">
        <v>54</v>
      </c>
      <c r="CC8">
        <v>20</v>
      </c>
      <c r="CD8">
        <v>21</v>
      </c>
      <c r="CE8">
        <v>24</v>
      </c>
      <c r="CF8">
        <v>26</v>
      </c>
      <c r="CG8">
        <v>29</v>
      </c>
      <c r="CH8">
        <v>31</v>
      </c>
      <c r="CI8">
        <v>34</v>
      </c>
      <c r="CJ8">
        <v>37</v>
      </c>
      <c r="CK8">
        <v>39</v>
      </c>
      <c r="CL8">
        <v>42</v>
      </c>
      <c r="CM8">
        <v>44</v>
      </c>
      <c r="CN8">
        <v>47</v>
      </c>
      <c r="CO8">
        <v>49</v>
      </c>
      <c r="CP8">
        <v>52</v>
      </c>
      <c r="CQ8">
        <v>54</v>
      </c>
      <c r="CS8">
        <v>20</v>
      </c>
      <c r="CT8">
        <v>21</v>
      </c>
      <c r="CU8">
        <v>24</v>
      </c>
      <c r="CV8">
        <v>26</v>
      </c>
      <c r="CW8">
        <v>29</v>
      </c>
      <c r="CX8">
        <v>31</v>
      </c>
      <c r="CY8">
        <v>34</v>
      </c>
      <c r="CZ8">
        <v>37</v>
      </c>
      <c r="DA8">
        <v>39</v>
      </c>
      <c r="DB8">
        <v>42</v>
      </c>
      <c r="DC8">
        <v>44</v>
      </c>
      <c r="DD8">
        <v>47</v>
      </c>
      <c r="DE8">
        <v>49</v>
      </c>
      <c r="DF8">
        <v>52</v>
      </c>
      <c r="DG8">
        <v>54</v>
      </c>
      <c r="DI8">
        <v>20</v>
      </c>
      <c r="DJ8">
        <v>21</v>
      </c>
      <c r="DK8">
        <v>24</v>
      </c>
      <c r="DL8">
        <v>26</v>
      </c>
      <c r="DM8">
        <v>29</v>
      </c>
      <c r="DN8">
        <v>31</v>
      </c>
      <c r="DO8">
        <v>34</v>
      </c>
      <c r="DP8">
        <v>37</v>
      </c>
      <c r="DQ8">
        <v>39</v>
      </c>
      <c r="DR8">
        <v>42</v>
      </c>
      <c r="DS8">
        <v>44</v>
      </c>
      <c r="DT8">
        <v>47</v>
      </c>
      <c r="DU8">
        <v>49</v>
      </c>
      <c r="DV8">
        <v>52</v>
      </c>
      <c r="DW8">
        <v>54</v>
      </c>
      <c r="DY8">
        <v>20</v>
      </c>
      <c r="DZ8">
        <v>21</v>
      </c>
      <c r="EA8">
        <v>24</v>
      </c>
      <c r="EB8">
        <v>26</v>
      </c>
      <c r="EC8">
        <v>29</v>
      </c>
      <c r="ED8">
        <v>31</v>
      </c>
      <c r="EE8">
        <v>34</v>
      </c>
      <c r="EF8">
        <v>37</v>
      </c>
      <c r="EG8">
        <v>39</v>
      </c>
      <c r="EH8">
        <v>42</v>
      </c>
      <c r="EI8">
        <v>44</v>
      </c>
      <c r="EJ8">
        <v>47</v>
      </c>
      <c r="EK8">
        <v>49</v>
      </c>
      <c r="EL8">
        <v>52</v>
      </c>
      <c r="EM8">
        <v>54</v>
      </c>
    </row>
    <row r="9" spans="1:143">
      <c r="A9">
        <v>30</v>
      </c>
      <c r="B9">
        <v>37</v>
      </c>
      <c r="C9">
        <v>41</v>
      </c>
      <c r="D9">
        <v>46</v>
      </c>
      <c r="E9">
        <v>50</v>
      </c>
      <c r="F9">
        <v>55</v>
      </c>
      <c r="G9">
        <v>60</v>
      </c>
      <c r="H9">
        <v>64</v>
      </c>
      <c r="I9">
        <v>69</v>
      </c>
      <c r="J9">
        <v>74</v>
      </c>
      <c r="K9">
        <v>78</v>
      </c>
      <c r="L9">
        <v>83</v>
      </c>
      <c r="M9">
        <v>88</v>
      </c>
      <c r="N9">
        <v>92</v>
      </c>
      <c r="O9">
        <v>96</v>
      </c>
      <c r="Q9">
        <v>30</v>
      </c>
      <c r="R9">
        <v>37</v>
      </c>
      <c r="S9">
        <v>41</v>
      </c>
      <c r="T9">
        <v>46</v>
      </c>
      <c r="U9">
        <v>50</v>
      </c>
      <c r="V9">
        <v>55</v>
      </c>
      <c r="W9">
        <v>60</v>
      </c>
      <c r="X9">
        <v>64</v>
      </c>
      <c r="Y9">
        <v>69</v>
      </c>
      <c r="Z9">
        <v>74</v>
      </c>
      <c r="AA9">
        <v>78</v>
      </c>
      <c r="AB9">
        <v>83</v>
      </c>
      <c r="AC9">
        <v>88</v>
      </c>
      <c r="AD9">
        <v>92</v>
      </c>
      <c r="AE9">
        <v>96</v>
      </c>
      <c r="AG9">
        <v>30</v>
      </c>
      <c r="AH9">
        <v>37</v>
      </c>
      <c r="AI9">
        <v>41</v>
      </c>
      <c r="AJ9">
        <v>46</v>
      </c>
      <c r="AK9">
        <v>50</v>
      </c>
      <c r="AL9">
        <v>55</v>
      </c>
      <c r="AM9">
        <v>60</v>
      </c>
      <c r="AN9">
        <v>64</v>
      </c>
      <c r="AO9">
        <v>69</v>
      </c>
      <c r="AP9">
        <v>74</v>
      </c>
      <c r="AQ9">
        <v>78</v>
      </c>
      <c r="AR9">
        <v>83</v>
      </c>
      <c r="AS9">
        <v>88</v>
      </c>
      <c r="AT9">
        <v>92</v>
      </c>
      <c r="AU9">
        <v>96</v>
      </c>
      <c r="AW9">
        <v>30</v>
      </c>
      <c r="AX9">
        <v>37</v>
      </c>
      <c r="AY9">
        <v>41</v>
      </c>
      <c r="AZ9">
        <v>46</v>
      </c>
      <c r="BA9">
        <v>50</v>
      </c>
      <c r="BB9">
        <v>55</v>
      </c>
      <c r="BC9">
        <v>60</v>
      </c>
      <c r="BD9">
        <v>64</v>
      </c>
      <c r="BE9">
        <v>69</v>
      </c>
      <c r="BF9">
        <v>74</v>
      </c>
      <c r="BG9">
        <v>78</v>
      </c>
      <c r="BH9">
        <v>83</v>
      </c>
      <c r="BI9">
        <v>88</v>
      </c>
      <c r="BJ9">
        <v>92</v>
      </c>
      <c r="BK9">
        <v>96</v>
      </c>
      <c r="BM9">
        <v>30</v>
      </c>
      <c r="BN9">
        <v>37</v>
      </c>
      <c r="BO9">
        <v>41</v>
      </c>
      <c r="BP9">
        <v>46</v>
      </c>
      <c r="BQ9">
        <v>50</v>
      </c>
      <c r="BR9">
        <v>55</v>
      </c>
      <c r="BS9">
        <v>60</v>
      </c>
      <c r="BT9">
        <v>64</v>
      </c>
      <c r="BU9">
        <v>69</v>
      </c>
      <c r="BV9">
        <v>74</v>
      </c>
      <c r="BW9">
        <v>78</v>
      </c>
      <c r="BX9">
        <v>83</v>
      </c>
      <c r="BY9">
        <v>88</v>
      </c>
      <c r="BZ9">
        <v>92</v>
      </c>
      <c r="CA9">
        <v>96</v>
      </c>
      <c r="CC9">
        <v>30</v>
      </c>
      <c r="CD9">
        <v>37</v>
      </c>
      <c r="CE9">
        <v>41</v>
      </c>
      <c r="CF9">
        <v>46</v>
      </c>
      <c r="CG9">
        <v>50</v>
      </c>
      <c r="CH9">
        <v>55</v>
      </c>
      <c r="CI9">
        <v>60</v>
      </c>
      <c r="CJ9">
        <v>64</v>
      </c>
      <c r="CK9">
        <v>69</v>
      </c>
      <c r="CL9">
        <v>74</v>
      </c>
      <c r="CM9">
        <v>78</v>
      </c>
      <c r="CN9">
        <v>83</v>
      </c>
      <c r="CO9">
        <v>88</v>
      </c>
      <c r="CP9">
        <v>92</v>
      </c>
      <c r="CQ9">
        <v>96</v>
      </c>
      <c r="CS9">
        <v>30</v>
      </c>
      <c r="CT9">
        <v>37</v>
      </c>
      <c r="CU9">
        <v>41</v>
      </c>
      <c r="CV9">
        <v>46</v>
      </c>
      <c r="CW9">
        <v>50</v>
      </c>
      <c r="CX9">
        <v>55</v>
      </c>
      <c r="CY9">
        <v>60</v>
      </c>
      <c r="CZ9">
        <v>64</v>
      </c>
      <c r="DA9">
        <v>69</v>
      </c>
      <c r="DB9">
        <v>74</v>
      </c>
      <c r="DC9">
        <v>78</v>
      </c>
      <c r="DD9">
        <v>83</v>
      </c>
      <c r="DE9">
        <v>88</v>
      </c>
      <c r="DF9">
        <v>92</v>
      </c>
      <c r="DG9">
        <v>96</v>
      </c>
      <c r="DI9">
        <v>30</v>
      </c>
      <c r="DJ9">
        <v>37</v>
      </c>
      <c r="DK9">
        <v>41</v>
      </c>
      <c r="DL9">
        <v>46</v>
      </c>
      <c r="DM9">
        <v>50</v>
      </c>
      <c r="DN9">
        <v>55</v>
      </c>
      <c r="DO9">
        <v>60</v>
      </c>
      <c r="DP9">
        <v>64</v>
      </c>
      <c r="DQ9">
        <v>69</v>
      </c>
      <c r="DR9">
        <v>74</v>
      </c>
      <c r="DS9">
        <v>78</v>
      </c>
      <c r="DT9">
        <v>83</v>
      </c>
      <c r="DU9">
        <v>88</v>
      </c>
      <c r="DV9">
        <v>92</v>
      </c>
      <c r="DW9">
        <v>96</v>
      </c>
      <c r="DY9">
        <v>30</v>
      </c>
      <c r="DZ9">
        <v>37</v>
      </c>
      <c r="EA9">
        <v>41</v>
      </c>
      <c r="EB9">
        <v>46</v>
      </c>
      <c r="EC9">
        <v>50</v>
      </c>
      <c r="ED9">
        <v>55</v>
      </c>
      <c r="EE9">
        <v>60</v>
      </c>
      <c r="EF9">
        <v>64</v>
      </c>
      <c r="EG9">
        <v>69</v>
      </c>
      <c r="EH9">
        <v>74</v>
      </c>
      <c r="EI9">
        <v>78</v>
      </c>
      <c r="EJ9">
        <v>83</v>
      </c>
      <c r="EK9">
        <v>88</v>
      </c>
      <c r="EL9">
        <v>92</v>
      </c>
      <c r="EM9">
        <v>96</v>
      </c>
    </row>
    <row r="10" spans="1:143">
      <c r="A10">
        <v>40</v>
      </c>
      <c r="B10">
        <v>48</v>
      </c>
      <c r="C10">
        <v>54</v>
      </c>
      <c r="D10">
        <v>60</v>
      </c>
      <c r="E10">
        <v>66</v>
      </c>
      <c r="F10">
        <v>72</v>
      </c>
      <c r="G10">
        <v>78</v>
      </c>
      <c r="H10">
        <v>84</v>
      </c>
      <c r="I10">
        <v>90</v>
      </c>
      <c r="J10">
        <v>96</v>
      </c>
      <c r="K10">
        <v>102</v>
      </c>
      <c r="L10">
        <v>108</v>
      </c>
      <c r="M10">
        <v>114</v>
      </c>
      <c r="N10">
        <v>120</v>
      </c>
      <c r="O10">
        <v>126</v>
      </c>
      <c r="Q10">
        <v>40</v>
      </c>
      <c r="R10">
        <v>48</v>
      </c>
      <c r="S10">
        <v>54</v>
      </c>
      <c r="T10">
        <v>60</v>
      </c>
      <c r="U10">
        <v>66</v>
      </c>
      <c r="V10">
        <v>72</v>
      </c>
      <c r="W10">
        <v>78</v>
      </c>
      <c r="X10">
        <v>84</v>
      </c>
      <c r="Y10">
        <v>90</v>
      </c>
      <c r="Z10">
        <v>96</v>
      </c>
      <c r="AA10">
        <v>102</v>
      </c>
      <c r="AB10">
        <v>108</v>
      </c>
      <c r="AC10">
        <v>114</v>
      </c>
      <c r="AD10">
        <v>120</v>
      </c>
      <c r="AE10">
        <v>126</v>
      </c>
      <c r="AG10">
        <v>40</v>
      </c>
      <c r="AH10">
        <v>48</v>
      </c>
      <c r="AI10">
        <v>54</v>
      </c>
      <c r="AJ10">
        <v>60</v>
      </c>
      <c r="AK10">
        <v>66</v>
      </c>
      <c r="AL10">
        <v>72</v>
      </c>
      <c r="AM10">
        <v>78</v>
      </c>
      <c r="AN10">
        <v>84</v>
      </c>
      <c r="AO10">
        <v>90</v>
      </c>
      <c r="AP10">
        <v>96</v>
      </c>
      <c r="AQ10">
        <v>102</v>
      </c>
      <c r="AR10">
        <v>108</v>
      </c>
      <c r="AS10">
        <v>114</v>
      </c>
      <c r="AT10">
        <v>120</v>
      </c>
      <c r="AU10">
        <v>126</v>
      </c>
      <c r="AW10">
        <v>40</v>
      </c>
      <c r="AX10">
        <v>48</v>
      </c>
      <c r="AY10">
        <v>54</v>
      </c>
      <c r="AZ10">
        <v>60</v>
      </c>
      <c r="BA10">
        <v>66</v>
      </c>
      <c r="BB10">
        <v>72</v>
      </c>
      <c r="BC10">
        <v>78</v>
      </c>
      <c r="BD10">
        <v>84</v>
      </c>
      <c r="BE10">
        <v>90</v>
      </c>
      <c r="BF10">
        <v>96</v>
      </c>
      <c r="BG10">
        <v>102</v>
      </c>
      <c r="BH10">
        <v>108</v>
      </c>
      <c r="BI10">
        <v>114</v>
      </c>
      <c r="BJ10">
        <v>120</v>
      </c>
      <c r="BK10">
        <v>126</v>
      </c>
      <c r="BM10">
        <v>40</v>
      </c>
      <c r="BN10">
        <v>48</v>
      </c>
      <c r="BO10">
        <v>54</v>
      </c>
      <c r="BP10">
        <v>60</v>
      </c>
      <c r="BQ10">
        <v>66</v>
      </c>
      <c r="BR10">
        <v>72</v>
      </c>
      <c r="BS10">
        <v>78</v>
      </c>
      <c r="BT10">
        <v>84</v>
      </c>
      <c r="BU10">
        <v>90</v>
      </c>
      <c r="BV10">
        <v>96</v>
      </c>
      <c r="BW10">
        <v>102</v>
      </c>
      <c r="BX10">
        <v>108</v>
      </c>
      <c r="BY10">
        <v>114</v>
      </c>
      <c r="BZ10">
        <v>120</v>
      </c>
      <c r="CA10">
        <v>126</v>
      </c>
      <c r="CC10">
        <v>40</v>
      </c>
      <c r="CD10">
        <v>48</v>
      </c>
      <c r="CE10">
        <v>54</v>
      </c>
      <c r="CF10">
        <v>60</v>
      </c>
      <c r="CG10">
        <v>66</v>
      </c>
      <c r="CH10">
        <v>72</v>
      </c>
      <c r="CI10">
        <v>78</v>
      </c>
      <c r="CJ10">
        <v>84</v>
      </c>
      <c r="CK10">
        <v>90</v>
      </c>
      <c r="CL10">
        <v>96</v>
      </c>
      <c r="CM10">
        <v>102</v>
      </c>
      <c r="CN10">
        <v>108</v>
      </c>
      <c r="CO10">
        <v>114</v>
      </c>
      <c r="CP10">
        <v>120</v>
      </c>
      <c r="CQ10">
        <v>126</v>
      </c>
      <c r="CS10">
        <v>40</v>
      </c>
      <c r="CT10">
        <v>48</v>
      </c>
      <c r="CU10">
        <v>54</v>
      </c>
      <c r="CV10">
        <v>60</v>
      </c>
      <c r="CW10">
        <v>66</v>
      </c>
      <c r="CX10">
        <v>72</v>
      </c>
      <c r="CY10">
        <v>78</v>
      </c>
      <c r="CZ10">
        <v>84</v>
      </c>
      <c r="DA10">
        <v>90</v>
      </c>
      <c r="DB10">
        <v>96</v>
      </c>
      <c r="DC10">
        <v>102</v>
      </c>
      <c r="DD10">
        <v>108</v>
      </c>
      <c r="DE10">
        <v>114</v>
      </c>
      <c r="DF10">
        <v>120</v>
      </c>
      <c r="DG10">
        <v>126</v>
      </c>
      <c r="DI10">
        <v>40</v>
      </c>
      <c r="DJ10">
        <v>48</v>
      </c>
      <c r="DK10">
        <v>54</v>
      </c>
      <c r="DL10">
        <v>60</v>
      </c>
      <c r="DM10">
        <v>66</v>
      </c>
      <c r="DN10">
        <v>72</v>
      </c>
      <c r="DO10">
        <v>78</v>
      </c>
      <c r="DP10">
        <v>84</v>
      </c>
      <c r="DQ10">
        <v>90</v>
      </c>
      <c r="DR10">
        <v>96</v>
      </c>
      <c r="DS10">
        <v>102</v>
      </c>
      <c r="DT10">
        <v>108</v>
      </c>
      <c r="DU10">
        <v>114</v>
      </c>
      <c r="DV10">
        <v>120</v>
      </c>
      <c r="DW10">
        <v>126</v>
      </c>
      <c r="DY10">
        <v>40</v>
      </c>
      <c r="DZ10">
        <v>48</v>
      </c>
      <c r="EA10">
        <v>54</v>
      </c>
      <c r="EB10">
        <v>60</v>
      </c>
      <c r="EC10">
        <v>66</v>
      </c>
      <c r="ED10">
        <v>72</v>
      </c>
      <c r="EE10">
        <v>78</v>
      </c>
      <c r="EF10">
        <v>84</v>
      </c>
      <c r="EG10">
        <v>90</v>
      </c>
      <c r="EH10">
        <v>96</v>
      </c>
      <c r="EI10">
        <v>102</v>
      </c>
      <c r="EJ10">
        <v>108</v>
      </c>
      <c r="EK10">
        <v>114</v>
      </c>
      <c r="EL10">
        <v>120</v>
      </c>
      <c r="EM10">
        <v>126</v>
      </c>
    </row>
    <row r="11" spans="1:143">
      <c r="A11">
        <v>50</v>
      </c>
      <c r="B11">
        <v>56</v>
      </c>
      <c r="C11">
        <v>63</v>
      </c>
      <c r="D11">
        <v>70</v>
      </c>
      <c r="E11">
        <v>77</v>
      </c>
      <c r="F11">
        <v>84</v>
      </c>
      <c r="G11">
        <v>91</v>
      </c>
      <c r="H11">
        <v>98</v>
      </c>
      <c r="I11">
        <v>105</v>
      </c>
      <c r="J11">
        <v>112</v>
      </c>
      <c r="K11">
        <v>119</v>
      </c>
      <c r="L11">
        <v>125</v>
      </c>
      <c r="M11">
        <v>132</v>
      </c>
      <c r="N11">
        <v>139</v>
      </c>
      <c r="O11">
        <v>146</v>
      </c>
      <c r="Q11">
        <v>50</v>
      </c>
      <c r="R11">
        <v>56</v>
      </c>
      <c r="S11">
        <v>63</v>
      </c>
      <c r="T11">
        <v>70</v>
      </c>
      <c r="U11">
        <v>77</v>
      </c>
      <c r="V11">
        <v>84</v>
      </c>
      <c r="W11">
        <v>91</v>
      </c>
      <c r="X11">
        <v>98</v>
      </c>
      <c r="Y11">
        <v>105</v>
      </c>
      <c r="Z11">
        <v>112</v>
      </c>
      <c r="AA11">
        <v>119</v>
      </c>
      <c r="AB11">
        <v>125</v>
      </c>
      <c r="AC11">
        <v>132</v>
      </c>
      <c r="AD11">
        <v>139</v>
      </c>
      <c r="AE11">
        <v>146</v>
      </c>
      <c r="AG11">
        <v>50</v>
      </c>
      <c r="AH11">
        <v>56</v>
      </c>
      <c r="AI11">
        <v>63</v>
      </c>
      <c r="AJ11">
        <v>70</v>
      </c>
      <c r="AK11">
        <v>77</v>
      </c>
      <c r="AL11">
        <v>84</v>
      </c>
      <c r="AM11">
        <v>91</v>
      </c>
      <c r="AN11">
        <v>98</v>
      </c>
      <c r="AO11">
        <v>105</v>
      </c>
      <c r="AP11">
        <v>112</v>
      </c>
      <c r="AQ11">
        <v>119</v>
      </c>
      <c r="AR11">
        <v>125</v>
      </c>
      <c r="AS11">
        <v>132</v>
      </c>
      <c r="AT11">
        <v>139</v>
      </c>
      <c r="AU11">
        <v>146</v>
      </c>
      <c r="AW11">
        <v>50</v>
      </c>
      <c r="AX11">
        <v>56</v>
      </c>
      <c r="AY11">
        <v>63</v>
      </c>
      <c r="AZ11">
        <v>70</v>
      </c>
      <c r="BA11">
        <v>77</v>
      </c>
      <c r="BB11">
        <v>84</v>
      </c>
      <c r="BC11">
        <v>91</v>
      </c>
      <c r="BD11">
        <v>98</v>
      </c>
      <c r="BE11">
        <v>105</v>
      </c>
      <c r="BF11">
        <v>112</v>
      </c>
      <c r="BG11">
        <v>119</v>
      </c>
      <c r="BH11">
        <v>125</v>
      </c>
      <c r="BI11">
        <v>132</v>
      </c>
      <c r="BJ11">
        <v>139</v>
      </c>
      <c r="BK11">
        <v>146</v>
      </c>
      <c r="BM11">
        <v>50</v>
      </c>
      <c r="BN11">
        <v>56</v>
      </c>
      <c r="BO11">
        <v>63</v>
      </c>
      <c r="BP11">
        <v>70</v>
      </c>
      <c r="BQ11">
        <v>77</v>
      </c>
      <c r="BR11">
        <v>84</v>
      </c>
      <c r="BS11">
        <v>91</v>
      </c>
      <c r="BT11">
        <v>98</v>
      </c>
      <c r="BU11">
        <v>105</v>
      </c>
      <c r="BV11">
        <v>112</v>
      </c>
      <c r="BW11">
        <v>119</v>
      </c>
      <c r="BX11">
        <v>125</v>
      </c>
      <c r="BY11">
        <v>132</v>
      </c>
      <c r="BZ11">
        <v>139</v>
      </c>
      <c r="CA11">
        <v>146</v>
      </c>
      <c r="CC11">
        <v>50</v>
      </c>
      <c r="CD11">
        <v>56</v>
      </c>
      <c r="CE11">
        <v>63</v>
      </c>
      <c r="CF11">
        <v>70</v>
      </c>
      <c r="CG11">
        <v>77</v>
      </c>
      <c r="CH11">
        <v>84</v>
      </c>
      <c r="CI11">
        <v>91</v>
      </c>
      <c r="CJ11">
        <v>98</v>
      </c>
      <c r="CK11">
        <v>105</v>
      </c>
      <c r="CL11">
        <v>112</v>
      </c>
      <c r="CM11">
        <v>119</v>
      </c>
      <c r="CN11">
        <v>125</v>
      </c>
      <c r="CO11">
        <v>132</v>
      </c>
      <c r="CP11">
        <v>139</v>
      </c>
      <c r="CQ11">
        <v>146</v>
      </c>
      <c r="CS11">
        <v>50</v>
      </c>
      <c r="CT11">
        <v>56</v>
      </c>
      <c r="CU11">
        <v>63</v>
      </c>
      <c r="CV11">
        <v>70</v>
      </c>
      <c r="CW11">
        <v>77</v>
      </c>
      <c r="CX11">
        <v>84</v>
      </c>
      <c r="CY11">
        <v>91</v>
      </c>
      <c r="CZ11">
        <v>98</v>
      </c>
      <c r="DA11">
        <v>105</v>
      </c>
      <c r="DB11">
        <v>112</v>
      </c>
      <c r="DC11">
        <v>119</v>
      </c>
      <c r="DD11">
        <v>125</v>
      </c>
      <c r="DE11">
        <v>132</v>
      </c>
      <c r="DF11">
        <v>139</v>
      </c>
      <c r="DG11">
        <v>146</v>
      </c>
      <c r="DI11">
        <v>50</v>
      </c>
      <c r="DJ11">
        <v>56</v>
      </c>
      <c r="DK11">
        <v>63</v>
      </c>
      <c r="DL11">
        <v>70</v>
      </c>
      <c r="DM11">
        <v>77</v>
      </c>
      <c r="DN11">
        <v>84</v>
      </c>
      <c r="DO11">
        <v>91</v>
      </c>
      <c r="DP11">
        <v>98</v>
      </c>
      <c r="DQ11">
        <v>105</v>
      </c>
      <c r="DR11">
        <v>112</v>
      </c>
      <c r="DS11">
        <v>119</v>
      </c>
      <c r="DT11">
        <v>125</v>
      </c>
      <c r="DU11">
        <v>132</v>
      </c>
      <c r="DV11">
        <v>139</v>
      </c>
      <c r="DW11">
        <v>146</v>
      </c>
      <c r="DY11">
        <v>50</v>
      </c>
      <c r="DZ11">
        <v>56</v>
      </c>
      <c r="EA11">
        <v>63</v>
      </c>
      <c r="EB11">
        <v>70</v>
      </c>
      <c r="EC11">
        <v>77</v>
      </c>
      <c r="ED11">
        <v>84</v>
      </c>
      <c r="EE11">
        <v>91</v>
      </c>
      <c r="EF11">
        <v>98</v>
      </c>
      <c r="EG11">
        <v>105</v>
      </c>
      <c r="EH11">
        <v>112</v>
      </c>
      <c r="EI11">
        <v>119</v>
      </c>
      <c r="EJ11">
        <v>125</v>
      </c>
      <c r="EK11">
        <v>132</v>
      </c>
      <c r="EL11">
        <v>139</v>
      </c>
      <c r="EM11">
        <v>146</v>
      </c>
    </row>
    <row r="12" spans="1:143">
      <c r="A12">
        <v>60</v>
      </c>
      <c r="B12">
        <v>63</v>
      </c>
      <c r="C12">
        <v>70</v>
      </c>
      <c r="D12">
        <v>78</v>
      </c>
      <c r="E12">
        <v>86</v>
      </c>
      <c r="F12">
        <v>93</v>
      </c>
      <c r="G12">
        <v>101</v>
      </c>
      <c r="H12">
        <v>109</v>
      </c>
      <c r="I12">
        <v>117</v>
      </c>
      <c r="J12">
        <v>124</v>
      </c>
      <c r="K12">
        <v>132</v>
      </c>
      <c r="L12">
        <v>140</v>
      </c>
      <c r="M12">
        <v>148</v>
      </c>
      <c r="N12">
        <v>156</v>
      </c>
      <c r="O12">
        <v>163</v>
      </c>
      <c r="Q12">
        <v>60</v>
      </c>
      <c r="R12">
        <v>63</v>
      </c>
      <c r="S12">
        <v>70</v>
      </c>
      <c r="T12">
        <v>78</v>
      </c>
      <c r="U12">
        <v>86</v>
      </c>
      <c r="V12">
        <v>93</v>
      </c>
      <c r="W12">
        <v>101</v>
      </c>
      <c r="X12">
        <v>109</v>
      </c>
      <c r="Y12">
        <v>117</v>
      </c>
      <c r="Z12">
        <v>124</v>
      </c>
      <c r="AA12">
        <v>132</v>
      </c>
      <c r="AB12">
        <v>140</v>
      </c>
      <c r="AC12">
        <v>148</v>
      </c>
      <c r="AD12">
        <v>156</v>
      </c>
      <c r="AE12">
        <v>163</v>
      </c>
      <c r="AG12">
        <v>60</v>
      </c>
      <c r="AH12">
        <v>63</v>
      </c>
      <c r="AI12">
        <v>70</v>
      </c>
      <c r="AJ12">
        <v>78</v>
      </c>
      <c r="AK12">
        <v>86</v>
      </c>
      <c r="AL12">
        <v>93</v>
      </c>
      <c r="AM12">
        <v>101</v>
      </c>
      <c r="AN12">
        <v>109</v>
      </c>
      <c r="AO12">
        <v>117</v>
      </c>
      <c r="AP12">
        <v>124</v>
      </c>
      <c r="AQ12">
        <v>132</v>
      </c>
      <c r="AR12">
        <v>140</v>
      </c>
      <c r="AS12">
        <v>148</v>
      </c>
      <c r="AT12">
        <v>156</v>
      </c>
      <c r="AU12">
        <v>163</v>
      </c>
      <c r="AW12">
        <v>60</v>
      </c>
      <c r="AX12">
        <v>63</v>
      </c>
      <c r="AY12">
        <v>70</v>
      </c>
      <c r="AZ12">
        <v>78</v>
      </c>
      <c r="BA12">
        <v>86</v>
      </c>
      <c r="BB12">
        <v>93</v>
      </c>
      <c r="BC12">
        <v>101</v>
      </c>
      <c r="BD12">
        <v>109</v>
      </c>
      <c r="BE12">
        <v>117</v>
      </c>
      <c r="BF12">
        <v>124</v>
      </c>
      <c r="BG12">
        <v>132</v>
      </c>
      <c r="BH12">
        <v>140</v>
      </c>
      <c r="BI12">
        <v>148</v>
      </c>
      <c r="BJ12">
        <v>156</v>
      </c>
      <c r="BK12">
        <v>163</v>
      </c>
      <c r="BM12">
        <v>60</v>
      </c>
      <c r="BN12">
        <v>63</v>
      </c>
      <c r="BO12">
        <v>70</v>
      </c>
      <c r="BP12">
        <v>78</v>
      </c>
      <c r="BQ12">
        <v>86</v>
      </c>
      <c r="BR12">
        <v>93</v>
      </c>
      <c r="BS12">
        <v>101</v>
      </c>
      <c r="BT12">
        <v>109</v>
      </c>
      <c r="BU12">
        <v>117</v>
      </c>
      <c r="BV12">
        <v>124</v>
      </c>
      <c r="BW12">
        <v>132</v>
      </c>
      <c r="BX12">
        <v>140</v>
      </c>
      <c r="BY12">
        <v>148</v>
      </c>
      <c r="BZ12">
        <v>156</v>
      </c>
      <c r="CA12">
        <v>163</v>
      </c>
      <c r="CC12">
        <v>60</v>
      </c>
      <c r="CD12">
        <v>63</v>
      </c>
      <c r="CE12">
        <v>70</v>
      </c>
      <c r="CF12">
        <v>78</v>
      </c>
      <c r="CG12">
        <v>86</v>
      </c>
      <c r="CH12">
        <v>93</v>
      </c>
      <c r="CI12">
        <v>101</v>
      </c>
      <c r="CJ12">
        <v>109</v>
      </c>
      <c r="CK12">
        <v>117</v>
      </c>
      <c r="CL12">
        <v>124</v>
      </c>
      <c r="CM12">
        <v>132</v>
      </c>
      <c r="CN12">
        <v>140</v>
      </c>
      <c r="CO12">
        <v>148</v>
      </c>
      <c r="CP12">
        <v>156</v>
      </c>
      <c r="CQ12">
        <v>163</v>
      </c>
      <c r="CS12">
        <v>60</v>
      </c>
      <c r="CT12">
        <v>63</v>
      </c>
      <c r="CU12">
        <v>70</v>
      </c>
      <c r="CV12">
        <v>78</v>
      </c>
      <c r="CW12">
        <v>86</v>
      </c>
      <c r="CX12">
        <v>93</v>
      </c>
      <c r="CY12">
        <v>101</v>
      </c>
      <c r="CZ12">
        <v>109</v>
      </c>
      <c r="DA12">
        <v>117</v>
      </c>
      <c r="DB12">
        <v>124</v>
      </c>
      <c r="DC12">
        <v>132</v>
      </c>
      <c r="DD12">
        <v>140</v>
      </c>
      <c r="DE12">
        <v>148</v>
      </c>
      <c r="DF12">
        <v>156</v>
      </c>
      <c r="DG12">
        <v>163</v>
      </c>
      <c r="DI12">
        <v>60</v>
      </c>
      <c r="DJ12">
        <v>63</v>
      </c>
      <c r="DK12">
        <v>70</v>
      </c>
      <c r="DL12">
        <v>78</v>
      </c>
      <c r="DM12">
        <v>86</v>
      </c>
      <c r="DN12">
        <v>93</v>
      </c>
      <c r="DO12">
        <v>101</v>
      </c>
      <c r="DP12">
        <v>109</v>
      </c>
      <c r="DQ12">
        <v>117</v>
      </c>
      <c r="DR12">
        <v>124</v>
      </c>
      <c r="DS12">
        <v>132</v>
      </c>
      <c r="DT12">
        <v>140</v>
      </c>
      <c r="DU12">
        <v>148</v>
      </c>
      <c r="DV12">
        <v>156</v>
      </c>
      <c r="DW12">
        <v>163</v>
      </c>
      <c r="DY12">
        <v>60</v>
      </c>
      <c r="DZ12">
        <v>63</v>
      </c>
      <c r="EA12">
        <v>70</v>
      </c>
      <c r="EB12">
        <v>78</v>
      </c>
      <c r="EC12">
        <v>86</v>
      </c>
      <c r="ED12">
        <v>93</v>
      </c>
      <c r="EE12">
        <v>101</v>
      </c>
      <c r="EF12">
        <v>109</v>
      </c>
      <c r="EG12">
        <v>117</v>
      </c>
      <c r="EH12">
        <v>124</v>
      </c>
      <c r="EI12">
        <v>132</v>
      </c>
      <c r="EJ12">
        <v>140</v>
      </c>
      <c r="EK12">
        <v>148</v>
      </c>
      <c r="EL12">
        <v>156</v>
      </c>
      <c r="EM12">
        <v>163</v>
      </c>
    </row>
    <row r="13" spans="1:143">
      <c r="A13">
        <v>70</v>
      </c>
      <c r="B13">
        <v>68</v>
      </c>
      <c r="C13">
        <v>77</v>
      </c>
      <c r="D13">
        <v>85</v>
      </c>
      <c r="E13">
        <v>94</v>
      </c>
      <c r="F13">
        <v>102</v>
      </c>
      <c r="G13">
        <v>110</v>
      </c>
      <c r="H13">
        <v>119</v>
      </c>
      <c r="I13">
        <v>127</v>
      </c>
      <c r="J13">
        <v>135</v>
      </c>
      <c r="K13">
        <v>144</v>
      </c>
      <c r="L13">
        <v>152</v>
      </c>
      <c r="M13">
        <v>161</v>
      </c>
      <c r="N13">
        <v>170</v>
      </c>
      <c r="O13">
        <v>178</v>
      </c>
      <c r="Q13">
        <v>70</v>
      </c>
      <c r="R13">
        <v>68</v>
      </c>
      <c r="S13">
        <v>77</v>
      </c>
      <c r="T13">
        <v>85</v>
      </c>
      <c r="U13">
        <v>94</v>
      </c>
      <c r="V13">
        <v>102</v>
      </c>
      <c r="W13">
        <v>110</v>
      </c>
      <c r="X13">
        <v>119</v>
      </c>
      <c r="Y13">
        <v>127</v>
      </c>
      <c r="Z13">
        <v>135</v>
      </c>
      <c r="AA13">
        <v>144</v>
      </c>
      <c r="AB13">
        <v>152</v>
      </c>
      <c r="AC13">
        <v>161</v>
      </c>
      <c r="AD13">
        <v>170</v>
      </c>
      <c r="AE13">
        <v>178</v>
      </c>
      <c r="AG13">
        <v>70</v>
      </c>
      <c r="AH13">
        <v>68</v>
      </c>
      <c r="AI13">
        <v>77</v>
      </c>
      <c r="AJ13">
        <v>85</v>
      </c>
      <c r="AK13">
        <v>94</v>
      </c>
      <c r="AL13">
        <v>102</v>
      </c>
      <c r="AM13">
        <v>110</v>
      </c>
      <c r="AN13">
        <v>119</v>
      </c>
      <c r="AO13">
        <v>127</v>
      </c>
      <c r="AP13">
        <v>135</v>
      </c>
      <c r="AQ13">
        <v>144</v>
      </c>
      <c r="AR13">
        <v>152</v>
      </c>
      <c r="AS13">
        <v>161</v>
      </c>
      <c r="AT13">
        <v>170</v>
      </c>
      <c r="AU13">
        <v>178</v>
      </c>
      <c r="AW13">
        <v>70</v>
      </c>
      <c r="AX13">
        <v>68</v>
      </c>
      <c r="AY13">
        <v>77</v>
      </c>
      <c r="AZ13">
        <v>85</v>
      </c>
      <c r="BA13">
        <v>94</v>
      </c>
      <c r="BB13">
        <v>102</v>
      </c>
      <c r="BC13">
        <v>110</v>
      </c>
      <c r="BD13">
        <v>119</v>
      </c>
      <c r="BE13">
        <v>127</v>
      </c>
      <c r="BF13">
        <v>135</v>
      </c>
      <c r="BG13">
        <v>144</v>
      </c>
      <c r="BH13">
        <v>152</v>
      </c>
      <c r="BI13">
        <v>161</v>
      </c>
      <c r="BJ13">
        <v>170</v>
      </c>
      <c r="BK13">
        <v>178</v>
      </c>
      <c r="BM13">
        <v>70</v>
      </c>
      <c r="BN13">
        <v>68</v>
      </c>
      <c r="BO13">
        <v>77</v>
      </c>
      <c r="BP13">
        <v>85</v>
      </c>
      <c r="BQ13">
        <v>94</v>
      </c>
      <c r="BR13">
        <v>102</v>
      </c>
      <c r="BS13">
        <v>110</v>
      </c>
      <c r="BT13">
        <v>119</v>
      </c>
      <c r="BU13">
        <v>127</v>
      </c>
      <c r="BV13">
        <v>135</v>
      </c>
      <c r="BW13">
        <v>144</v>
      </c>
      <c r="BX13">
        <v>152</v>
      </c>
      <c r="BY13">
        <v>161</v>
      </c>
      <c r="BZ13">
        <v>170</v>
      </c>
      <c r="CA13">
        <v>178</v>
      </c>
      <c r="CC13">
        <v>70</v>
      </c>
      <c r="CD13">
        <v>68</v>
      </c>
      <c r="CE13">
        <v>77</v>
      </c>
      <c r="CF13">
        <v>85</v>
      </c>
      <c r="CG13">
        <v>94</v>
      </c>
      <c r="CH13">
        <v>102</v>
      </c>
      <c r="CI13">
        <v>110</v>
      </c>
      <c r="CJ13">
        <v>119</v>
      </c>
      <c r="CK13">
        <v>127</v>
      </c>
      <c r="CL13">
        <v>135</v>
      </c>
      <c r="CM13">
        <v>144</v>
      </c>
      <c r="CN13">
        <v>152</v>
      </c>
      <c r="CO13">
        <v>161</v>
      </c>
      <c r="CP13">
        <v>170</v>
      </c>
      <c r="CQ13">
        <v>178</v>
      </c>
      <c r="CS13">
        <v>70</v>
      </c>
      <c r="CT13">
        <v>68</v>
      </c>
      <c r="CU13">
        <v>77</v>
      </c>
      <c r="CV13">
        <v>85</v>
      </c>
      <c r="CW13">
        <v>94</v>
      </c>
      <c r="CX13">
        <v>102</v>
      </c>
      <c r="CY13">
        <v>110</v>
      </c>
      <c r="CZ13">
        <v>119</v>
      </c>
      <c r="DA13">
        <v>127</v>
      </c>
      <c r="DB13">
        <v>135</v>
      </c>
      <c r="DC13">
        <v>144</v>
      </c>
      <c r="DD13">
        <v>152</v>
      </c>
      <c r="DE13">
        <v>161</v>
      </c>
      <c r="DF13">
        <v>170</v>
      </c>
      <c r="DG13">
        <v>178</v>
      </c>
      <c r="DI13">
        <v>70</v>
      </c>
      <c r="DJ13">
        <v>68</v>
      </c>
      <c r="DK13">
        <v>77</v>
      </c>
      <c r="DL13">
        <v>85</v>
      </c>
      <c r="DM13">
        <v>94</v>
      </c>
      <c r="DN13">
        <v>102</v>
      </c>
      <c r="DO13">
        <v>110</v>
      </c>
      <c r="DP13">
        <v>119</v>
      </c>
      <c r="DQ13">
        <v>127</v>
      </c>
      <c r="DR13">
        <v>135</v>
      </c>
      <c r="DS13">
        <v>144</v>
      </c>
      <c r="DT13">
        <v>152</v>
      </c>
      <c r="DU13">
        <v>161</v>
      </c>
      <c r="DV13">
        <v>170</v>
      </c>
      <c r="DW13">
        <v>178</v>
      </c>
      <c r="DY13">
        <v>70</v>
      </c>
      <c r="DZ13">
        <v>68</v>
      </c>
      <c r="EA13">
        <v>77</v>
      </c>
      <c r="EB13">
        <v>85</v>
      </c>
      <c r="EC13">
        <v>94</v>
      </c>
      <c r="ED13">
        <v>102</v>
      </c>
      <c r="EE13">
        <v>110</v>
      </c>
      <c r="EF13">
        <v>119</v>
      </c>
      <c r="EG13">
        <v>127</v>
      </c>
      <c r="EH13">
        <v>135</v>
      </c>
      <c r="EI13">
        <v>144</v>
      </c>
      <c r="EJ13">
        <v>152</v>
      </c>
      <c r="EK13">
        <v>161</v>
      </c>
      <c r="EL13">
        <v>170</v>
      </c>
      <c r="EM13">
        <v>178</v>
      </c>
    </row>
    <row r="14" spans="1:143">
      <c r="A14">
        <v>80</v>
      </c>
      <c r="B14">
        <v>73</v>
      </c>
      <c r="C14">
        <v>82</v>
      </c>
      <c r="D14">
        <v>91</v>
      </c>
      <c r="E14">
        <v>100</v>
      </c>
      <c r="F14">
        <v>109</v>
      </c>
      <c r="G14">
        <v>118</v>
      </c>
      <c r="H14">
        <v>127</v>
      </c>
      <c r="I14">
        <v>136</v>
      </c>
      <c r="J14">
        <v>145</v>
      </c>
      <c r="K14">
        <v>154</v>
      </c>
      <c r="L14">
        <v>163</v>
      </c>
      <c r="M14">
        <v>172</v>
      </c>
      <c r="N14">
        <v>181</v>
      </c>
      <c r="O14">
        <v>190</v>
      </c>
      <c r="Q14">
        <v>80</v>
      </c>
      <c r="R14">
        <v>73</v>
      </c>
      <c r="S14">
        <v>82</v>
      </c>
      <c r="T14">
        <v>91</v>
      </c>
      <c r="U14">
        <v>100</v>
      </c>
      <c r="V14">
        <v>109</v>
      </c>
      <c r="W14">
        <v>118</v>
      </c>
      <c r="X14">
        <v>127</v>
      </c>
      <c r="Y14">
        <v>136</v>
      </c>
      <c r="Z14">
        <v>145</v>
      </c>
      <c r="AA14">
        <v>154</v>
      </c>
      <c r="AB14">
        <v>163</v>
      </c>
      <c r="AC14">
        <v>172</v>
      </c>
      <c r="AD14">
        <v>181</v>
      </c>
      <c r="AE14">
        <v>190</v>
      </c>
      <c r="AG14">
        <v>80</v>
      </c>
      <c r="AH14">
        <v>73</v>
      </c>
      <c r="AI14">
        <v>82</v>
      </c>
      <c r="AJ14">
        <v>91</v>
      </c>
      <c r="AK14">
        <v>100</v>
      </c>
      <c r="AL14">
        <v>109</v>
      </c>
      <c r="AM14">
        <v>118</v>
      </c>
      <c r="AN14">
        <v>127</v>
      </c>
      <c r="AO14">
        <v>136</v>
      </c>
      <c r="AP14">
        <v>145</v>
      </c>
      <c r="AQ14">
        <v>154</v>
      </c>
      <c r="AR14">
        <v>163</v>
      </c>
      <c r="AS14">
        <v>172</v>
      </c>
      <c r="AT14">
        <v>181</v>
      </c>
      <c r="AU14">
        <v>190</v>
      </c>
      <c r="AW14">
        <v>80</v>
      </c>
      <c r="AX14">
        <v>73</v>
      </c>
      <c r="AY14">
        <v>82</v>
      </c>
      <c r="AZ14">
        <v>91</v>
      </c>
      <c r="BA14">
        <v>100</v>
      </c>
      <c r="BB14">
        <v>109</v>
      </c>
      <c r="BC14">
        <v>118</v>
      </c>
      <c r="BD14">
        <v>127</v>
      </c>
      <c r="BE14">
        <v>136</v>
      </c>
      <c r="BF14">
        <v>145</v>
      </c>
      <c r="BG14">
        <v>154</v>
      </c>
      <c r="BH14">
        <v>163</v>
      </c>
      <c r="BI14">
        <v>172</v>
      </c>
      <c r="BJ14">
        <v>181</v>
      </c>
      <c r="BK14">
        <v>190</v>
      </c>
      <c r="BM14">
        <v>80</v>
      </c>
      <c r="BN14">
        <v>73</v>
      </c>
      <c r="BO14">
        <v>82</v>
      </c>
      <c r="BP14">
        <v>91</v>
      </c>
      <c r="BQ14">
        <v>100</v>
      </c>
      <c r="BR14">
        <v>109</v>
      </c>
      <c r="BS14">
        <v>118</v>
      </c>
      <c r="BT14">
        <v>127</v>
      </c>
      <c r="BU14">
        <v>136</v>
      </c>
      <c r="BV14">
        <v>145</v>
      </c>
      <c r="BW14">
        <v>154</v>
      </c>
      <c r="BX14">
        <v>163</v>
      </c>
      <c r="BY14">
        <v>172</v>
      </c>
      <c r="BZ14">
        <v>181</v>
      </c>
      <c r="CA14">
        <v>190</v>
      </c>
      <c r="CC14">
        <v>80</v>
      </c>
      <c r="CD14">
        <v>73</v>
      </c>
      <c r="CE14">
        <v>82</v>
      </c>
      <c r="CF14">
        <v>91</v>
      </c>
      <c r="CG14">
        <v>100</v>
      </c>
      <c r="CH14">
        <v>109</v>
      </c>
      <c r="CI14">
        <v>118</v>
      </c>
      <c r="CJ14">
        <v>127</v>
      </c>
      <c r="CK14">
        <v>136</v>
      </c>
      <c r="CL14">
        <v>145</v>
      </c>
      <c r="CM14">
        <v>154</v>
      </c>
      <c r="CN14">
        <v>163</v>
      </c>
      <c r="CO14">
        <v>172</v>
      </c>
      <c r="CP14">
        <v>181</v>
      </c>
      <c r="CQ14">
        <v>190</v>
      </c>
      <c r="CS14">
        <v>80</v>
      </c>
      <c r="CT14">
        <v>73</v>
      </c>
      <c r="CU14">
        <v>82</v>
      </c>
      <c r="CV14">
        <v>91</v>
      </c>
      <c r="CW14">
        <v>100</v>
      </c>
      <c r="CX14">
        <v>109</v>
      </c>
      <c r="CY14">
        <v>118</v>
      </c>
      <c r="CZ14">
        <v>127</v>
      </c>
      <c r="DA14">
        <v>136</v>
      </c>
      <c r="DB14">
        <v>145</v>
      </c>
      <c r="DC14">
        <v>154</v>
      </c>
      <c r="DD14">
        <v>163</v>
      </c>
      <c r="DE14">
        <v>172</v>
      </c>
      <c r="DF14">
        <v>181</v>
      </c>
      <c r="DG14">
        <v>190</v>
      </c>
      <c r="DI14">
        <v>80</v>
      </c>
      <c r="DJ14">
        <v>73</v>
      </c>
      <c r="DK14">
        <v>82</v>
      </c>
      <c r="DL14">
        <v>91</v>
      </c>
      <c r="DM14">
        <v>100</v>
      </c>
      <c r="DN14">
        <v>109</v>
      </c>
      <c r="DO14">
        <v>118</v>
      </c>
      <c r="DP14">
        <v>127</v>
      </c>
      <c r="DQ14">
        <v>136</v>
      </c>
      <c r="DR14">
        <v>145</v>
      </c>
      <c r="DS14">
        <v>154</v>
      </c>
      <c r="DT14">
        <v>163</v>
      </c>
      <c r="DU14">
        <v>172</v>
      </c>
      <c r="DV14">
        <v>181</v>
      </c>
      <c r="DW14">
        <v>190</v>
      </c>
      <c r="DY14">
        <v>80</v>
      </c>
      <c r="DZ14">
        <v>73</v>
      </c>
      <c r="EA14">
        <v>82</v>
      </c>
      <c r="EB14">
        <v>91</v>
      </c>
      <c r="EC14">
        <v>100</v>
      </c>
      <c r="ED14">
        <v>109</v>
      </c>
      <c r="EE14">
        <v>118</v>
      </c>
      <c r="EF14">
        <v>127</v>
      </c>
      <c r="EG14">
        <v>136</v>
      </c>
      <c r="EH14">
        <v>145</v>
      </c>
      <c r="EI14">
        <v>154</v>
      </c>
      <c r="EJ14">
        <v>163</v>
      </c>
      <c r="EK14">
        <v>172</v>
      </c>
      <c r="EL14">
        <v>181</v>
      </c>
      <c r="EM14">
        <v>190</v>
      </c>
    </row>
    <row r="15" spans="1:143">
      <c r="A15">
        <v>90</v>
      </c>
      <c r="B15">
        <v>77</v>
      </c>
      <c r="C15">
        <v>86</v>
      </c>
      <c r="D15">
        <v>96</v>
      </c>
      <c r="E15">
        <v>105</v>
      </c>
      <c r="F15">
        <v>115</v>
      </c>
      <c r="G15">
        <v>125</v>
      </c>
      <c r="H15">
        <v>134</v>
      </c>
      <c r="I15">
        <v>144</v>
      </c>
      <c r="J15">
        <v>153</v>
      </c>
      <c r="K15">
        <v>163</v>
      </c>
      <c r="L15">
        <v>172</v>
      </c>
      <c r="M15">
        <v>182</v>
      </c>
      <c r="N15">
        <v>192</v>
      </c>
      <c r="O15">
        <v>201</v>
      </c>
      <c r="Q15">
        <v>90</v>
      </c>
      <c r="R15">
        <v>77</v>
      </c>
      <c r="S15">
        <v>86</v>
      </c>
      <c r="T15">
        <v>96</v>
      </c>
      <c r="U15">
        <v>105</v>
      </c>
      <c r="V15">
        <v>115</v>
      </c>
      <c r="W15">
        <v>125</v>
      </c>
      <c r="X15">
        <v>134</v>
      </c>
      <c r="Y15">
        <v>144</v>
      </c>
      <c r="Z15">
        <v>153</v>
      </c>
      <c r="AA15">
        <v>163</v>
      </c>
      <c r="AB15">
        <v>172</v>
      </c>
      <c r="AC15">
        <v>182</v>
      </c>
      <c r="AD15">
        <v>192</v>
      </c>
      <c r="AE15">
        <v>201</v>
      </c>
      <c r="AG15">
        <v>90</v>
      </c>
      <c r="AH15">
        <v>77</v>
      </c>
      <c r="AI15">
        <v>86</v>
      </c>
      <c r="AJ15">
        <v>96</v>
      </c>
      <c r="AK15">
        <v>105</v>
      </c>
      <c r="AL15">
        <v>115</v>
      </c>
      <c r="AM15">
        <v>125</v>
      </c>
      <c r="AN15">
        <v>134</v>
      </c>
      <c r="AO15">
        <v>144</v>
      </c>
      <c r="AP15">
        <v>153</v>
      </c>
      <c r="AQ15">
        <v>163</v>
      </c>
      <c r="AR15">
        <v>172</v>
      </c>
      <c r="AS15">
        <v>182</v>
      </c>
      <c r="AT15">
        <v>192</v>
      </c>
      <c r="AU15">
        <v>201</v>
      </c>
      <c r="AW15">
        <v>90</v>
      </c>
      <c r="AX15">
        <v>77</v>
      </c>
      <c r="AY15">
        <v>86</v>
      </c>
      <c r="AZ15">
        <v>96</v>
      </c>
      <c r="BA15">
        <v>105</v>
      </c>
      <c r="BB15">
        <v>115</v>
      </c>
      <c r="BC15">
        <v>125</v>
      </c>
      <c r="BD15">
        <v>134</v>
      </c>
      <c r="BE15">
        <v>144</v>
      </c>
      <c r="BF15">
        <v>153</v>
      </c>
      <c r="BG15">
        <v>163</v>
      </c>
      <c r="BH15">
        <v>172</v>
      </c>
      <c r="BI15">
        <v>182</v>
      </c>
      <c r="BJ15">
        <v>192</v>
      </c>
      <c r="BK15">
        <v>201</v>
      </c>
      <c r="BM15">
        <v>90</v>
      </c>
      <c r="BN15">
        <v>77</v>
      </c>
      <c r="BO15">
        <v>86</v>
      </c>
      <c r="BP15">
        <v>96</v>
      </c>
      <c r="BQ15">
        <v>105</v>
      </c>
      <c r="BR15">
        <v>115</v>
      </c>
      <c r="BS15">
        <v>125</v>
      </c>
      <c r="BT15">
        <v>134</v>
      </c>
      <c r="BU15">
        <v>144</v>
      </c>
      <c r="BV15">
        <v>153</v>
      </c>
      <c r="BW15">
        <v>163</v>
      </c>
      <c r="BX15">
        <v>172</v>
      </c>
      <c r="BY15">
        <v>182</v>
      </c>
      <c r="BZ15">
        <v>192</v>
      </c>
      <c r="CA15">
        <v>201</v>
      </c>
      <c r="CC15">
        <v>90</v>
      </c>
      <c r="CD15">
        <v>77</v>
      </c>
      <c r="CE15">
        <v>86</v>
      </c>
      <c r="CF15">
        <v>96</v>
      </c>
      <c r="CG15">
        <v>105</v>
      </c>
      <c r="CH15">
        <v>115</v>
      </c>
      <c r="CI15">
        <v>125</v>
      </c>
      <c r="CJ15">
        <v>134</v>
      </c>
      <c r="CK15">
        <v>144</v>
      </c>
      <c r="CL15">
        <v>153</v>
      </c>
      <c r="CM15">
        <v>163</v>
      </c>
      <c r="CN15">
        <v>172</v>
      </c>
      <c r="CO15">
        <v>182</v>
      </c>
      <c r="CP15">
        <v>192</v>
      </c>
      <c r="CQ15">
        <v>201</v>
      </c>
      <c r="CS15">
        <v>90</v>
      </c>
      <c r="CT15">
        <v>77</v>
      </c>
      <c r="CU15">
        <v>86</v>
      </c>
      <c r="CV15">
        <v>96</v>
      </c>
      <c r="CW15">
        <v>105</v>
      </c>
      <c r="CX15">
        <v>115</v>
      </c>
      <c r="CY15">
        <v>125</v>
      </c>
      <c r="CZ15">
        <v>134</v>
      </c>
      <c r="DA15">
        <v>144</v>
      </c>
      <c r="DB15">
        <v>153</v>
      </c>
      <c r="DC15">
        <v>163</v>
      </c>
      <c r="DD15">
        <v>172</v>
      </c>
      <c r="DE15">
        <v>182</v>
      </c>
      <c r="DF15">
        <v>192</v>
      </c>
      <c r="DG15">
        <v>201</v>
      </c>
      <c r="DI15">
        <v>90</v>
      </c>
      <c r="DJ15">
        <v>77</v>
      </c>
      <c r="DK15">
        <v>86</v>
      </c>
      <c r="DL15">
        <v>96</v>
      </c>
      <c r="DM15">
        <v>105</v>
      </c>
      <c r="DN15">
        <v>115</v>
      </c>
      <c r="DO15">
        <v>125</v>
      </c>
      <c r="DP15">
        <v>134</v>
      </c>
      <c r="DQ15">
        <v>144</v>
      </c>
      <c r="DR15">
        <v>153</v>
      </c>
      <c r="DS15">
        <v>163</v>
      </c>
      <c r="DT15">
        <v>172</v>
      </c>
      <c r="DU15">
        <v>182</v>
      </c>
      <c r="DV15">
        <v>192</v>
      </c>
      <c r="DW15">
        <v>201</v>
      </c>
      <c r="DY15">
        <v>90</v>
      </c>
      <c r="DZ15">
        <v>77</v>
      </c>
      <c r="EA15">
        <v>86</v>
      </c>
      <c r="EB15">
        <v>96</v>
      </c>
      <c r="EC15">
        <v>105</v>
      </c>
      <c r="ED15">
        <v>115</v>
      </c>
      <c r="EE15">
        <v>125</v>
      </c>
      <c r="EF15">
        <v>134</v>
      </c>
      <c r="EG15">
        <v>144</v>
      </c>
      <c r="EH15">
        <v>153</v>
      </c>
      <c r="EI15">
        <v>163</v>
      </c>
      <c r="EJ15">
        <v>172</v>
      </c>
      <c r="EK15">
        <v>182</v>
      </c>
      <c r="EL15">
        <v>192</v>
      </c>
      <c r="EM15">
        <v>201</v>
      </c>
    </row>
    <row r="16" spans="1:143">
      <c r="A16">
        <v>100</v>
      </c>
      <c r="B16">
        <v>80</v>
      </c>
      <c r="C16">
        <v>90</v>
      </c>
      <c r="D16">
        <v>100</v>
      </c>
      <c r="E16">
        <v>110</v>
      </c>
      <c r="F16">
        <v>120</v>
      </c>
      <c r="G16">
        <v>130</v>
      </c>
      <c r="H16">
        <v>140</v>
      </c>
      <c r="I16">
        <v>150</v>
      </c>
      <c r="J16">
        <v>160</v>
      </c>
      <c r="K16">
        <v>170</v>
      </c>
      <c r="L16">
        <v>180</v>
      </c>
      <c r="M16">
        <v>190</v>
      </c>
      <c r="N16">
        <v>200</v>
      </c>
      <c r="O16">
        <v>210</v>
      </c>
      <c r="Q16">
        <v>100</v>
      </c>
      <c r="R16">
        <v>80</v>
      </c>
      <c r="S16">
        <v>90</v>
      </c>
      <c r="T16">
        <v>100</v>
      </c>
      <c r="U16">
        <v>110</v>
      </c>
      <c r="V16">
        <v>120</v>
      </c>
      <c r="W16">
        <v>130</v>
      </c>
      <c r="X16">
        <v>140</v>
      </c>
      <c r="Y16">
        <v>150</v>
      </c>
      <c r="Z16">
        <v>160</v>
      </c>
      <c r="AA16">
        <v>170</v>
      </c>
      <c r="AB16">
        <v>180</v>
      </c>
      <c r="AC16">
        <v>190</v>
      </c>
      <c r="AD16">
        <v>200</v>
      </c>
      <c r="AE16">
        <v>210</v>
      </c>
      <c r="AG16">
        <v>100</v>
      </c>
      <c r="AH16">
        <v>80</v>
      </c>
      <c r="AI16">
        <v>90</v>
      </c>
      <c r="AJ16">
        <v>100</v>
      </c>
      <c r="AK16">
        <v>110</v>
      </c>
      <c r="AL16">
        <v>120</v>
      </c>
      <c r="AM16">
        <v>130</v>
      </c>
      <c r="AN16">
        <v>140</v>
      </c>
      <c r="AO16">
        <v>150</v>
      </c>
      <c r="AP16">
        <v>160</v>
      </c>
      <c r="AQ16">
        <v>170</v>
      </c>
      <c r="AR16">
        <v>180</v>
      </c>
      <c r="AS16">
        <v>190</v>
      </c>
      <c r="AT16">
        <v>200</v>
      </c>
      <c r="AU16">
        <v>210</v>
      </c>
      <c r="AW16">
        <v>100</v>
      </c>
      <c r="AX16">
        <v>80</v>
      </c>
      <c r="AY16">
        <v>90</v>
      </c>
      <c r="AZ16">
        <v>100</v>
      </c>
      <c r="BA16">
        <v>110</v>
      </c>
      <c r="BB16">
        <v>120</v>
      </c>
      <c r="BC16">
        <v>130</v>
      </c>
      <c r="BD16">
        <v>140</v>
      </c>
      <c r="BE16">
        <v>150</v>
      </c>
      <c r="BF16">
        <v>160</v>
      </c>
      <c r="BG16">
        <v>170</v>
      </c>
      <c r="BH16">
        <v>180</v>
      </c>
      <c r="BI16">
        <v>190</v>
      </c>
      <c r="BJ16">
        <v>200</v>
      </c>
      <c r="BK16">
        <v>210</v>
      </c>
      <c r="BM16">
        <v>100</v>
      </c>
      <c r="BN16">
        <v>80</v>
      </c>
      <c r="BO16">
        <v>90</v>
      </c>
      <c r="BP16">
        <v>100</v>
      </c>
      <c r="BQ16">
        <v>110</v>
      </c>
      <c r="BR16">
        <v>120</v>
      </c>
      <c r="BS16">
        <v>130</v>
      </c>
      <c r="BT16">
        <v>140</v>
      </c>
      <c r="BU16">
        <v>150</v>
      </c>
      <c r="BV16">
        <v>160</v>
      </c>
      <c r="BW16">
        <v>170</v>
      </c>
      <c r="BX16">
        <v>180</v>
      </c>
      <c r="BY16">
        <v>190</v>
      </c>
      <c r="BZ16">
        <v>200</v>
      </c>
      <c r="CA16">
        <v>210</v>
      </c>
      <c r="CC16">
        <v>100</v>
      </c>
      <c r="CD16">
        <v>80</v>
      </c>
      <c r="CE16">
        <v>90</v>
      </c>
      <c r="CF16">
        <v>100</v>
      </c>
      <c r="CG16">
        <v>110</v>
      </c>
      <c r="CH16">
        <v>120</v>
      </c>
      <c r="CI16">
        <v>130</v>
      </c>
      <c r="CJ16">
        <v>140</v>
      </c>
      <c r="CK16">
        <v>150</v>
      </c>
      <c r="CL16">
        <v>160</v>
      </c>
      <c r="CM16">
        <v>170</v>
      </c>
      <c r="CN16">
        <v>180</v>
      </c>
      <c r="CO16">
        <v>190</v>
      </c>
      <c r="CP16">
        <v>200</v>
      </c>
      <c r="CQ16">
        <v>210</v>
      </c>
      <c r="CS16">
        <v>100</v>
      </c>
      <c r="CT16">
        <v>80</v>
      </c>
      <c r="CU16">
        <v>90</v>
      </c>
      <c r="CV16">
        <v>100</v>
      </c>
      <c r="CW16">
        <v>110</v>
      </c>
      <c r="CX16">
        <v>120</v>
      </c>
      <c r="CY16">
        <v>130</v>
      </c>
      <c r="CZ16">
        <v>140</v>
      </c>
      <c r="DA16">
        <v>150</v>
      </c>
      <c r="DB16">
        <v>160</v>
      </c>
      <c r="DC16">
        <v>170</v>
      </c>
      <c r="DD16">
        <v>180</v>
      </c>
      <c r="DE16">
        <v>190</v>
      </c>
      <c r="DF16">
        <v>200</v>
      </c>
      <c r="DG16">
        <v>210</v>
      </c>
      <c r="DI16">
        <v>100</v>
      </c>
      <c r="DJ16">
        <v>80</v>
      </c>
      <c r="DK16">
        <v>90</v>
      </c>
      <c r="DL16">
        <v>100</v>
      </c>
      <c r="DM16">
        <v>110</v>
      </c>
      <c r="DN16">
        <v>120</v>
      </c>
      <c r="DO16">
        <v>130</v>
      </c>
      <c r="DP16">
        <v>140</v>
      </c>
      <c r="DQ16">
        <v>150</v>
      </c>
      <c r="DR16">
        <v>160</v>
      </c>
      <c r="DS16">
        <v>170</v>
      </c>
      <c r="DT16">
        <v>180</v>
      </c>
      <c r="DU16">
        <v>190</v>
      </c>
      <c r="DV16">
        <v>200</v>
      </c>
      <c r="DW16">
        <v>210</v>
      </c>
      <c r="DY16">
        <v>100</v>
      </c>
      <c r="DZ16">
        <v>80</v>
      </c>
      <c r="EA16">
        <v>90</v>
      </c>
      <c r="EB16">
        <v>100</v>
      </c>
      <c r="EC16">
        <v>110</v>
      </c>
      <c r="ED16">
        <v>120</v>
      </c>
      <c r="EE16">
        <v>130</v>
      </c>
      <c r="EF16">
        <v>140</v>
      </c>
      <c r="EG16">
        <v>150</v>
      </c>
      <c r="EH16">
        <v>160</v>
      </c>
      <c r="EI16">
        <v>170</v>
      </c>
      <c r="EJ16">
        <v>180</v>
      </c>
      <c r="EK16">
        <v>190</v>
      </c>
      <c r="EL16">
        <v>200</v>
      </c>
      <c r="EM16">
        <v>210</v>
      </c>
    </row>
    <row r="18" spans="1:143">
      <c r="A18" t="s">
        <v>127</v>
      </c>
      <c r="Q18" t="s">
        <v>127</v>
      </c>
      <c r="AG18" t="s">
        <v>127</v>
      </c>
      <c r="AW18" t="s">
        <v>127</v>
      </c>
      <c r="BM18" t="s">
        <v>127</v>
      </c>
      <c r="CC18" t="s">
        <v>127</v>
      </c>
      <c r="CS18" t="s">
        <v>127</v>
      </c>
      <c r="DI18" t="s">
        <v>127</v>
      </c>
      <c r="DY18" t="s">
        <v>127</v>
      </c>
    </row>
    <row r="19" spans="1:143">
      <c r="A19" s="19" t="s">
        <v>126</v>
      </c>
      <c r="B19" s="20">
        <v>80</v>
      </c>
      <c r="C19" s="20">
        <v>90</v>
      </c>
      <c r="D19" s="20">
        <v>100</v>
      </c>
      <c r="E19" s="20">
        <v>110</v>
      </c>
      <c r="F19" s="21">
        <v>120</v>
      </c>
      <c r="G19" s="21">
        <v>130</v>
      </c>
      <c r="H19" s="21">
        <v>140</v>
      </c>
      <c r="I19" s="21">
        <v>150</v>
      </c>
      <c r="J19" s="21">
        <v>160</v>
      </c>
      <c r="K19" s="21">
        <v>170</v>
      </c>
      <c r="L19" s="21">
        <v>180</v>
      </c>
      <c r="M19" s="21">
        <v>190</v>
      </c>
      <c r="N19" s="21">
        <v>200</v>
      </c>
      <c r="O19" s="21">
        <v>210</v>
      </c>
      <c r="Q19" s="19" t="s">
        <v>126</v>
      </c>
      <c r="R19" s="20">
        <v>80</v>
      </c>
      <c r="S19" s="20">
        <v>90</v>
      </c>
      <c r="T19" s="20">
        <v>100</v>
      </c>
      <c r="U19" s="20">
        <v>110</v>
      </c>
      <c r="V19" s="21">
        <v>120</v>
      </c>
      <c r="W19" s="21">
        <v>130</v>
      </c>
      <c r="X19" s="21">
        <v>140</v>
      </c>
      <c r="Y19" s="21">
        <v>150</v>
      </c>
      <c r="Z19" s="21">
        <v>160</v>
      </c>
      <c r="AA19" s="21">
        <v>170</v>
      </c>
      <c r="AB19" s="21">
        <v>180</v>
      </c>
      <c r="AC19" s="21">
        <v>190</v>
      </c>
      <c r="AD19" s="21">
        <v>200</v>
      </c>
      <c r="AE19" s="21">
        <v>210</v>
      </c>
      <c r="AG19" s="19" t="s">
        <v>126</v>
      </c>
      <c r="AH19" s="20">
        <v>80</v>
      </c>
      <c r="AI19" s="20">
        <v>90</v>
      </c>
      <c r="AJ19" s="20">
        <v>100</v>
      </c>
      <c r="AK19" s="20">
        <v>110</v>
      </c>
      <c r="AL19" s="21">
        <v>120</v>
      </c>
      <c r="AM19" s="21">
        <v>130</v>
      </c>
      <c r="AN19" s="21">
        <v>140</v>
      </c>
      <c r="AO19" s="21">
        <v>150</v>
      </c>
      <c r="AP19" s="21">
        <v>160</v>
      </c>
      <c r="AQ19" s="21">
        <v>170</v>
      </c>
      <c r="AR19" s="21">
        <v>180</v>
      </c>
      <c r="AS19" s="21">
        <v>190</v>
      </c>
      <c r="AT19" s="21">
        <v>200</v>
      </c>
      <c r="AU19" s="21">
        <v>210</v>
      </c>
      <c r="AW19" s="19" t="s">
        <v>126</v>
      </c>
      <c r="AX19" s="20">
        <v>80</v>
      </c>
      <c r="AY19" s="20">
        <v>90</v>
      </c>
      <c r="AZ19" s="20">
        <v>100</v>
      </c>
      <c r="BA19" s="20">
        <v>110</v>
      </c>
      <c r="BB19" s="21">
        <v>120</v>
      </c>
      <c r="BC19" s="21">
        <v>130</v>
      </c>
      <c r="BD19" s="21">
        <v>140</v>
      </c>
      <c r="BE19" s="21">
        <v>150</v>
      </c>
      <c r="BF19" s="21">
        <v>160</v>
      </c>
      <c r="BG19" s="21">
        <v>170</v>
      </c>
      <c r="BH19" s="21">
        <v>180</v>
      </c>
      <c r="BI19" s="21">
        <v>190</v>
      </c>
      <c r="BJ19" s="21">
        <v>200</v>
      </c>
      <c r="BK19" s="21">
        <v>210</v>
      </c>
      <c r="BM19" s="19" t="s">
        <v>126</v>
      </c>
      <c r="BN19" s="20">
        <v>80</v>
      </c>
      <c r="BO19" s="20">
        <v>90</v>
      </c>
      <c r="BP19" s="20">
        <v>100</v>
      </c>
      <c r="BQ19" s="20">
        <v>110</v>
      </c>
      <c r="BR19" s="21">
        <v>120</v>
      </c>
      <c r="BS19" s="21">
        <v>130</v>
      </c>
      <c r="BT19" s="21">
        <v>140</v>
      </c>
      <c r="BU19" s="21">
        <v>150</v>
      </c>
      <c r="BV19" s="21">
        <v>160</v>
      </c>
      <c r="BW19" s="21">
        <v>170</v>
      </c>
      <c r="BX19" s="21">
        <v>180</v>
      </c>
      <c r="BY19" s="21">
        <v>190</v>
      </c>
      <c r="BZ19" s="21">
        <v>200</v>
      </c>
      <c r="CA19" s="21">
        <v>210</v>
      </c>
      <c r="CC19" s="19" t="s">
        <v>126</v>
      </c>
      <c r="CD19" s="20">
        <v>80</v>
      </c>
      <c r="CE19" s="20">
        <v>90</v>
      </c>
      <c r="CF19" s="20">
        <v>100</v>
      </c>
      <c r="CG19" s="20">
        <v>110</v>
      </c>
      <c r="CH19" s="21">
        <v>120</v>
      </c>
      <c r="CI19" s="21">
        <v>130</v>
      </c>
      <c r="CJ19" s="21">
        <v>140</v>
      </c>
      <c r="CK19" s="21">
        <v>150</v>
      </c>
      <c r="CL19" s="21">
        <v>160</v>
      </c>
      <c r="CM19" s="21">
        <v>170</v>
      </c>
      <c r="CN19" s="21">
        <v>180</v>
      </c>
      <c r="CO19" s="21">
        <v>190</v>
      </c>
      <c r="CP19" s="21">
        <v>200</v>
      </c>
      <c r="CQ19" s="21">
        <v>210</v>
      </c>
      <c r="CS19" s="19" t="s">
        <v>126</v>
      </c>
      <c r="CT19" s="20">
        <v>80</v>
      </c>
      <c r="CU19" s="20">
        <v>90</v>
      </c>
      <c r="CV19" s="20">
        <v>100</v>
      </c>
      <c r="CW19" s="20">
        <v>110</v>
      </c>
      <c r="CX19" s="21">
        <v>120</v>
      </c>
      <c r="CY19" s="21">
        <v>130</v>
      </c>
      <c r="CZ19" s="21">
        <v>140</v>
      </c>
      <c r="DA19" s="21">
        <v>150</v>
      </c>
      <c r="DB19" s="21">
        <v>160</v>
      </c>
      <c r="DC19" s="21">
        <v>170</v>
      </c>
      <c r="DD19" s="21">
        <v>180</v>
      </c>
      <c r="DE19" s="21">
        <v>190</v>
      </c>
      <c r="DF19" s="21">
        <v>200</v>
      </c>
      <c r="DG19" s="21">
        <v>210</v>
      </c>
      <c r="DI19" s="19" t="s">
        <v>126</v>
      </c>
      <c r="DJ19" s="20">
        <v>80</v>
      </c>
      <c r="DK19" s="20">
        <v>90</v>
      </c>
      <c r="DL19" s="20">
        <v>100</v>
      </c>
      <c r="DM19" s="20">
        <v>110</v>
      </c>
      <c r="DN19" s="21">
        <v>120</v>
      </c>
      <c r="DO19" s="21">
        <v>130</v>
      </c>
      <c r="DP19" s="21">
        <v>140</v>
      </c>
      <c r="DQ19" s="21">
        <v>150</v>
      </c>
      <c r="DR19" s="21">
        <v>160</v>
      </c>
      <c r="DS19" s="21">
        <v>170</v>
      </c>
      <c r="DT19" s="21">
        <v>180</v>
      </c>
      <c r="DU19" s="21">
        <v>190</v>
      </c>
      <c r="DV19" s="21">
        <v>200</v>
      </c>
      <c r="DW19" s="21">
        <v>210</v>
      </c>
      <c r="DY19" s="19" t="s">
        <v>126</v>
      </c>
      <c r="DZ19" s="20">
        <v>80</v>
      </c>
      <c r="EA19" s="20">
        <v>90</v>
      </c>
      <c r="EB19" s="20">
        <v>100</v>
      </c>
      <c r="EC19" s="20">
        <v>110</v>
      </c>
      <c r="ED19" s="21">
        <v>120</v>
      </c>
      <c r="EE19" s="21">
        <v>130</v>
      </c>
      <c r="EF19" s="21">
        <v>140</v>
      </c>
      <c r="EG19" s="21">
        <v>150</v>
      </c>
      <c r="EH19" s="21">
        <v>160</v>
      </c>
      <c r="EI19" s="21">
        <v>170</v>
      </c>
      <c r="EJ19" s="21">
        <v>180</v>
      </c>
      <c r="EK19" s="21">
        <v>190</v>
      </c>
      <c r="EL19" s="21">
        <v>200</v>
      </c>
      <c r="EM19" s="21">
        <v>210</v>
      </c>
    </row>
    <row r="20" spans="1:143">
      <c r="A20">
        <v>20</v>
      </c>
      <c r="B20">
        <f>10^(-3.21809+0.04948*LOG(B8)*LOG($B$2)-0.15664*(LOG($B$2))^2+2.02132*LOG($B$2)+1.63408*LOG(B8)-0.16185*(LOG(B8))^2)</f>
        <v>1.5435440900103123</v>
      </c>
      <c r="C20">
        <f t="shared" ref="C20:O20" si="0">10^(-3.21809+0.04948*LOG(C8)*LOG($B$2)-0.15664*(LOG($B$2))^2+2.02132*LOG($B$2)+1.63408*LOG(C8)-0.16185*(LOG(C8))^2)</f>
        <v>1.8203310439041207</v>
      </c>
      <c r="D20">
        <f t="shared" si="0"/>
        <v>2.0070883139141782</v>
      </c>
      <c r="E20">
        <f t="shared" si="0"/>
        <v>2.2898253627527478</v>
      </c>
      <c r="F20">
        <f t="shared" si="0"/>
        <v>2.479704820147659</v>
      </c>
      <c r="G20">
        <f t="shared" si="0"/>
        <v>2.7661272020336551</v>
      </c>
      <c r="H20">
        <f t="shared" si="0"/>
        <v>3.0540129060830932</v>
      </c>
      <c r="I20">
        <f t="shared" si="0"/>
        <v>3.2465382234956413</v>
      </c>
      <c r="J20">
        <f t="shared" si="0"/>
        <v>3.535968754019851</v>
      </c>
      <c r="K20">
        <f t="shared" si="0"/>
        <v>3.7292234764363452</v>
      </c>
      <c r="L20">
        <f t="shared" si="0"/>
        <v>4.0193721642272866</v>
      </c>
      <c r="M20">
        <f t="shared" si="0"/>
        <v>4.2128905423172673</v>
      </c>
      <c r="N20">
        <f t="shared" si="0"/>
        <v>4.5031622038354984</v>
      </c>
      <c r="O20">
        <f t="shared" si="0"/>
        <v>4.696605164568969</v>
      </c>
      <c r="Q20">
        <v>20</v>
      </c>
      <c r="R20">
        <f>10^(-3.21809+0.04948*LOG(R8)*LOG($R$2)-0.15664*(LOG($R$2))^2+2.02132*LOG($R$2)+1.63408*LOG(R8)-0.16185*(LOG(R8))^2)</f>
        <v>2.6081439340516992</v>
      </c>
      <c r="S20">
        <f t="shared" ref="R20:AE28" si="1">10^(-3.21809+0.04948*LOG(S8)*LOG($R$2)-0.15664*(LOG($R$2))^2+2.02132*LOG($R$2)+1.63408*LOG(S8)-0.16185*(LOG(S8))^2)</f>
        <v>3.0783740943633209</v>
      </c>
      <c r="T20">
        <f t="shared" si="1"/>
        <v>3.3958805111735972</v>
      </c>
      <c r="U20">
        <f t="shared" si="1"/>
        <v>3.8768719550271151</v>
      </c>
      <c r="V20">
        <f t="shared" si="1"/>
        <v>4.2000855344275951</v>
      </c>
      <c r="W20">
        <f t="shared" si="1"/>
        <v>4.687899575049097</v>
      </c>
      <c r="X20">
        <f t="shared" si="1"/>
        <v>5.1785007004528039</v>
      </c>
      <c r="Y20">
        <f t="shared" si="1"/>
        <v>5.5067458018897204</v>
      </c>
      <c r="Z20">
        <f t="shared" si="1"/>
        <v>6.0004233486028449</v>
      </c>
      <c r="AA20">
        <f t="shared" si="1"/>
        <v>6.3301905009335746</v>
      </c>
      <c r="AB20">
        <f t="shared" si="1"/>
        <v>6.8254874815498905</v>
      </c>
      <c r="AC20">
        <f t="shared" si="1"/>
        <v>7.1559535390250382</v>
      </c>
      <c r="AD20">
        <f t="shared" si="1"/>
        <v>7.6518150948041121</v>
      </c>
      <c r="AE20">
        <f t="shared" si="1"/>
        <v>7.9823773200742805</v>
      </c>
      <c r="AG20">
        <v>20</v>
      </c>
      <c r="AH20">
        <f>10^(-3.21809+0.04948*LOG(AH8)*LOG($AH$2)-0.15664*(LOG($AH$2))^2+2.02132*LOG($AH$2)+1.63408*LOG(AH8)-0.16185*(LOG(AH8))^2)</f>
        <v>3.8874875355273568</v>
      </c>
      <c r="AI20">
        <f t="shared" ref="AI20:AU20" si="2">10^(-3.21809+0.04948*LOG(AI8)*LOG($AH$2)-0.15664*(LOG($AH$2))^2+2.02132*LOG($AH$2)+1.63408*LOG(AI8)-0.16185*(LOG(AI8))^2)</f>
        <v>4.5913132890302064</v>
      </c>
      <c r="AJ20">
        <f t="shared" si="2"/>
        <v>5.0668100222443924</v>
      </c>
      <c r="AK20">
        <f t="shared" si="2"/>
        <v>5.7875010662630091</v>
      </c>
      <c r="AL20">
        <f t="shared" si="2"/>
        <v>6.2720086052046771</v>
      </c>
      <c r="AM20">
        <f t="shared" si="2"/>
        <v>7.003565208962816</v>
      </c>
      <c r="AN20">
        <f t="shared" si="2"/>
        <v>7.7396443790956084</v>
      </c>
      <c r="AO20">
        <f>10^(-3.21809+0.04948*LOG(AO8)*LOG($AH$2)-0.15664*(LOG($AH$2))^2+2.02132*LOG($AH$2)+1.63408*LOG(AO8)-0.16185*(LOG(AO8))^2)</f>
        <v>8.2323082969350203</v>
      </c>
      <c r="AP20">
        <f t="shared" si="2"/>
        <v>8.9735196500459189</v>
      </c>
      <c r="AQ20">
        <f t="shared" si="2"/>
        <v>9.4687921439147207</v>
      </c>
      <c r="AR20">
        <f t="shared" si="2"/>
        <v>10.212894237166243</v>
      </c>
      <c r="AS20">
        <f t="shared" si="2"/>
        <v>10.70950640974476</v>
      </c>
      <c r="AT20">
        <f t="shared" si="2"/>
        <v>11.454869829256319</v>
      </c>
      <c r="AU20">
        <f t="shared" si="2"/>
        <v>11.951888639025087</v>
      </c>
      <c r="AW20">
        <v>20</v>
      </c>
      <c r="AX20">
        <f>10^(-3.21809+0.04948*LOG(AX8)*LOG($AX$2)-0.15664*(LOG($AX$2))^2+2.02132*LOG($AX$2)+1.63408*LOG(AX8)-0.16185*(LOG(AX8))^2)</f>
        <v>5.3593481610300708</v>
      </c>
      <c r="AY20">
        <f t="shared" ref="AY20:BK20" si="3">10^(-3.21809+0.04948*LOG(AY8)*LOG($AX$2)-0.15664*(LOG($AX$2))^2+2.02132*LOG($AX$2)+1.63408*LOG(AY8)-0.16185*(LOG(AY8))^2)</f>
        <v>6.3329651116656747</v>
      </c>
      <c r="AZ20">
        <f t="shared" si="3"/>
        <v>6.9910270501091984</v>
      </c>
      <c r="BA20">
        <f t="shared" si="3"/>
        <v>7.9888312972698445</v>
      </c>
      <c r="BB20">
        <f t="shared" si="3"/>
        <v>8.6598882569973945</v>
      </c>
      <c r="BC20">
        <f t="shared" si="3"/>
        <v>9.6734634269546724</v>
      </c>
      <c r="BD20">
        <f t="shared" si="3"/>
        <v>10.693692690572243</v>
      </c>
      <c r="BE20">
        <f t="shared" si="3"/>
        <v>11.376741589896048</v>
      </c>
      <c r="BF20">
        <f t="shared" si="3"/>
        <v>12.404669038024364</v>
      </c>
      <c r="BG20">
        <f t="shared" si="3"/>
        <v>13.091701700997437</v>
      </c>
      <c r="BH20">
        <f t="shared" si="3"/>
        <v>14.124158453948864</v>
      </c>
      <c r="BI20">
        <f t="shared" si="3"/>
        <v>14.813378119081785</v>
      </c>
      <c r="BJ20">
        <f t="shared" si="3"/>
        <v>15.848053249247377</v>
      </c>
      <c r="BK20">
        <f t="shared" si="3"/>
        <v>16.538134409599888</v>
      </c>
      <c r="BM20">
        <v>20</v>
      </c>
      <c r="BN20">
        <f>10^(-3.21809+0.04948*LOG(BN8)*LOG($BN$2)-0.15664*(LOG($BN$2))^2+2.02132*LOG($BN$2)+1.63408*LOG(BN8)-0.16185*(LOG(BN8))^2)</f>
        <v>8.8133685144365437</v>
      </c>
      <c r="BO20">
        <f t="shared" ref="BO20:CA20" si="4">10^(-3.21809+0.04948*LOG(BO8)*LOG($BN$2)-0.15664*(LOG($BN$2))^2+2.02132*LOG($BN$2)+1.63408*LOG(BO8)-0.16185*(LOG(BO8))^2)</f>
        <v>10.423067696022454</v>
      </c>
      <c r="BP20">
        <f t="shared" si="4"/>
        <v>11.511829367942159</v>
      </c>
      <c r="BQ20">
        <f t="shared" si="4"/>
        <v>13.163754947780145</v>
      </c>
      <c r="BR20">
        <f t="shared" si="4"/>
        <v>14.275386640263875</v>
      </c>
      <c r="BS20">
        <f t="shared" si="4"/>
        <v>15.955322578121079</v>
      </c>
      <c r="BT20">
        <f t="shared" si="4"/>
        <v>17.647301827948379</v>
      </c>
      <c r="BU20">
        <f t="shared" si="4"/>
        <v>18.780616544684154</v>
      </c>
      <c r="BV20">
        <f t="shared" si="4"/>
        <v>20.486892950693196</v>
      </c>
      <c r="BW20">
        <f t="shared" si="4"/>
        <v>21.627778566045802</v>
      </c>
      <c r="BX20">
        <f t="shared" si="4"/>
        <v>23.342935927832713</v>
      </c>
      <c r="BY20">
        <f t="shared" si="4"/>
        <v>24.488314153923326</v>
      </c>
      <c r="BZ20">
        <f t="shared" si="4"/>
        <v>26.208383857153709</v>
      </c>
      <c r="CA20">
        <f t="shared" si="4"/>
        <v>27.355972688189642</v>
      </c>
      <c r="CC20">
        <v>20</v>
      </c>
      <c r="CD20">
        <f>10^(-3.21809+0.04948*LOG(CD8)*LOG($CD$2)-0.15664*(LOG($CD$2))^2+2.02132*LOG($CD$2)+1.63408*LOG(CD8)-0.16185*(LOG(CD8))^2)</f>
        <v>10.769069010741388</v>
      </c>
      <c r="CE20">
        <f t="shared" ref="CE20:CQ20" si="5">10^(-3.21809+0.04948*LOG(CE8)*LOG($CD$2)-0.15664*(LOG($CD$2))^2+2.02132*LOG($CD$2)+1.63408*LOG(CE8)-0.16185*(LOG(CE8))^2)</f>
        <v>12.740268122339753</v>
      </c>
      <c r="CF20">
        <f t="shared" si="5"/>
        <v>14.073928392979417</v>
      </c>
      <c r="CG20">
        <f t="shared" si="5"/>
        <v>16.097958942210099</v>
      </c>
      <c r="CH20">
        <f t="shared" si="5"/>
        <v>17.460320606162519</v>
      </c>
      <c r="CI20">
        <f t="shared" si="5"/>
        <v>19.519624597797229</v>
      </c>
      <c r="CJ20">
        <f t="shared" si="5"/>
        <v>21.594200631975056</v>
      </c>
      <c r="CK20">
        <f t="shared" si="5"/>
        <v>22.98404855938054</v>
      </c>
      <c r="CL20">
        <f t="shared" si="5"/>
        <v>25.076922828334869</v>
      </c>
      <c r="CM20">
        <f t="shared" si="5"/>
        <v>26.476537862943506</v>
      </c>
      <c r="CN20">
        <f t="shared" si="5"/>
        <v>28.58098949576593</v>
      </c>
      <c r="CO20">
        <f t="shared" si="5"/>
        <v>29.986548283249757</v>
      </c>
      <c r="CP20">
        <f t="shared" si="5"/>
        <v>32.097643508502991</v>
      </c>
      <c r="CQ20">
        <f t="shared" si="5"/>
        <v>33.506306304036563</v>
      </c>
      <c r="CS20">
        <v>20</v>
      </c>
      <c r="CT20">
        <f>10^(-3.21809+0.04948*LOG(CT8)*LOG($CT$2)-0.15664*(LOG($CT$2))^2+2.02132*LOG($CT$2)+1.63408*LOG(CT8)-0.16185*(LOG(CT8))^2)</f>
        <v>12.862936423673968</v>
      </c>
      <c r="CU20">
        <f t="shared" ref="CU20:DG20" si="6">10^(-3.21809+0.04948*LOG(CU8)*LOG($CT$2)-0.15664*(LOG($CT$2))^2+2.02132*LOG($CT$2)+1.63408*LOG(CU8)-0.16185*(LOG(CU8))^2)</f>
        <v>15.222003920177995</v>
      </c>
      <c r="CV20">
        <f t="shared" si="6"/>
        <v>16.818501673583352</v>
      </c>
      <c r="CW20">
        <f t="shared" si="6"/>
        <v>19.241997520325413</v>
      </c>
      <c r="CX20">
        <f t="shared" si="6"/>
        <v>20.873589051567105</v>
      </c>
      <c r="CY20">
        <f t="shared" si="6"/>
        <v>23.340341430729179</v>
      </c>
      <c r="CZ20">
        <f t="shared" si="6"/>
        <v>25.825932952891442</v>
      </c>
      <c r="DA20">
        <f t="shared" si="6"/>
        <v>27.491420522917423</v>
      </c>
      <c r="DB20">
        <f t="shared" si="6"/>
        <v>29.999758781292602</v>
      </c>
      <c r="DC20">
        <f t="shared" si="6"/>
        <v>31.677467674819052</v>
      </c>
      <c r="DD20">
        <f t="shared" si="6"/>
        <v>34.200415054986252</v>
      </c>
      <c r="DE20">
        <f t="shared" si="6"/>
        <v>35.885712189659678</v>
      </c>
      <c r="DF20">
        <f t="shared" si="6"/>
        <v>38.417285152350537</v>
      </c>
      <c r="DG20">
        <f t="shared" si="6"/>
        <v>40.106723642511938</v>
      </c>
      <c r="DI20">
        <v>20</v>
      </c>
      <c r="DJ20">
        <f>10^(-3.21809+0.04948*LOG(DJ8)*LOG($DJ$2)-0.15664*(LOG($DJ$2))^2+2.02132*LOG($DJ$2)+1.63408*LOG(DJ8)-0.16185*(LOG(DJ8))^2)</f>
        <v>17.430737575444606</v>
      </c>
      <c r="DK20">
        <f t="shared" ref="DK20:DW20" si="7">10^(-3.21809+0.04948*LOG(DK8)*LOG($DJ$2)-0.15664*(LOG($DJ$2))^2+2.02132*LOG($DJ$2)+1.63408*LOG(DK8)-0.16185*(LOG(DK8))^2)</f>
        <v>20.638335912876713</v>
      </c>
      <c r="DL20">
        <f t="shared" si="7"/>
        <v>22.810055615600849</v>
      </c>
      <c r="DM20">
        <f t="shared" si="7"/>
        <v>26.108083934120188</v>
      </c>
      <c r="DN20">
        <f t="shared" si="7"/>
        <v>28.329274426526926</v>
      </c>
      <c r="DO20">
        <f t="shared" si="7"/>
        <v>31.688574421268058</v>
      </c>
      <c r="DP20">
        <f t="shared" si="7"/>
        <v>35.074815258670249</v>
      </c>
      <c r="DQ20">
        <f t="shared" si="7"/>
        <v>37.344455218187726</v>
      </c>
      <c r="DR20">
        <f t="shared" si="7"/>
        <v>40.763625774275823</v>
      </c>
      <c r="DS20">
        <f t="shared" si="7"/>
        <v>43.051139815619401</v>
      </c>
      <c r="DT20">
        <f t="shared" si="7"/>
        <v>46.491954395577515</v>
      </c>
      <c r="DU20">
        <f t="shared" si="7"/>
        <v>48.790908284439396</v>
      </c>
      <c r="DV20">
        <f t="shared" si="7"/>
        <v>52.245045820889899</v>
      </c>
      <c r="DW20">
        <f t="shared" si="7"/>
        <v>54.550639290269089</v>
      </c>
      <c r="DY20">
        <v>20</v>
      </c>
      <c r="DZ20">
        <f>10^(-3.21809+0.04948*LOG(DZ8)*LOG($DZ$2)-0.15664*(LOG($DZ$2))^2+2.02132*LOG($DZ$2)+1.63408*LOG(DZ8)-0.16185*(LOG(DZ8))^2)</f>
        <v>25.128573356411621</v>
      </c>
      <c r="EA20">
        <f t="shared" ref="EA20:EM20" si="8">10^(-3.21809+0.04948*LOG(EA8)*LOG($DZ$2)-0.15664*(LOG($DZ$2))^2+2.02132*LOG($DZ$2)+1.63408*LOG(EA8)-0.16185*(LOG(EA8))^2)</f>
        <v>29.771781480294756</v>
      </c>
      <c r="EB20">
        <f t="shared" si="8"/>
        <v>32.917222123193689</v>
      </c>
      <c r="EC20">
        <f t="shared" si="8"/>
        <v>37.696344733472905</v>
      </c>
      <c r="ED20">
        <f t="shared" si="8"/>
        <v>40.916509291569838</v>
      </c>
      <c r="EE20">
        <f t="shared" si="8"/>
        <v>45.78868724822275</v>
      </c>
      <c r="EF20">
        <f t="shared" si="8"/>
        <v>50.702219686212224</v>
      </c>
      <c r="EG20">
        <f t="shared" si="8"/>
        <v>53.996714911639536</v>
      </c>
      <c r="EH20">
        <f t="shared" si="8"/>
        <v>58.961475804103841</v>
      </c>
      <c r="EI20">
        <f t="shared" si="8"/>
        <v>62.284082471064167</v>
      </c>
      <c r="EJ20">
        <f t="shared" si="8"/>
        <v>67.283345363484358</v>
      </c>
      <c r="EK20">
        <f t="shared" si="8"/>
        <v>70.624511912499983</v>
      </c>
      <c r="EL20">
        <f t="shared" si="8"/>
        <v>75.645904388843391</v>
      </c>
      <c r="EM20">
        <f t="shared" si="8"/>
        <v>78.998481501541889</v>
      </c>
    </row>
    <row r="21" spans="1:143">
      <c r="A21">
        <v>30</v>
      </c>
      <c r="B21">
        <f t="shared" ref="B21:O28" si="9">10^(-3.21809+0.04948*LOG(B9)*LOG($B$2)-0.15664*(LOG($B$2))^2+2.02132*LOG($B$2)+1.63408*LOG(B9)-0.16185*(LOG(B9))^2)</f>
        <v>3.0540129060830932</v>
      </c>
      <c r="C21">
        <f t="shared" si="9"/>
        <v>3.4394215215805097</v>
      </c>
      <c r="D21">
        <f t="shared" si="9"/>
        <v>3.9226313739779446</v>
      </c>
      <c r="E21">
        <f t="shared" si="9"/>
        <v>4.3096546875796236</v>
      </c>
      <c r="F21">
        <f t="shared" si="9"/>
        <v>4.793289783636471</v>
      </c>
      <c r="G21">
        <f t="shared" si="9"/>
        <v>5.2761687759171538</v>
      </c>
      <c r="H21">
        <f t="shared" si="9"/>
        <v>5.6615964259749845</v>
      </c>
      <c r="I21">
        <f t="shared" si="9"/>
        <v>6.1419692339481582</v>
      </c>
      <c r="J21">
        <f t="shared" si="9"/>
        <v>6.6205013862593969</v>
      </c>
      <c r="K21">
        <f t="shared" si="9"/>
        <v>7.0018482800221911</v>
      </c>
      <c r="L21">
        <f t="shared" si="9"/>
        <v>7.4765349900730662</v>
      </c>
      <c r="M21">
        <f t="shared" si="9"/>
        <v>7.9488758317206294</v>
      </c>
      <c r="N21">
        <f t="shared" si="9"/>
        <v>8.324988473472839</v>
      </c>
      <c r="O21">
        <f t="shared" si="9"/>
        <v>8.6994917220090979</v>
      </c>
      <c r="Q21">
        <v>30</v>
      </c>
      <c r="R21">
        <f t="shared" si="1"/>
        <v>5.1785007004528039</v>
      </c>
      <c r="S21">
        <f t="shared" si="1"/>
        <v>5.835716439029663</v>
      </c>
      <c r="T21">
        <f t="shared" si="1"/>
        <v>6.6603217806252344</v>
      </c>
      <c r="U21">
        <f t="shared" si="1"/>
        <v>7.3212299940444208</v>
      </c>
      <c r="V21">
        <f t="shared" si="1"/>
        <v>8.1476272221251893</v>
      </c>
      <c r="W21">
        <f t="shared" si="1"/>
        <v>8.9732496805062674</v>
      </c>
      <c r="X21">
        <f t="shared" si="1"/>
        <v>9.6325939565765388</v>
      </c>
      <c r="Y21">
        <f t="shared" si="1"/>
        <v>10.454756965077911</v>
      </c>
      <c r="Z21">
        <f t="shared" si="1"/>
        <v>11.274181188770697</v>
      </c>
      <c r="AA21">
        <f t="shared" si="1"/>
        <v>11.927465332013947</v>
      </c>
      <c r="AB21">
        <f t="shared" si="1"/>
        <v>12.740974548635696</v>
      </c>
      <c r="AC21">
        <f t="shared" si="1"/>
        <v>13.550803303159771</v>
      </c>
      <c r="AD21">
        <f t="shared" si="1"/>
        <v>14.195879788776123</v>
      </c>
      <c r="AE21">
        <f t="shared" si="1"/>
        <v>14.838391151436657</v>
      </c>
      <c r="AG21">
        <v>30</v>
      </c>
      <c r="AH21">
        <f t="shared" ref="AH21:AU28" si="10">10^(-3.21809+0.04948*LOG(AH9)*LOG($AH$2)-0.15664*(LOG($AH$2))^2+2.02132*LOG($AH$2)+1.63408*LOG(AH9)-0.16185*(LOG(AH9))^2)</f>
        <v>7.7396443790956084</v>
      </c>
      <c r="AI21">
        <f t="shared" si="10"/>
        <v>8.7261952082218297</v>
      </c>
      <c r="AJ21">
        <f t="shared" si="10"/>
        <v>9.9647311380809693</v>
      </c>
      <c r="AK21">
        <f t="shared" si="10"/>
        <v>10.957918476843417</v>
      </c>
      <c r="AL21">
        <f t="shared" si="10"/>
        <v>12.200388148487232</v>
      </c>
      <c r="AM21">
        <f t="shared" si="10"/>
        <v>13.442295851552707</v>
      </c>
      <c r="AN21">
        <f t="shared" si="10"/>
        <v>14.434486942023998</v>
      </c>
      <c r="AO21">
        <f>10^(-3.21809+0.04948*LOG(AO9)*LOG($AH$2)-0.15664*(LOG($AH$2))^2+2.02132*LOG($AH$2)+1.63408*LOG(AO9)-0.16185*(LOG(AO9))^2)</f>
        <v>15.672154037719913</v>
      </c>
      <c r="AP21">
        <f t="shared" si="10"/>
        <v>16.906178426793588</v>
      </c>
      <c r="AQ21">
        <f t="shared" si="10"/>
        <v>17.890325033331866</v>
      </c>
      <c r="AR21">
        <f t="shared" si="10"/>
        <v>19.116223738787966</v>
      </c>
      <c r="AS21">
        <f t="shared" si="10"/>
        <v>20.336973174037389</v>
      </c>
      <c r="AT21">
        <f t="shared" si="10"/>
        <v>21.309642203005744</v>
      </c>
      <c r="AU21">
        <f t="shared" si="10"/>
        <v>22.27867150188764</v>
      </c>
      <c r="AW21">
        <v>30</v>
      </c>
      <c r="AX21">
        <f t="shared" ref="AX21:BK28" si="11">10^(-3.21809+0.04948*LOG(AX9)*LOG($AX$2)-0.15664*(LOG($AX$2))^2+2.02132*LOG($AX$2)+1.63408*LOG(AX9)-0.16185*(LOG(AX9))^2)</f>
        <v>10.693692690572243</v>
      </c>
      <c r="AY21">
        <f t="shared" si="11"/>
        <v>12.061637862908839</v>
      </c>
      <c r="AZ21">
        <f t="shared" si="11"/>
        <v>13.779794433246998</v>
      </c>
      <c r="BA21">
        <f t="shared" si="11"/>
        <v>15.158181183787034</v>
      </c>
      <c r="BB21">
        <f t="shared" si="11"/>
        <v>16.883203232842149</v>
      </c>
      <c r="BC21">
        <f t="shared" si="11"/>
        <v>18.608128717815088</v>
      </c>
      <c r="BD21">
        <f t="shared" si="11"/>
        <v>19.986668870703586</v>
      </c>
      <c r="BE21">
        <f t="shared" si="11"/>
        <v>21.706797305513753</v>
      </c>
      <c r="BF21">
        <f t="shared" si="11"/>
        <v>23.422408078989392</v>
      </c>
      <c r="BG21">
        <f t="shared" si="11"/>
        <v>24.790991715474753</v>
      </c>
      <c r="BH21">
        <f t="shared" si="11"/>
        <v>26.496193850437535</v>
      </c>
      <c r="BI21">
        <f t="shared" si="11"/>
        <v>28.194684269938325</v>
      </c>
      <c r="BJ21">
        <f t="shared" si="11"/>
        <v>29.548314519437724</v>
      </c>
      <c r="BK21">
        <f t="shared" si="11"/>
        <v>30.89713860380089</v>
      </c>
      <c r="BM21">
        <v>30</v>
      </c>
      <c r="BN21">
        <f t="shared" ref="BN21:CA28" si="12">10^(-3.21809+0.04948*LOG(BN9)*LOG($BN$2)-0.15664*(LOG($BN$2))^2+2.02132*LOG($BN$2)+1.63408*LOG(BN9)-0.16185*(LOG(BN9))^2)</f>
        <v>17.647301827948379</v>
      </c>
      <c r="BO21">
        <f t="shared" si="12"/>
        <v>19.91739354847126</v>
      </c>
      <c r="BP21">
        <f t="shared" si="12"/>
        <v>22.770779399926425</v>
      </c>
      <c r="BQ21">
        <f t="shared" si="12"/>
        <v>25.061445311593427</v>
      </c>
      <c r="BR21">
        <f t="shared" si="12"/>
        <v>27.929924149260753</v>
      </c>
      <c r="BS21">
        <f t="shared" si="12"/>
        <v>30.800035505762743</v>
      </c>
      <c r="BT21">
        <f t="shared" si="12"/>
        <v>33.094986300695084</v>
      </c>
      <c r="BU21">
        <f t="shared" si="12"/>
        <v>35.9599847315327</v>
      </c>
      <c r="BV21">
        <f t="shared" si="12"/>
        <v>38.818890231606588</v>
      </c>
      <c r="BW21">
        <f t="shared" si="12"/>
        <v>41.100472066790786</v>
      </c>
      <c r="BX21">
        <f t="shared" si="12"/>
        <v>43.944367040163748</v>
      </c>
      <c r="BY21">
        <f t="shared" si="12"/>
        <v>46.77825391004945</v>
      </c>
      <c r="BZ21">
        <f t="shared" si="12"/>
        <v>49.037557257160273</v>
      </c>
      <c r="CA21">
        <f t="shared" si="12"/>
        <v>51.289520635050437</v>
      </c>
      <c r="CC21">
        <v>30</v>
      </c>
      <c r="CD21">
        <f t="shared" ref="CD21:CQ28" si="13">10^(-3.21809+0.04948*LOG(CD9)*LOG($CD$2)-0.15664*(LOG($CD$2))^2+2.02132*LOG($CD$2)+1.63408*LOG(CD9)-0.16185*(LOG(CD9))^2)</f>
        <v>21.594200631975056</v>
      </c>
      <c r="CE21">
        <f t="shared" si="13"/>
        <v>24.378341792731902</v>
      </c>
      <c r="CF21">
        <f t="shared" si="13"/>
        <v>27.878925956029885</v>
      </c>
      <c r="CG21">
        <f t="shared" si="13"/>
        <v>30.689930852632852</v>
      </c>
      <c r="CH21">
        <f t="shared" si="13"/>
        <v>34.210885760607795</v>
      </c>
      <c r="CI21">
        <f t="shared" si="13"/>
        <v>37.734745344779782</v>
      </c>
      <c r="CJ21">
        <f t="shared" si="13"/>
        <v>40.553034155074251</v>
      </c>
      <c r="CK21">
        <f t="shared" si="13"/>
        <v>44.072058196930612</v>
      </c>
      <c r="CL21">
        <f t="shared" si="13"/>
        <v>47.584317968501047</v>
      </c>
      <c r="CM21">
        <f t="shared" si="13"/>
        <v>50.38780153108916</v>
      </c>
      <c r="CN21">
        <f t="shared" si="13"/>
        <v>53.882794264598495</v>
      </c>
      <c r="CO21">
        <f t="shared" si="13"/>
        <v>57.366083734738318</v>
      </c>
      <c r="CP21">
        <f t="shared" si="13"/>
        <v>60.143526008818171</v>
      </c>
      <c r="CQ21">
        <f t="shared" si="13"/>
        <v>62.912287941786389</v>
      </c>
      <c r="CS21">
        <v>30</v>
      </c>
      <c r="CT21">
        <f>10^(-3.21809+0.04948*LOG(CT9)*LOG($CT$2)-0.15664*(LOG($CT$2))^2+2.02132*LOG($CT$2)+1.63408*LOG(CT9)-0.16185*(LOG(CT9))^2)</f>
        <v>25.825932952891442</v>
      </c>
      <c r="CU21">
        <f t="shared" ref="CT21:DG28" si="14">10^(-3.21809+0.04948*LOG(CU9)*LOG($CT$2)-0.15664*(LOG($CT$2))^2+2.02132*LOG($CT$2)+1.63408*LOG(CU9)-0.16185*(LOG(CU9))^2)</f>
        <v>29.162448602375576</v>
      </c>
      <c r="CV21">
        <f t="shared" si="14"/>
        <v>33.358691589737724</v>
      </c>
      <c r="CW21">
        <f t="shared" si="14"/>
        <v>36.729149080349693</v>
      </c>
      <c r="CX21">
        <f t="shared" si="14"/>
        <v>40.951799681109541</v>
      </c>
      <c r="CY21">
        <f t="shared" si="14"/>
        <v>45.178900061378734</v>
      </c>
      <c r="CZ21">
        <f t="shared" si="14"/>
        <v>48.560264376233661</v>
      </c>
      <c r="DA21">
        <f t="shared" si="14"/>
        <v>52.783111459247579</v>
      </c>
      <c r="DB21">
        <f t="shared" si="14"/>
        <v>56.99861358972953</v>
      </c>
      <c r="DC21">
        <f t="shared" si="14"/>
        <v>60.363945286690154</v>
      </c>
      <c r="DD21">
        <f t="shared" si="14"/>
        <v>64.559983226155495</v>
      </c>
      <c r="DE21">
        <f t="shared" si="14"/>
        <v>68.742610434182396</v>
      </c>
      <c r="DF21">
        <f t="shared" si="14"/>
        <v>72.078113555177438</v>
      </c>
      <c r="DG21">
        <f t="shared" si="14"/>
        <v>75.403560499155262</v>
      </c>
      <c r="DI21">
        <v>30</v>
      </c>
      <c r="DJ21">
        <f t="shared" ref="DJ21:DW28" si="15">10^(-3.21809+0.04948*LOG(DJ9)*LOG($DJ$2)-0.15664*(LOG($DJ$2))^2+2.02132*LOG($DJ$2)+1.63408*LOG(DJ9)-0.16185*(LOG(DJ9))^2)</f>
        <v>35.074815258670249</v>
      </c>
      <c r="DK21">
        <f t="shared" si="15"/>
        <v>39.622149036333894</v>
      </c>
      <c r="DL21">
        <f t="shared" si="15"/>
        <v>45.343896939725035</v>
      </c>
      <c r="DM21">
        <f t="shared" si="15"/>
        <v>49.941614211686733</v>
      </c>
      <c r="DN21">
        <f t="shared" si="15"/>
        <v>55.704062903004292</v>
      </c>
      <c r="DO21">
        <f t="shared" si="15"/>
        <v>61.474865189432116</v>
      </c>
      <c r="DP21">
        <f t="shared" si="15"/>
        <v>66.092592523428095</v>
      </c>
      <c r="DQ21">
        <f t="shared" si="15"/>
        <v>71.861243253435987</v>
      </c>
      <c r="DR21">
        <f t="shared" si="15"/>
        <v>77.621685171369762</v>
      </c>
      <c r="DS21">
        <f t="shared" si="15"/>
        <v>82.221607978692489</v>
      </c>
      <c r="DT21">
        <f t="shared" si="15"/>
        <v>87.958431490040425</v>
      </c>
      <c r="DU21">
        <f t="shared" si="15"/>
        <v>93.678433475296757</v>
      </c>
      <c r="DV21">
        <f t="shared" si="15"/>
        <v>98.240971100932256</v>
      </c>
      <c r="DW21">
        <f t="shared" si="15"/>
        <v>102.79062445873275</v>
      </c>
      <c r="DY21">
        <v>30</v>
      </c>
      <c r="DZ21">
        <f t="shared" ref="DZ21:EM28" si="16">10^(-3.21809+0.04948*LOG(DZ9)*LOG($DZ$2)-0.15664*(LOG($DZ$2))^2+2.02132*LOG($DZ$2)+1.63408*LOG(DZ9)-0.16185*(LOG(DZ9))^2)</f>
        <v>50.702219686212224</v>
      </c>
      <c r="EA21">
        <f t="shared" si="16"/>
        <v>57.303794902458776</v>
      </c>
      <c r="EB21">
        <f t="shared" si="16"/>
        <v>65.615105069142089</v>
      </c>
      <c r="EC21">
        <f t="shared" si="16"/>
        <v>72.297154396836476</v>
      </c>
      <c r="ED21">
        <f t="shared" si="16"/>
        <v>80.675930531563722</v>
      </c>
      <c r="EE21">
        <f t="shared" si="16"/>
        <v>89.070911363843209</v>
      </c>
      <c r="EF21">
        <f t="shared" si="16"/>
        <v>95.791174761206364</v>
      </c>
      <c r="EG21">
        <f t="shared" si="16"/>
        <v>104.18953269972073</v>
      </c>
      <c r="EH21">
        <f t="shared" si="16"/>
        <v>112.57918975329888</v>
      </c>
      <c r="EI21">
        <f t="shared" si="16"/>
        <v>119.280828629826</v>
      </c>
      <c r="EJ21">
        <f t="shared" si="16"/>
        <v>127.64139634572524</v>
      </c>
      <c r="EK21">
        <f t="shared" si="16"/>
        <v>135.9801474280514</v>
      </c>
      <c r="EL21">
        <f t="shared" si="16"/>
        <v>142.63335740669353</v>
      </c>
      <c r="EM21">
        <f t="shared" si="16"/>
        <v>149.2693331489495</v>
      </c>
    </row>
    <row r="22" spans="1:143">
      <c r="A22">
        <v>40</v>
      </c>
      <c r="B22">
        <f t="shared" si="9"/>
        <v>4.1161275294070272</v>
      </c>
      <c r="C22">
        <f t="shared" si="9"/>
        <v>4.696605164568969</v>
      </c>
      <c r="D22">
        <f t="shared" si="9"/>
        <v>5.2761687759171538</v>
      </c>
      <c r="E22">
        <f t="shared" si="9"/>
        <v>5.8539493001503997</v>
      </c>
      <c r="F22">
        <f t="shared" si="9"/>
        <v>6.4293252000280825</v>
      </c>
      <c r="G22">
        <f t="shared" si="9"/>
        <v>7.0018482800221911</v>
      </c>
      <c r="H22">
        <f t="shared" si="9"/>
        <v>7.5711946010598279</v>
      </c>
      <c r="I22">
        <f t="shared" si="9"/>
        <v>8.1371310083016919</v>
      </c>
      <c r="J22">
        <f t="shared" si="9"/>
        <v>8.6994917220090979</v>
      </c>
      <c r="K22">
        <f t="shared" si="9"/>
        <v>9.2581616116796077</v>
      </c>
      <c r="L22">
        <f t="shared" si="9"/>
        <v>9.8130640240391909</v>
      </c>
      <c r="M22">
        <f t="shared" si="9"/>
        <v>10.364151783511977</v>
      </c>
      <c r="N22">
        <f t="shared" si="9"/>
        <v>10.91140044600907</v>
      </c>
      <c r="O22">
        <f t="shared" si="9"/>
        <v>11.454803180667177</v>
      </c>
      <c r="Q22">
        <v>40</v>
      </c>
      <c r="R22">
        <f t="shared" si="1"/>
        <v>6.9907021709161743</v>
      </c>
      <c r="S22">
        <f t="shared" si="1"/>
        <v>7.9823773200742805</v>
      </c>
      <c r="T22">
        <f t="shared" si="1"/>
        <v>8.9732496805062674</v>
      </c>
      <c r="U22">
        <f t="shared" si="1"/>
        <v>9.9617564059783934</v>
      </c>
      <c r="V22">
        <f>10^(-3.21809+0.04948*LOG(V10)*LOG($R$2)-0.15664*(LOG($R$2))^2+2.02132*LOG($R$2)+1.63408*LOG(V10)-0.16185*(LOG(V10))^2)</f>
        <v>10.94676920883194</v>
      </c>
      <c r="W22">
        <f t="shared" si="1"/>
        <v>11.927465332013947</v>
      </c>
      <c r="X22">
        <f>10^(-3.21809+0.04948*LOG(X10)*LOG($R$2)-0.15664*(LOG($R$2))^2+2.02132*LOG($R$2)+1.63408*LOG(X10)-0.16185*(LOG(X10))^2)</f>
        <v>12.903241941320692</v>
      </c>
      <c r="Y22">
        <f t="shared" si="1"/>
        <v>13.873657587171104</v>
      </c>
      <c r="Z22">
        <f t="shared" si="1"/>
        <v>14.838391151436657</v>
      </c>
      <c r="AA22">
        <f t="shared" si="1"/>
        <v>15.797212431725669</v>
      </c>
      <c r="AB22">
        <f t="shared" si="1"/>
        <v>16.749960672228603</v>
      </c>
      <c r="AC22">
        <f t="shared" si="1"/>
        <v>17.696528642510948</v>
      </c>
      <c r="AD22">
        <f t="shared" si="1"/>
        <v>18.636850665410716</v>
      </c>
      <c r="AE22">
        <f t="shared" si="1"/>
        <v>19.570893504315588</v>
      </c>
      <c r="AG22">
        <v>40</v>
      </c>
      <c r="AH22">
        <f t="shared" si="10"/>
        <v>10.461159011351052</v>
      </c>
      <c r="AI22">
        <f t="shared" si="10"/>
        <v>11.951888639025087</v>
      </c>
      <c r="AJ22">
        <f t="shared" si="10"/>
        <v>13.442295851552707</v>
      </c>
      <c r="AK22">
        <f t="shared" si="10"/>
        <v>14.929941207908307</v>
      </c>
      <c r="AL22">
        <f t="shared" si="10"/>
        <v>16.413051867124892</v>
      </c>
      <c r="AM22">
        <f t="shared" si="10"/>
        <v>17.890325033331866</v>
      </c>
      <c r="AN22">
        <f t="shared" si="10"/>
        <v>19.36079727791472</v>
      </c>
      <c r="AO22">
        <f t="shared" si="10"/>
        <v>20.823754999868413</v>
      </c>
      <c r="AP22">
        <f t="shared" si="10"/>
        <v>22.27867150188764</v>
      </c>
      <c r="AQ22">
        <f t="shared" si="10"/>
        <v>23.72516180947521</v>
      </c>
      <c r="AR22">
        <f t="shared" si="10"/>
        <v>25.162949625131862</v>
      </c>
      <c r="AS22">
        <f t="shared" si="10"/>
        <v>26.591842768291382</v>
      </c>
      <c r="AT22">
        <f t="shared" si="10"/>
        <v>28.011714665238781</v>
      </c>
      <c r="AU22">
        <f t="shared" si="10"/>
        <v>29.422490226683671</v>
      </c>
      <c r="AW22">
        <v>40</v>
      </c>
      <c r="AX22">
        <f t="shared" si="11"/>
        <v>14.468695368959631</v>
      </c>
      <c r="AY22">
        <f t="shared" si="11"/>
        <v>16.538134409599888</v>
      </c>
      <c r="AZ22">
        <f t="shared" si="11"/>
        <v>18.608128717815088</v>
      </c>
      <c r="BA22">
        <f t="shared" si="11"/>
        <v>20.675190576706783</v>
      </c>
      <c r="BB22">
        <f t="shared" si="11"/>
        <v>22.736772542826376</v>
      </c>
      <c r="BC22">
        <f t="shared" si="11"/>
        <v>24.790991715474753</v>
      </c>
      <c r="BD22">
        <f t="shared" si="11"/>
        <v>26.836446121667809</v>
      </c>
      <c r="BE22">
        <f t="shared" si="11"/>
        <v>28.872088700812785</v>
      </c>
      <c r="BF22">
        <f t="shared" si="11"/>
        <v>30.89713860380089</v>
      </c>
      <c r="BG22">
        <f t="shared" si="11"/>
        <v>32.911017399037036</v>
      </c>
      <c r="BH22">
        <f t="shared" si="11"/>
        <v>34.913302334805628</v>
      </c>
      <c r="BI22">
        <f t="shared" si="11"/>
        <v>36.903691543771885</v>
      </c>
      <c r="BJ22">
        <f t="shared" si="11"/>
        <v>38.881977772530817</v>
      </c>
      <c r="BK22">
        <f t="shared" si="11"/>
        <v>40.848028301717356</v>
      </c>
      <c r="BM22">
        <v>40</v>
      </c>
      <c r="BN22">
        <f t="shared" si="12"/>
        <v>23.915463036625255</v>
      </c>
      <c r="BO22">
        <f t="shared" si="12"/>
        <v>27.355972688189642</v>
      </c>
      <c r="BP22">
        <f>10^(-3.21809+0.04948*LOG(BP10)*LOG($BN$2)-0.15664*(LOG($BN$2))^2+2.02132*LOG($BN$2)+1.63408*LOG(BP10)-0.16185*(LOG(BP10))^2)</f>
        <v>30.800035505762743</v>
      </c>
      <c r="BQ22">
        <f t="shared" si="12"/>
        <v>34.241590195636263</v>
      </c>
      <c r="BR22">
        <f t="shared" si="12"/>
        <v>37.676177020426415</v>
      </c>
      <c r="BS22">
        <f t="shared" si="12"/>
        <v>41.100472066790786</v>
      </c>
      <c r="BT22">
        <f t="shared" si="12"/>
        <v>44.511976334136918</v>
      </c>
      <c r="BU22">
        <f t="shared" si="12"/>
        <v>47.908801830210976</v>
      </c>
      <c r="BV22">
        <f t="shared" si="12"/>
        <v>51.289520635050437</v>
      </c>
      <c r="BW22">
        <f t="shared" si="12"/>
        <v>54.653056077784981</v>
      </c>
      <c r="BX22">
        <f t="shared" si="12"/>
        <v>57.998602808225449</v>
      </c>
      <c r="BY22">
        <f t="shared" si="12"/>
        <v>61.325567138334996</v>
      </c>
      <c r="BZ22">
        <f t="shared" si="12"/>
        <v>64.633521881486104</v>
      </c>
      <c r="CA22">
        <f t="shared" si="12"/>
        <v>67.92217173983083</v>
      </c>
      <c r="CC22">
        <v>40</v>
      </c>
      <c r="CD22">
        <f t="shared" si="13"/>
        <v>29.283549587740762</v>
      </c>
      <c r="CE22">
        <f t="shared" si="13"/>
        <v>33.506306304036563</v>
      </c>
      <c r="CF22">
        <f t="shared" si="13"/>
        <v>37.734745344779782</v>
      </c>
      <c r="CG22">
        <f t="shared" si="13"/>
        <v>41.961296430978877</v>
      </c>
      <c r="CH22">
        <f t="shared" si="13"/>
        <v>46.180373907129905</v>
      </c>
      <c r="CI22">
        <f t="shared" si="13"/>
        <v>50.38780153108916</v>
      </c>
      <c r="CJ22">
        <f t="shared" si="13"/>
        <v>54.580428098510531</v>
      </c>
      <c r="CK22">
        <f t="shared" si="13"/>
        <v>58.755862737098376</v>
      </c>
      <c r="CL22">
        <f t="shared" si="13"/>
        <v>62.912287941786389</v>
      </c>
      <c r="CM22">
        <f t="shared" si="13"/>
        <v>67.048324643103228</v>
      </c>
      <c r="CN22">
        <f t="shared" si="13"/>
        <v>71.16293300442571</v>
      </c>
      <c r="CO22">
        <f t="shared" si="13"/>
        <v>75.255338302436613</v>
      </c>
      <c r="CP22">
        <f t="shared" si="13"/>
        <v>79.324974761727688</v>
      </c>
      <c r="CQ22">
        <f t="shared" si="13"/>
        <v>83.371442462237695</v>
      </c>
      <c r="CS22">
        <v>40</v>
      </c>
      <c r="CT22">
        <f t="shared" si="14"/>
        <v>35.042778698803836</v>
      </c>
      <c r="CU22">
        <f t="shared" si="14"/>
        <v>40.106723642511938</v>
      </c>
      <c r="CV22">
        <f t="shared" si="14"/>
        <v>45.178900061378734</v>
      </c>
      <c r="CW22">
        <f t="shared" si="14"/>
        <v>50.250089983789429</v>
      </c>
      <c r="CX22">
        <f t="shared" si="14"/>
        <v>55.313475522588988</v>
      </c>
      <c r="CY22">
        <f t="shared" si="14"/>
        <v>60.363945286690154</v>
      </c>
      <c r="CZ22">
        <f t="shared" si="14"/>
        <v>65.39763049712333</v>
      </c>
      <c r="DA22">
        <f t="shared" si="14"/>
        <v>70.411585251799693</v>
      </c>
      <c r="DB22">
        <f t="shared" si="14"/>
        <v>75.403560499155262</v>
      </c>
      <c r="DC22">
        <f t="shared" si="14"/>
        <v>80.37184077572077</v>
      </c>
      <c r="DD22">
        <f t="shared" si="14"/>
        <v>85.315124070134445</v>
      </c>
      <c r="DE22">
        <f t="shared" si="14"/>
        <v>90.232431984130386</v>
      </c>
      <c r="DF22">
        <f t="shared" si="14"/>
        <v>95.12304159414343</v>
      </c>
      <c r="DG22">
        <f t="shared" si="14"/>
        <v>99.98643312425834</v>
      </c>
      <c r="DI22">
        <v>40</v>
      </c>
      <c r="DJ22">
        <f t="shared" si="15"/>
        <v>47.640990820764976</v>
      </c>
      <c r="DK22">
        <f>10^(-3.21809+0.04948*LOG(DK10)*LOG($DJ$2)-0.15664*(LOG($DJ$2))^2+2.02132*LOG($DJ$2)+1.63408*LOG(DK10)-0.16185*(LOG(DK10))^2)</f>
        <v>54.550639290269089</v>
      </c>
      <c r="DL22">
        <f t="shared" si="15"/>
        <v>61.474865189432116</v>
      </c>
      <c r="DM22">
        <f t="shared" si="15"/>
        <v>68.400763195522117</v>
      </c>
      <c r="DN22">
        <f t="shared" si="15"/>
        <v>75.318749770723571</v>
      </c>
      <c r="DO22">
        <f>10^(-3.21809+0.04948*LOG(DO10)*LOG($DJ$2)-0.15664*(LOG($DJ$2))^2+2.02132*LOG($DJ$2)+1.63408*LOG(DO10)-0.16185*(LOG(DO10))^2)</f>
        <v>82.221607978692489</v>
      </c>
      <c r="DP22">
        <f t="shared" si="15"/>
        <v>89.103847695197857</v>
      </c>
      <c r="DQ22">
        <f t="shared" si="15"/>
        <v>95.961263985157842</v>
      </c>
      <c r="DR22">
        <f t="shared" si="15"/>
        <v>102.79062445873275</v>
      </c>
      <c r="DS22">
        <f t="shared" si="15"/>
        <v>109.58944311551841</v>
      </c>
      <c r="DT22">
        <f t="shared" si="15"/>
        <v>116.35581368503941</v>
      </c>
      <c r="DU22">
        <f t="shared" si="15"/>
        <v>123.08828481197351</v>
      </c>
      <c r="DV22">
        <f t="shared" si="15"/>
        <v>129.78576524727097</v>
      </c>
      <c r="DW22">
        <f t="shared" si="15"/>
        <v>136.44745092677582</v>
      </c>
      <c r="DY22">
        <v>40</v>
      </c>
      <c r="DZ22">
        <f t="shared" si="16"/>
        <v>68.953196253594086</v>
      </c>
      <c r="EA22">
        <f t="shared" si="16"/>
        <v>78.998481501541889</v>
      </c>
      <c r="EB22">
        <f t="shared" si="16"/>
        <v>89.070911363843209</v>
      </c>
      <c r="EC22">
        <f t="shared" si="16"/>
        <v>99.151146597324697</v>
      </c>
      <c r="ED22">
        <f t="shared" si="16"/>
        <v>109.22475922319185</v>
      </c>
      <c r="EE22">
        <f t="shared" si="16"/>
        <v>119.280828629826</v>
      </c>
      <c r="EF22">
        <f t="shared" si="16"/>
        <v>129.31099956916381</v>
      </c>
      <c r="EG22">
        <f t="shared" si="16"/>
        <v>139.3088307963246</v>
      </c>
      <c r="EH22">
        <f t="shared" si="16"/>
        <v>149.2693331489495</v>
      </c>
      <c r="EI22">
        <f t="shared" si="16"/>
        <v>159.18863483471077</v>
      </c>
      <c r="EJ22">
        <f t="shared" si="16"/>
        <v>169.06373434722863</v>
      </c>
      <c r="EK22">
        <f t="shared" si="16"/>
        <v>178.8923150962016</v>
      </c>
      <c r="EL22">
        <f t="shared" si="16"/>
        <v>188.67260435108903</v>
      </c>
      <c r="EM22">
        <f t="shared" si="16"/>
        <v>198.40326455238053</v>
      </c>
    </row>
    <row r="23" spans="1:143">
      <c r="A23">
        <v>50</v>
      </c>
      <c r="B23">
        <f>10^(-3.21809+0.04948*LOG(B11)*LOG($B$2)-0.15664*(LOG($B$2))^2+2.02132*LOG($B$2)+1.63408*LOG(B11)-0.16185*(LOG(B11))^2)</f>
        <v>4.8899436471179989</v>
      </c>
      <c r="C23">
        <f t="shared" si="9"/>
        <v>5.5653255487182571</v>
      </c>
      <c r="D23">
        <f t="shared" si="9"/>
        <v>6.2378310271618993</v>
      </c>
      <c r="E23">
        <f t="shared" si="9"/>
        <v>6.9066408994976261</v>
      </c>
      <c r="F23">
        <f t="shared" si="9"/>
        <v>7.5711946010598279</v>
      </c>
      <c r="G23">
        <f t="shared" si="9"/>
        <v>8.2311097672126223</v>
      </c>
      <c r="H23">
        <f t="shared" si="9"/>
        <v>8.8861295894358179</v>
      </c>
      <c r="I23">
        <f>10^(-3.21809+0.04948*LOG(I11)*LOG($B$2)-0.15664*(LOG($B$2))^2+2.02132*LOG($B$2)+1.63408*LOG(I11)-0.16185*(LOG(I11))^2)</f>
        <v>9.5360873035948579</v>
      </c>
      <c r="J23">
        <f t="shared" si="9"/>
        <v>10.180881628625428</v>
      </c>
      <c r="K23">
        <f t="shared" si="9"/>
        <v>10.820459417384551</v>
      </c>
      <c r="L23">
        <f t="shared" si="9"/>
        <v>11.36450299173533</v>
      </c>
      <c r="M23">
        <f>10^(-3.21809+0.04948*LOG(M11)*LOG($B$2)-0.15664*(LOG($B$2))^2+2.02132*LOG($B$2)+1.63408*LOG(M11)-0.16185*(LOG(M11))^2)</f>
        <v>11.994366845595087</v>
      </c>
      <c r="N23">
        <f t="shared" si="9"/>
        <v>12.619029470064373</v>
      </c>
      <c r="O23">
        <f t="shared" si="9"/>
        <v>13.238532647693644</v>
      </c>
      <c r="Q23">
        <v>50</v>
      </c>
      <c r="R23">
        <f t="shared" si="1"/>
        <v>8.3128452380237619</v>
      </c>
      <c r="S23">
        <f t="shared" si="1"/>
        <v>9.4678776735036596</v>
      </c>
      <c r="T23">
        <f t="shared" si="1"/>
        <v>10.618875815570867</v>
      </c>
      <c r="U23">
        <f t="shared" si="1"/>
        <v>11.764343589702751</v>
      </c>
      <c r="V23">
        <f t="shared" si="1"/>
        <v>12.903241941320692</v>
      </c>
      <c r="W23">
        <f t="shared" si="1"/>
        <v>14.034848313790402</v>
      </c>
      <c r="X23">
        <f t="shared" si="1"/>
        <v>15.158664360086583</v>
      </c>
      <c r="Y23">
        <f t="shared" si="1"/>
        <v>16.274353481862398</v>
      </c>
      <c r="Z23">
        <f t="shared" si="1"/>
        <v>17.38169748132653</v>
      </c>
      <c r="AA23">
        <f t="shared" si="1"/>
        <v>18.480565832996607</v>
      </c>
      <c r="AB23">
        <f t="shared" si="1"/>
        <v>19.415656356795331</v>
      </c>
      <c r="AC23">
        <f t="shared" si="1"/>
        <v>20.498649352332173</v>
      </c>
      <c r="AD23">
        <f t="shared" si="1"/>
        <v>21.573102271087514</v>
      </c>
      <c r="AE23">
        <f t="shared" si="1"/>
        <v>22.639061002746015</v>
      </c>
      <c r="AG23">
        <v>50</v>
      </c>
      <c r="AH23">
        <f>10^(-3.21809+0.04948*LOG(AH11)*LOG($AH$2)-0.15664*(LOG($AH$2))^2+2.02132*LOG($AH$2)+1.63408*LOG(AH11)-0.16185*(LOG(AH11))^2)</f>
        <v>12.448863808588381</v>
      </c>
      <c r="AI23">
        <f t="shared" si="10"/>
        <v>14.186587482578418</v>
      </c>
      <c r="AJ23">
        <f t="shared" si="10"/>
        <v>15.919273946259647</v>
      </c>
      <c r="AK23">
        <f t="shared" si="10"/>
        <v>17.644562599109015</v>
      </c>
      <c r="AL23">
        <f t="shared" si="10"/>
        <v>19.36079727791472</v>
      </c>
      <c r="AM23">
        <f t="shared" si="10"/>
        <v>21.066811449530626</v>
      </c>
      <c r="AN23">
        <f t="shared" si="10"/>
        <v>22.761786795841012</v>
      </c>
      <c r="AO23">
        <f t="shared" si="10"/>
        <v>24.445157269825895</v>
      </c>
      <c r="AP23">
        <f t="shared" si="10"/>
        <v>26.11654234323338</v>
      </c>
      <c r="AQ23">
        <f t="shared" si="10"/>
        <v>27.775699565143192</v>
      </c>
      <c r="AR23">
        <f t="shared" si="10"/>
        <v>29.187994558163997</v>
      </c>
      <c r="AS23">
        <f t="shared" si="10"/>
        <v>30.824134955957806</v>
      </c>
      <c r="AT23">
        <f t="shared" si="10"/>
        <v>32.447845068216637</v>
      </c>
      <c r="AU23">
        <f t="shared" si="10"/>
        <v>34.059164120892817</v>
      </c>
      <c r="AW23">
        <v>50</v>
      </c>
      <c r="AX23">
        <f t="shared" si="11"/>
        <v>17.228266263349468</v>
      </c>
      <c r="AY23">
        <f t="shared" si="11"/>
        <v>19.642203663561446</v>
      </c>
      <c r="AZ23">
        <f t="shared" si="11"/>
        <v>22.050315019462168</v>
      </c>
      <c r="BA23">
        <f t="shared" si="11"/>
        <v>24.449197612423632</v>
      </c>
      <c r="BB23">
        <f t="shared" si="11"/>
        <v>26.836446121667809</v>
      </c>
      <c r="BC23">
        <f t="shared" si="11"/>
        <v>29.210350460341466</v>
      </c>
      <c r="BD23">
        <f t="shared" si="11"/>
        <v>31.569696472765397</v>
      </c>
      <c r="BE23">
        <f t="shared" si="11"/>
        <v>33.913630456421068</v>
      </c>
      <c r="BF23">
        <f t="shared" si="11"/>
        <v>36.241564719133407</v>
      </c>
      <c r="BG23">
        <f t="shared" si="11"/>
        <v>38.553110322174994</v>
      </c>
      <c r="BH23">
        <f t="shared" si="11"/>
        <v>40.521206680896846</v>
      </c>
      <c r="BI23">
        <f t="shared" si="11"/>
        <v>42.801769430114781</v>
      </c>
      <c r="BJ23">
        <f t="shared" si="11"/>
        <v>45.065542779608514</v>
      </c>
      <c r="BK23">
        <f t="shared" si="11"/>
        <v>47.312547400509601</v>
      </c>
      <c r="BM23">
        <v>50</v>
      </c>
      <c r="BN23">
        <f t="shared" si="12"/>
        <v>28.50393763157221</v>
      </c>
      <c r="BO23">
        <f t="shared" si="12"/>
        <v>32.521436235958191</v>
      </c>
      <c r="BP23">
        <f t="shared" si="12"/>
        <v>36.532313588660848</v>
      </c>
      <c r="BQ23">
        <f t="shared" si="12"/>
        <v>40.530585506724549</v>
      </c>
      <c r="BR23">
        <f t="shared" si="12"/>
        <v>44.511976334136918</v>
      </c>
      <c r="BS23">
        <f t="shared" si="12"/>
        <v>48.473406418982705</v>
      </c>
      <c r="BT23">
        <f t="shared" si="12"/>
        <v>52.412653085987507</v>
      </c>
      <c r="BU23">
        <f t="shared" si="12"/>
        <v>56.328119509540819</v>
      </c>
      <c r="BV23">
        <f t="shared" si="12"/>
        <v>60.218673117139801</v>
      </c>
      <c r="BW23">
        <f t="shared" si="12"/>
        <v>64.083530160799725</v>
      </c>
      <c r="BX23">
        <f t="shared" si="12"/>
        <v>67.37541326087009</v>
      </c>
      <c r="BY23">
        <f t="shared" si="12"/>
        <v>71.191326483467464</v>
      </c>
      <c r="BZ23">
        <f t="shared" si="12"/>
        <v>74.980562962268721</v>
      </c>
      <c r="CA23">
        <f t="shared" si="12"/>
        <v>78.743068354583897</v>
      </c>
      <c r="CC23">
        <v>50</v>
      </c>
      <c r="CD23">
        <f t="shared" si="13"/>
        <v>34.915577344283129</v>
      </c>
      <c r="CE23">
        <f t="shared" si="13"/>
        <v>39.848644597614317</v>
      </c>
      <c r="CF23">
        <f t="shared" si="13"/>
        <v>44.775127104287883</v>
      </c>
      <c r="CG23">
        <f t="shared" si="13"/>
        <v>49.687516940261013</v>
      </c>
      <c r="CH23">
        <f t="shared" si="13"/>
        <v>54.580428098510531</v>
      </c>
      <c r="CI23">
        <f t="shared" si="13"/>
        <v>59.449962433084899</v>
      </c>
      <c r="CJ23">
        <f t="shared" si="13"/>
        <v>64.293289759850069</v>
      </c>
      <c r="CK23">
        <f t="shared" si="13"/>
        <v>69.108361268026059</v>
      </c>
      <c r="CL23">
        <f t="shared" si="13"/>
        <v>73.893708913908171</v>
      </c>
      <c r="CM23">
        <f t="shared" si="13"/>
        <v>78.64830195755853</v>
      </c>
      <c r="CN23">
        <f t="shared" si="13"/>
        <v>82.698652912210648</v>
      </c>
      <c r="CO23">
        <f t="shared" si="13"/>
        <v>87.394473910915707</v>
      </c>
      <c r="CP23">
        <f t="shared" si="13"/>
        <v>92.058179573292762</v>
      </c>
      <c r="CQ23">
        <f t="shared" si="13"/>
        <v>96.689658587425299</v>
      </c>
      <c r="CS23">
        <v>50</v>
      </c>
      <c r="CT23">
        <f t="shared" si="14"/>
        <v>41.797048805256907</v>
      </c>
      <c r="CU23">
        <f t="shared" si="14"/>
        <v>47.71509117841115</v>
      </c>
      <c r="CV23">
        <f t="shared" si="14"/>
        <v>53.626892290376837</v>
      </c>
      <c r="CW23">
        <f t="shared" si="14"/>
        <v>59.523274295593261</v>
      </c>
      <c r="CX23">
        <f t="shared" si="14"/>
        <v>65.39763049712333</v>
      </c>
      <c r="CY23">
        <f t="shared" si="14"/>
        <v>71.245159677803017</v>
      </c>
      <c r="CZ23">
        <f t="shared" si="14"/>
        <v>77.062358531931622</v>
      </c>
      <c r="DA23">
        <f t="shared" si="14"/>
        <v>82.846674892479655</v>
      </c>
      <c r="DB23">
        <f t="shared" si="14"/>
        <v>88.596264749907249</v>
      </c>
      <c r="DC23">
        <f t="shared" si="14"/>
        <v>94.309818304249092</v>
      </c>
      <c r="DD23">
        <f t="shared" si="14"/>
        <v>99.177774944339788</v>
      </c>
      <c r="DE23">
        <f t="shared" si="14"/>
        <v>104.8222493157451</v>
      </c>
      <c r="DF23">
        <f t="shared" si="14"/>
        <v>110.42888645917897</v>
      </c>
      <c r="DG23">
        <f t="shared" si="14"/>
        <v>115.9975050100193</v>
      </c>
      <c r="DI23">
        <v>50</v>
      </c>
      <c r="DJ23">
        <f t="shared" si="15"/>
        <v>56.85781387988321</v>
      </c>
      <c r="DK23">
        <f t="shared" si="15"/>
        <v>64.938268892237758</v>
      </c>
      <c r="DL23">
        <f t="shared" si="15"/>
        <v>73.014119431801547</v>
      </c>
      <c r="DM23">
        <f t="shared" si="15"/>
        <v>81.07243307219521</v>
      </c>
      <c r="DN23">
        <f t="shared" si="15"/>
        <v>89.103847695197857</v>
      </c>
      <c r="DO23">
        <f>10^(-3.21809+0.04948*LOG(DO11)*LOG($DJ$2)-0.15664*(LOG($DJ$2))^2+2.02132*LOG($DJ$2)+1.63408*LOG(DO11)-0.16185*(LOG(DO11))^2)</f>
        <v>97.101514406986112</v>
      </c>
      <c r="DP23">
        <f t="shared" si="15"/>
        <v>105.06039559618159</v>
      </c>
      <c r="DQ23">
        <f t="shared" si="15"/>
        <v>112.97678454838054</v>
      </c>
      <c r="DR23">
        <f t="shared" si="15"/>
        <v>120.84796826590051</v>
      </c>
      <c r="DS23">
        <f t="shared" si="15"/>
        <v>128.67198566250147</v>
      </c>
      <c r="DT23">
        <f t="shared" si="15"/>
        <v>135.33968258338371</v>
      </c>
      <c r="DU23">
        <f t="shared" si="15"/>
        <v>143.0727682597819</v>
      </c>
      <c r="DV23">
        <f t="shared" si="15"/>
        <v>150.75583107270194</v>
      </c>
      <c r="DW23">
        <f t="shared" si="15"/>
        <v>158.38851044208934</v>
      </c>
      <c r="DY23">
        <v>50</v>
      </c>
      <c r="DZ23">
        <f t="shared" si="16"/>
        <v>82.354017743033538</v>
      </c>
      <c r="EA23">
        <f t="shared" si="16"/>
        <v>94.111050905396837</v>
      </c>
      <c r="EB23">
        <f t="shared" si="16"/>
        <v>105.86835863145885</v>
      </c>
      <c r="EC23">
        <f t="shared" si="16"/>
        <v>117.60641653947371</v>
      </c>
      <c r="ED23">
        <f t="shared" si="16"/>
        <v>129.31099956916381</v>
      </c>
      <c r="EE23">
        <f t="shared" si="16"/>
        <v>140.97162368592953</v>
      </c>
      <c r="EF23">
        <f t="shared" si="16"/>
        <v>152.58050902400134</v>
      </c>
      <c r="EG23">
        <f t="shared" si="16"/>
        <v>164.13186886664184</v>
      </c>
      <c r="EH23">
        <f t="shared" si="16"/>
        <v>175.62140957353628</v>
      </c>
      <c r="EI23">
        <f t="shared" si="16"/>
        <v>187.04597122264215</v>
      </c>
      <c r="EJ23">
        <f t="shared" si="16"/>
        <v>196.78498003575444</v>
      </c>
      <c r="EK23">
        <f t="shared" si="16"/>
        <v>208.08330862671625</v>
      </c>
      <c r="EL23">
        <f t="shared" si="16"/>
        <v>219.31179529570326</v>
      </c>
      <c r="EM23">
        <f t="shared" si="16"/>
        <v>230.46971442028573</v>
      </c>
    </row>
    <row r="24" spans="1:143">
      <c r="A24">
        <v>60</v>
      </c>
      <c r="B24">
        <f t="shared" si="9"/>
        <v>5.5653255487182571</v>
      </c>
      <c r="C24">
        <f t="shared" si="9"/>
        <v>6.2378310271618993</v>
      </c>
      <c r="D24">
        <f t="shared" si="9"/>
        <v>7.0018482800221911</v>
      </c>
      <c r="E24">
        <f t="shared" si="9"/>
        <v>7.7602283385035893</v>
      </c>
      <c r="F24">
        <f t="shared" si="9"/>
        <v>8.418766548701031</v>
      </c>
      <c r="G24">
        <f t="shared" si="9"/>
        <v>9.1653099302327181</v>
      </c>
      <c r="H24">
        <f t="shared" si="9"/>
        <v>9.9051778009156948</v>
      </c>
      <c r="I24">
        <f t="shared" si="9"/>
        <v>10.638256790662233</v>
      </c>
      <c r="J24">
        <f t="shared" si="9"/>
        <v>11.274096082867349</v>
      </c>
      <c r="K24">
        <f t="shared" si="9"/>
        <v>11.994366845595087</v>
      </c>
      <c r="L24">
        <f t="shared" si="9"/>
        <v>12.707844675247335</v>
      </c>
      <c r="M24">
        <f t="shared" si="9"/>
        <v>13.41459311743869</v>
      </c>
      <c r="N24">
        <f t="shared" si="9"/>
        <v>14.114694490181632</v>
      </c>
      <c r="O24">
        <f t="shared" si="9"/>
        <v>14.721905363579639</v>
      </c>
      <c r="Q24">
        <v>60</v>
      </c>
      <c r="R24">
        <f t="shared" si="1"/>
        <v>9.4678776735036596</v>
      </c>
      <c r="S24">
        <f t="shared" si="1"/>
        <v>10.618875815570867</v>
      </c>
      <c r="T24">
        <f t="shared" si="1"/>
        <v>11.927465332013947</v>
      </c>
      <c r="U24">
        <f>10^(-3.21809+0.04948*LOG(U12)*LOG($R$2)-0.15664*(LOG($R$2))^2+2.02132*LOG($R$2)+1.63408*LOG(U12)-0.16185*(LOG(U12))^2)</f>
        <v>13.227327496416867</v>
      </c>
      <c r="V24">
        <f t="shared" si="1"/>
        <v>14.356750864506257</v>
      </c>
      <c r="W24">
        <f t="shared" si="1"/>
        <v>15.637827018911924</v>
      </c>
      <c r="X24">
        <f t="shared" si="1"/>
        <v>16.908153418964524</v>
      </c>
      <c r="Y24">
        <f t="shared" si="1"/>
        <v>18.167473144075846</v>
      </c>
      <c r="Z24">
        <f t="shared" si="1"/>
        <v>19.260244518150913</v>
      </c>
      <c r="AA24">
        <f t="shared" si="1"/>
        <v>20.498649352332173</v>
      </c>
      <c r="AB24">
        <f t="shared" si="1"/>
        <v>21.725900767536682</v>
      </c>
      <c r="AC24">
        <f t="shared" si="1"/>
        <v>22.942069538059091</v>
      </c>
      <c r="AD24">
        <f t="shared" si="1"/>
        <v>24.147262724626195</v>
      </c>
      <c r="AE24">
        <f t="shared" si="1"/>
        <v>25.192907581337959</v>
      </c>
      <c r="AG24">
        <v>60</v>
      </c>
      <c r="AH24">
        <f t="shared" si="10"/>
        <v>14.186587482578418</v>
      </c>
      <c r="AI24">
        <f t="shared" si="10"/>
        <v>15.919273946259647</v>
      </c>
      <c r="AJ24">
        <f t="shared" si="10"/>
        <v>17.890325033331866</v>
      </c>
      <c r="AK24">
        <f t="shared" si="10"/>
        <v>19.84931415849595</v>
      </c>
      <c r="AL24">
        <f t="shared" si="10"/>
        <v>21.552245349904084</v>
      </c>
      <c r="AM24">
        <f t="shared" si="10"/>
        <v>23.484678124837064</v>
      </c>
      <c r="AN24">
        <f t="shared" si="10"/>
        <v>25.401720312946182</v>
      </c>
      <c r="AO24">
        <f t="shared" si="10"/>
        <v>27.302912131168426</v>
      </c>
      <c r="AP24">
        <f t="shared" si="10"/>
        <v>28.953245272945509</v>
      </c>
      <c r="AQ24">
        <f t="shared" si="10"/>
        <v>30.824134955957806</v>
      </c>
      <c r="AR24">
        <f t="shared" si="10"/>
        <v>32.678790729848423</v>
      </c>
      <c r="AS24">
        <f t="shared" si="10"/>
        <v>34.517274873390029</v>
      </c>
      <c r="AT24">
        <f t="shared" si="10"/>
        <v>36.33970910394379</v>
      </c>
      <c r="AU24">
        <f t="shared" si="10"/>
        <v>37.92130215190442</v>
      </c>
      <c r="AW24">
        <v>60</v>
      </c>
      <c r="AX24">
        <f t="shared" si="11"/>
        <v>19.642203663561446</v>
      </c>
      <c r="AY24">
        <f t="shared" si="11"/>
        <v>22.050315019462168</v>
      </c>
      <c r="AZ24">
        <f t="shared" si="11"/>
        <v>24.790991715474753</v>
      </c>
      <c r="BA24">
        <f t="shared" si="11"/>
        <v>27.516127189416412</v>
      </c>
      <c r="BB24">
        <f t="shared" si="11"/>
        <v>29.885978016693578</v>
      </c>
      <c r="BC24">
        <f t="shared" si="11"/>
        <v>32.576166303513268</v>
      </c>
      <c r="BD24">
        <f t="shared" si="11"/>
        <v>35.245866608805485</v>
      </c>
      <c r="BE24">
        <f t="shared" si="11"/>
        <v>37.894357371642492</v>
      </c>
      <c r="BF24">
        <f t="shared" si="11"/>
        <v>40.194043266023499</v>
      </c>
      <c r="BG24">
        <f t="shared" si="11"/>
        <v>42.801769430114781</v>
      </c>
      <c r="BH24">
        <f t="shared" si="11"/>
        <v>45.387568882709132</v>
      </c>
      <c r="BI24">
        <f t="shared" si="11"/>
        <v>47.951477998752587</v>
      </c>
      <c r="BJ24">
        <f t="shared" si="11"/>
        <v>50.493621191461372</v>
      </c>
      <c r="BK24">
        <f t="shared" si="11"/>
        <v>52.700289345241224</v>
      </c>
      <c r="BM24">
        <v>60</v>
      </c>
      <c r="BN24">
        <f t="shared" si="12"/>
        <v>32.521436235958191</v>
      </c>
      <c r="BO24">
        <f t="shared" si="12"/>
        <v>36.532313588660848</v>
      </c>
      <c r="BP24">
        <f t="shared" si="12"/>
        <v>41.100472066790786</v>
      </c>
      <c r="BQ24">
        <f t="shared" si="12"/>
        <v>45.645961262739334</v>
      </c>
      <c r="BR24">
        <f t="shared" si="12"/>
        <v>49.601249040428911</v>
      </c>
      <c r="BS24">
        <f t="shared" si="12"/>
        <v>54.093697201810137</v>
      </c>
      <c r="BT24">
        <f t="shared" si="12"/>
        <v>58.554400696634659</v>
      </c>
      <c r="BU24">
        <f t="shared" si="12"/>
        <v>62.981941908657667</v>
      </c>
      <c r="BV24">
        <f t="shared" si="12"/>
        <v>66.828113760428437</v>
      </c>
      <c r="BW24">
        <f t="shared" si="12"/>
        <v>71.191326483467464</v>
      </c>
      <c r="BX24">
        <f t="shared" si="12"/>
        <v>75.51970026741995</v>
      </c>
      <c r="BY24">
        <f t="shared" si="12"/>
        <v>79.813164075129862</v>
      </c>
      <c r="BZ24">
        <f t="shared" si="12"/>
        <v>84.0718076608551</v>
      </c>
      <c r="CA24">
        <f t="shared" si="12"/>
        <v>87.769720311468035</v>
      </c>
      <c r="CC24">
        <v>60</v>
      </c>
      <c r="CD24">
        <f t="shared" si="13"/>
        <v>39.848644597614317</v>
      </c>
      <c r="CE24">
        <f t="shared" si="13"/>
        <v>44.775127104287883</v>
      </c>
      <c r="CF24">
        <f t="shared" si="13"/>
        <v>50.38780153108916</v>
      </c>
      <c r="CG24">
        <f t="shared" si="13"/>
        <v>55.974249932107142</v>
      </c>
      <c r="CH24">
        <f t="shared" si="13"/>
        <v>60.836546679985616</v>
      </c>
      <c r="CI24">
        <f t="shared" si="13"/>
        <v>66.360448816962972</v>
      </c>
      <c r="CJ24">
        <f t="shared" si="13"/>
        <v>71.846560039555925</v>
      </c>
      <c r="CK24">
        <f t="shared" si="13"/>
        <v>77.293031087002205</v>
      </c>
      <c r="CL24">
        <f t="shared" si="13"/>
        <v>82.0252131248306</v>
      </c>
      <c r="CM24">
        <f t="shared" si="13"/>
        <v>87.394473910915707</v>
      </c>
      <c r="CN24">
        <f t="shared" si="13"/>
        <v>92.72179339998948</v>
      </c>
      <c r="CO24">
        <f t="shared" si="13"/>
        <v>98.007018261365133</v>
      </c>
      <c r="CP24">
        <f t="shared" si="13"/>
        <v>103.25019973211226</v>
      </c>
      <c r="CQ24">
        <f t="shared" si="13"/>
        <v>107.80365323338046</v>
      </c>
      <c r="CS24">
        <v>60</v>
      </c>
      <c r="CT24">
        <f t="shared" si="14"/>
        <v>47.71509117841115</v>
      </c>
      <c r="CU24">
        <f t="shared" si="14"/>
        <v>53.626892290376837</v>
      </c>
      <c r="CV24">
        <f t="shared" si="14"/>
        <v>60.363945286690154</v>
      </c>
      <c r="CW24">
        <f t="shared" si="14"/>
        <v>67.071264636663301</v>
      </c>
      <c r="CX24">
        <f t="shared" si="14"/>
        <v>72.910438454801081</v>
      </c>
      <c r="CY24">
        <f t="shared" si="14"/>
        <v>79.545499226621686</v>
      </c>
      <c r="CZ24">
        <f t="shared" si="14"/>
        <v>86.136501605408739</v>
      </c>
      <c r="DA24">
        <f t="shared" si="14"/>
        <v>92.681110799325424</v>
      </c>
      <c r="DB24">
        <f t="shared" si="14"/>
        <v>98.368351860587168</v>
      </c>
      <c r="DC24">
        <f t="shared" si="14"/>
        <v>104.8222493157451</v>
      </c>
      <c r="DD24">
        <f t="shared" si="14"/>
        <v>111.22673320825987</v>
      </c>
      <c r="DE24">
        <f t="shared" si="14"/>
        <v>117.58154867882155</v>
      </c>
      <c r="DF24">
        <f t="shared" si="14"/>
        <v>123.88669391151565</v>
      </c>
      <c r="DG24">
        <f t="shared" si="14"/>
        <v>129.36309619387345</v>
      </c>
      <c r="DI24">
        <v>60</v>
      </c>
      <c r="DJ24">
        <f t="shared" si="15"/>
        <v>64.938268892237758</v>
      </c>
      <c r="DK24">
        <f t="shared" si="15"/>
        <v>73.014119431801547</v>
      </c>
      <c r="DL24">
        <f t="shared" si="15"/>
        <v>82.221607978692489</v>
      </c>
      <c r="DM24">
        <f t="shared" si="15"/>
        <v>91.392588444203653</v>
      </c>
      <c r="DN24">
        <f t="shared" si="15"/>
        <v>99.379621874712086</v>
      </c>
      <c r="DO24">
        <f>10^(-3.21809+0.04948*LOG(DO12)*LOG($DJ$2)-0.15664*(LOG($DJ$2))^2+2.02132*LOG($DJ$2)+1.63408*LOG(DO12)-0.16185*(LOG(DO12))^2)</f>
        <v>108.45851474426159</v>
      </c>
      <c r="DP24">
        <f t="shared" si="15"/>
        <v>117.48027982297511</v>
      </c>
      <c r="DQ24">
        <f t="shared" si="15"/>
        <v>126.44145511852955</v>
      </c>
      <c r="DR24">
        <f t="shared" si="15"/>
        <v>134.23090584442414</v>
      </c>
      <c r="DS24">
        <f t="shared" si="15"/>
        <v>143.0727682597819</v>
      </c>
      <c r="DT24">
        <f t="shared" si="15"/>
        <v>151.84930396180098</v>
      </c>
      <c r="DU24">
        <f t="shared" si="15"/>
        <v>160.55999749839981</v>
      </c>
      <c r="DV24">
        <f t="shared" si="15"/>
        <v>169.20469687444859</v>
      </c>
      <c r="DW24">
        <f t="shared" si="15"/>
        <v>176.71476565103953</v>
      </c>
      <c r="DY24">
        <v>60</v>
      </c>
      <c r="DZ24">
        <f t="shared" si="16"/>
        <v>94.111050905396837</v>
      </c>
      <c r="EA24">
        <f t="shared" si="16"/>
        <v>105.86835863145885</v>
      </c>
      <c r="EB24">
        <f t="shared" si="16"/>
        <v>119.280828629826</v>
      </c>
      <c r="EC24">
        <f t="shared" si="16"/>
        <v>132.64747587578677</v>
      </c>
      <c r="ED24">
        <f t="shared" si="16"/>
        <v>144.29401300840689</v>
      </c>
      <c r="EE24">
        <f t="shared" si="16"/>
        <v>157.53841576670649</v>
      </c>
      <c r="EF24">
        <f t="shared" si="16"/>
        <v>170.70511556111154</v>
      </c>
      <c r="EG24">
        <f t="shared" si="16"/>
        <v>183.7885888642241</v>
      </c>
      <c r="EH24">
        <f t="shared" si="16"/>
        <v>195.16529283592072</v>
      </c>
      <c r="EI24">
        <f t="shared" si="16"/>
        <v>208.08330862671625</v>
      </c>
      <c r="EJ24">
        <f t="shared" si="16"/>
        <v>220.91011653065408</v>
      </c>
      <c r="EK24">
        <f t="shared" si="16"/>
        <v>233.64466855702528</v>
      </c>
      <c r="EL24">
        <f t="shared" si="16"/>
        <v>246.28647732600007</v>
      </c>
      <c r="EM24">
        <f t="shared" si="16"/>
        <v>257.27192793346353</v>
      </c>
    </row>
    <row r="25" spans="1:143">
      <c r="A25">
        <v>70</v>
      </c>
      <c r="B25">
        <f t="shared" si="9"/>
        <v>6.046033592773485</v>
      </c>
      <c r="C25">
        <f t="shared" si="9"/>
        <v>6.9066408994976261</v>
      </c>
      <c r="D25">
        <f t="shared" si="9"/>
        <v>7.6657593425253259</v>
      </c>
      <c r="E25">
        <f t="shared" si="9"/>
        <v>8.5124434496474457</v>
      </c>
      <c r="F25">
        <f t="shared" si="9"/>
        <v>9.2581616116796077</v>
      </c>
      <c r="G25">
        <f t="shared" si="9"/>
        <v>9.9971854139571548</v>
      </c>
      <c r="H25">
        <f t="shared" si="9"/>
        <v>10.820459417384551</v>
      </c>
      <c r="I25">
        <f t="shared" si="9"/>
        <v>11.544996704996219</v>
      </c>
      <c r="J25">
        <f t="shared" si="9"/>
        <v>12.262714151377532</v>
      </c>
      <c r="K25">
        <f t="shared" si="9"/>
        <v>13.062055291245429</v>
      </c>
      <c r="L25">
        <f t="shared" si="9"/>
        <v>13.765468972847374</v>
      </c>
      <c r="M25">
        <f t="shared" si="9"/>
        <v>14.548924406936644</v>
      </c>
      <c r="N25">
        <f t="shared" si="9"/>
        <v>15.324169887881732</v>
      </c>
      <c r="O25">
        <f t="shared" si="9"/>
        <v>16.006509886691259</v>
      </c>
      <c r="Q25">
        <v>70</v>
      </c>
      <c r="R25">
        <f t="shared" si="1"/>
        <v>10.290528171424452</v>
      </c>
      <c r="S25">
        <f t="shared" si="1"/>
        <v>11.764343589702751</v>
      </c>
      <c r="T25">
        <f t="shared" si="1"/>
        <v>13.065360150916771</v>
      </c>
      <c r="U25">
        <f t="shared" si="1"/>
        <v>14.517460456557432</v>
      </c>
      <c r="V25">
        <f t="shared" si="1"/>
        <v>15.797212431725669</v>
      </c>
      <c r="W25">
        <f t="shared" si="1"/>
        <v>17.066174026086614</v>
      </c>
      <c r="X25">
        <f t="shared" si="1"/>
        <v>18.480565832996607</v>
      </c>
      <c r="Y25">
        <f t="shared" si="1"/>
        <v>19.725955968570759</v>
      </c>
      <c r="Z25">
        <f t="shared" si="1"/>
        <v>20.960172803045747</v>
      </c>
      <c r="AA25">
        <f t="shared" si="1"/>
        <v>22.335364508925593</v>
      </c>
      <c r="AB25">
        <f t="shared" si="1"/>
        <v>23.546030267650835</v>
      </c>
      <c r="AC25">
        <f t="shared" si="1"/>
        <v>24.894993269217743</v>
      </c>
      <c r="AD25">
        <f t="shared" si="1"/>
        <v>26.230352127138115</v>
      </c>
      <c r="AE25">
        <f t="shared" si="1"/>
        <v>27.406102050001149</v>
      </c>
      <c r="AG25">
        <v>70</v>
      </c>
      <c r="AH25">
        <f t="shared" si="10"/>
        <v>15.424887817136549</v>
      </c>
      <c r="AI25">
        <f t="shared" si="10"/>
        <v>17.644562599109015</v>
      </c>
      <c r="AJ25">
        <f t="shared" si="10"/>
        <v>19.605161664811927</v>
      </c>
      <c r="AK25">
        <f t="shared" si="10"/>
        <v>21.794619078504134</v>
      </c>
      <c r="AL25">
        <f t="shared" si="10"/>
        <v>23.72516180947521</v>
      </c>
      <c r="AM25">
        <f t="shared" si="10"/>
        <v>25.640243085351155</v>
      </c>
      <c r="AN25">
        <f t="shared" si="10"/>
        <v>27.775699565143192</v>
      </c>
      <c r="AO25">
        <f t="shared" si="10"/>
        <v>29.656732189243478</v>
      </c>
      <c r="AP25">
        <f t="shared" si="10"/>
        <v>31.521531451390661</v>
      </c>
      <c r="AQ25">
        <f t="shared" si="10"/>
        <v>33.600047831257683</v>
      </c>
      <c r="AR25">
        <f t="shared" si="10"/>
        <v>35.430488765577699</v>
      </c>
      <c r="AS25">
        <f t="shared" si="10"/>
        <v>37.470652127536184</v>
      </c>
      <c r="AT25">
        <f t="shared" si="10"/>
        <v>39.490863869906626</v>
      </c>
      <c r="AU25">
        <f t="shared" si="10"/>
        <v>41.270102485346158</v>
      </c>
      <c r="AW25">
        <v>70</v>
      </c>
      <c r="AX25">
        <f t="shared" si="11"/>
        <v>21.363098030324466</v>
      </c>
      <c r="AY25">
        <f t="shared" si="11"/>
        <v>24.449197612423632</v>
      </c>
      <c r="AZ25">
        <f t="shared" si="11"/>
        <v>27.176425250249878</v>
      </c>
      <c r="BA25">
        <f t="shared" si="11"/>
        <v>30.223338231791431</v>
      </c>
      <c r="BB25">
        <f t="shared" si="11"/>
        <v>32.911017399037036</v>
      </c>
      <c r="BC25">
        <f t="shared" si="11"/>
        <v>35.578099118015622</v>
      </c>
      <c r="BD25">
        <f t="shared" si="11"/>
        <v>38.553110322174994</v>
      </c>
      <c r="BE25">
        <f t="shared" si="11"/>
        <v>41.17450788991831</v>
      </c>
      <c r="BF25">
        <f t="shared" si="11"/>
        <v>43.774014040316743</v>
      </c>
      <c r="BG25">
        <f t="shared" si="11"/>
        <v>46.672253718799766</v>
      </c>
      <c r="BH25">
        <f t="shared" si="11"/>
        <v>49.225259791873476</v>
      </c>
      <c r="BI25">
        <f t="shared" si="11"/>
        <v>52.071489721909593</v>
      </c>
      <c r="BJ25">
        <f t="shared" si="11"/>
        <v>54.890594909300823</v>
      </c>
      <c r="BK25">
        <f t="shared" si="11"/>
        <v>57.373995555358938</v>
      </c>
      <c r="BM25">
        <v>70</v>
      </c>
      <c r="BN25">
        <f t="shared" si="12"/>
        <v>35.387410693168114</v>
      </c>
      <c r="BO25">
        <f t="shared" si="12"/>
        <v>40.530585506724549</v>
      </c>
      <c r="BP25">
        <f t="shared" si="12"/>
        <v>45.079176861267911</v>
      </c>
      <c r="BQ25">
        <f t="shared" si="12"/>
        <v>50.164476709728007</v>
      </c>
      <c r="BR25">
        <f t="shared" si="12"/>
        <v>54.653056077784981</v>
      </c>
      <c r="BS25">
        <f t="shared" si="12"/>
        <v>59.109679780126839</v>
      </c>
      <c r="BT25">
        <f t="shared" si="12"/>
        <v>64.083530160799725</v>
      </c>
      <c r="BU25">
        <f t="shared" si="12"/>
        <v>68.468388499901081</v>
      </c>
      <c r="BV25">
        <f t="shared" si="12"/>
        <v>72.818557209639607</v>
      </c>
      <c r="BW25">
        <f t="shared" si="12"/>
        <v>77.670793549420154</v>
      </c>
      <c r="BX25">
        <f t="shared" si="12"/>
        <v>81.946827680683313</v>
      </c>
      <c r="BY25">
        <f t="shared" si="12"/>
        <v>86.715867155602865</v>
      </c>
      <c r="BZ25">
        <f t="shared" si="12"/>
        <v>91.441331937793805</v>
      </c>
      <c r="CA25">
        <f t="shared" si="12"/>
        <v>95.605562643711792</v>
      </c>
      <c r="CC25">
        <v>70</v>
      </c>
      <c r="CD25">
        <f t="shared" si="13"/>
        <v>43.368716900642667</v>
      </c>
      <c r="CE25">
        <f t="shared" si="13"/>
        <v>49.687516940261013</v>
      </c>
      <c r="CF25">
        <f t="shared" si="13"/>
        <v>55.277583103552537</v>
      </c>
      <c r="CG25">
        <f t="shared" si="13"/>
        <v>61.529017968609679</v>
      </c>
      <c r="CH25">
        <f t="shared" si="13"/>
        <v>67.048324643103228</v>
      </c>
      <c r="CI25">
        <f t="shared" si="13"/>
        <v>72.529566888124947</v>
      </c>
      <c r="CJ25">
        <f t="shared" si="13"/>
        <v>78.64830195755853</v>
      </c>
      <c r="CK25">
        <f t="shared" si="13"/>
        <v>84.043580767788512</v>
      </c>
      <c r="CL25">
        <f t="shared" si="13"/>
        <v>89.397147096642954</v>
      </c>
      <c r="CM25">
        <f t="shared" si="13"/>
        <v>95.369668590420829</v>
      </c>
      <c r="CN25">
        <f t="shared" si="13"/>
        <v>100.63385469981529</v>
      </c>
      <c r="CO25">
        <f t="shared" si="13"/>
        <v>106.50592404916125</v>
      </c>
      <c r="CP25">
        <f t="shared" si="13"/>
        <v>112.32528449576004</v>
      </c>
      <c r="CQ25">
        <f t="shared" si="13"/>
        <v>117.4542383276863</v>
      </c>
      <c r="CS25">
        <v>70</v>
      </c>
      <c r="CT25">
        <f t="shared" si="14"/>
        <v>51.939034627103283</v>
      </c>
      <c r="CU25">
        <f t="shared" si="14"/>
        <v>59.523274295593261</v>
      </c>
      <c r="CV25">
        <f t="shared" si="14"/>
        <v>66.234728149794876</v>
      </c>
      <c r="CW25">
        <f t="shared" si="14"/>
        <v>73.7421263205852</v>
      </c>
      <c r="CX25">
        <f t="shared" si="14"/>
        <v>80.37184077572077</v>
      </c>
      <c r="CY25">
        <f t="shared" si="14"/>
        <v>86.957153257888777</v>
      </c>
      <c r="CZ25">
        <f t="shared" si="14"/>
        <v>94.309818304249092</v>
      </c>
      <c r="DA25">
        <f t="shared" si="14"/>
        <v>100.79432503045926</v>
      </c>
      <c r="DB25">
        <f t="shared" si="14"/>
        <v>107.22974147003634</v>
      </c>
      <c r="DC25">
        <f t="shared" si="14"/>
        <v>114.4103547338037</v>
      </c>
      <c r="DD25">
        <f t="shared" si="14"/>
        <v>120.74032210145094</v>
      </c>
      <c r="DE25">
        <f t="shared" si="14"/>
        <v>127.80226429914147</v>
      </c>
      <c r="DF25">
        <f t="shared" si="14"/>
        <v>134.80183230314771</v>
      </c>
      <c r="DG25">
        <f t="shared" si="14"/>
        <v>140.97177796715613</v>
      </c>
      <c r="DI25">
        <v>70</v>
      </c>
      <c r="DJ25">
        <f t="shared" si="15"/>
        <v>70.708035663892502</v>
      </c>
      <c r="DK25">
        <f t="shared" si="15"/>
        <v>81.07243307219521</v>
      </c>
      <c r="DL25">
        <f t="shared" si="15"/>
        <v>90.248572197073102</v>
      </c>
      <c r="DM25">
        <f t="shared" si="15"/>
        <v>100.51745505834545</v>
      </c>
      <c r="DN25">
        <f t="shared" si="15"/>
        <v>109.58944311551841</v>
      </c>
      <c r="DO25">
        <f>10^(-3.21809+0.04948*LOG(DO13)*LOG($DJ$2)-0.15664*(LOG($DJ$2))^2+2.02132*LOG($DJ$2)+1.63408*LOG(DO13)-0.16185*(LOG(DO13))^2)</f>
        <v>118.60379785028097</v>
      </c>
      <c r="DP25">
        <f>10^(-3.21809+0.04948*LOG(DP13)*LOG($DJ$2)-0.15664*(LOG($DJ$2))^2+2.02132*LOG($DJ$2)+1.63408*LOG(DP13)-0.16185*(LOG(DP13))^2)</f>
        <v>128.67198566250147</v>
      </c>
      <c r="DQ25">
        <f t="shared" si="15"/>
        <v>137.55420862259925</v>
      </c>
      <c r="DR25">
        <f t="shared" si="15"/>
        <v>146.37166140785206</v>
      </c>
      <c r="DS25">
        <f t="shared" si="15"/>
        <v>156.21289788530973</v>
      </c>
      <c r="DT25">
        <f t="shared" si="15"/>
        <v>164.89059428588934</v>
      </c>
      <c r="DU25">
        <f t="shared" si="15"/>
        <v>174.57416736759745</v>
      </c>
      <c r="DV25">
        <f t="shared" si="15"/>
        <v>184.17461846098857</v>
      </c>
      <c r="DW25">
        <f t="shared" si="15"/>
        <v>192.63908425029572</v>
      </c>
      <c r="DY25">
        <v>70</v>
      </c>
      <c r="DZ25">
        <f t="shared" si="16"/>
        <v>102.5103541931302</v>
      </c>
      <c r="EA25">
        <f t="shared" si="16"/>
        <v>117.60641653947371</v>
      </c>
      <c r="EB25">
        <f t="shared" si="16"/>
        <v>130.97970123621297</v>
      </c>
      <c r="EC25">
        <f t="shared" si="16"/>
        <v>145.95357232363668</v>
      </c>
      <c r="ED25">
        <f t="shared" si="16"/>
        <v>159.18863483471077</v>
      </c>
      <c r="EE25">
        <f t="shared" si="16"/>
        <v>172.34519425241521</v>
      </c>
      <c r="EF25">
        <f t="shared" si="16"/>
        <v>187.04597122264215</v>
      </c>
      <c r="EG25">
        <f t="shared" si="16"/>
        <v>200.02014243071903</v>
      </c>
      <c r="EH25">
        <f t="shared" si="16"/>
        <v>212.90412029540704</v>
      </c>
      <c r="EI25">
        <f t="shared" si="16"/>
        <v>227.28896642274606</v>
      </c>
      <c r="EJ25">
        <f t="shared" si="16"/>
        <v>239.97717821660845</v>
      </c>
      <c r="EK25">
        <f t="shared" si="16"/>
        <v>254.14047142752543</v>
      </c>
      <c r="EL25">
        <f t="shared" si="16"/>
        <v>268.18649581438888</v>
      </c>
      <c r="EM25">
        <f t="shared" si="16"/>
        <v>280.5739171310853</v>
      </c>
    </row>
    <row r="26" spans="1:143">
      <c r="A26">
        <v>80</v>
      </c>
      <c r="B26">
        <f t="shared" si="9"/>
        <v>6.524953901077005</v>
      </c>
      <c r="C26">
        <f t="shared" si="9"/>
        <v>7.3817814367079038</v>
      </c>
      <c r="D26">
        <f t="shared" si="9"/>
        <v>8.2311097672126223</v>
      </c>
      <c r="E26">
        <f t="shared" si="9"/>
        <v>9.0723538201656133</v>
      </c>
      <c r="F26">
        <f t="shared" si="9"/>
        <v>9.9051778009156948</v>
      </c>
      <c r="G26">
        <f t="shared" si="9"/>
        <v>10.729411528197899</v>
      </c>
      <c r="H26">
        <f t="shared" si="9"/>
        <v>11.544996704996219</v>
      </c>
      <c r="I26">
        <f t="shared" si="9"/>
        <v>12.351951422968122</v>
      </c>
      <c r="J26">
        <f t="shared" si="9"/>
        <v>13.150346164533479</v>
      </c>
      <c r="K26">
        <f t="shared" si="9"/>
        <v>13.940287268816284</v>
      </c>
      <c r="L26">
        <f t="shared" si="9"/>
        <v>14.721905363579639</v>
      </c>
      <c r="M26">
        <f t="shared" si="9"/>
        <v>15.495347171430534</v>
      </c>
      <c r="N26">
        <f t="shared" si="9"/>
        <v>16.260769650532801</v>
      </c>
      <c r="O26">
        <f t="shared" si="9"/>
        <v>17.01833577578056</v>
      </c>
      <c r="Q26">
        <v>80</v>
      </c>
      <c r="R26">
        <f t="shared" si="1"/>
        <v>11.110536965661744</v>
      </c>
      <c r="S26">
        <f t="shared" si="1"/>
        <v>12.578559745306302</v>
      </c>
      <c r="T26">
        <f t="shared" si="1"/>
        <v>14.034848313790402</v>
      </c>
      <c r="U26">
        <f t="shared" si="1"/>
        <v>15.478273416631499</v>
      </c>
      <c r="V26">
        <f t="shared" si="1"/>
        <v>16.908153418964524</v>
      </c>
      <c r="W26">
        <f t="shared" si="1"/>
        <v>18.324106619865425</v>
      </c>
      <c r="X26">
        <f t="shared" si="1"/>
        <v>19.725955968570759</v>
      </c>
      <c r="Y26">
        <f t="shared" si="1"/>
        <v>21.113665804944777</v>
      </c>
      <c r="Z26">
        <f t="shared" si="1"/>
        <v>22.487298862642106</v>
      </c>
      <c r="AA26">
        <f t="shared" si="1"/>
        <v>23.846986472552633</v>
      </c>
      <c r="AB26">
        <f t="shared" si="1"/>
        <v>25.192907581337959</v>
      </c>
      <c r="AC26">
        <f t="shared" si="1"/>
        <v>26.525273782888963</v>
      </c>
      <c r="AD26">
        <f t="shared" si="1"/>
        <v>27.844318527012472</v>
      </c>
      <c r="AE26">
        <f t="shared" si="1"/>
        <v>29.150289276398645</v>
      </c>
      <c r="AG26">
        <v>80</v>
      </c>
      <c r="AH26">
        <f t="shared" si="10"/>
        <v>16.659699098352814</v>
      </c>
      <c r="AI26">
        <f t="shared" si="10"/>
        <v>18.871443930479362</v>
      </c>
      <c r="AJ26">
        <f t="shared" si="10"/>
        <v>21.066811449530626</v>
      </c>
      <c r="AK26">
        <f t="shared" si="10"/>
        <v>23.243953609574277</v>
      </c>
      <c r="AL26">
        <f t="shared" si="10"/>
        <v>25.401720312946182</v>
      </c>
      <c r="AM26">
        <f t="shared" si="10"/>
        <v>27.539431956876687</v>
      </c>
      <c r="AN26">
        <f t="shared" si="10"/>
        <v>29.656732189243478</v>
      </c>
      <c r="AO26">
        <f t="shared" si="10"/>
        <v>31.753489802877429</v>
      </c>
      <c r="AP26">
        <f t="shared" si="10"/>
        <v>33.829731799296013</v>
      </c>
      <c r="AQ26">
        <f t="shared" si="10"/>
        <v>35.885596810445932</v>
      </c>
      <c r="AR26">
        <f t="shared" si="10"/>
        <v>37.92130215190442</v>
      </c>
      <c r="AS26">
        <f t="shared" si="10"/>
        <v>39.937120200423408</v>
      </c>
      <c r="AT26">
        <f t="shared" si="10"/>
        <v>41.933361268337009</v>
      </c>
      <c r="AU26">
        <f t="shared" si="10"/>
        <v>43.910361077835155</v>
      </c>
      <c r="AW26">
        <v>80</v>
      </c>
      <c r="AX26">
        <f t="shared" si="11"/>
        <v>23.079696731921345</v>
      </c>
      <c r="AY26">
        <f t="shared" si="11"/>
        <v>26.155672685715523</v>
      </c>
      <c r="AZ26">
        <f t="shared" si="11"/>
        <v>29.210350460341466</v>
      </c>
      <c r="BA26">
        <f t="shared" si="11"/>
        <v>32.240994576611627</v>
      </c>
      <c r="BB26">
        <f t="shared" si="11"/>
        <v>35.245866608805485</v>
      </c>
      <c r="BC26">
        <f t="shared" si="11"/>
        <v>38.223903344550372</v>
      </c>
      <c r="BD26">
        <f t="shared" si="11"/>
        <v>41.17450788991831</v>
      </c>
      <c r="BE26">
        <f t="shared" si="11"/>
        <v>44.097410102165384</v>
      </c>
      <c r="BF26">
        <f t="shared" si="11"/>
        <v>46.992571084701744</v>
      </c>
      <c r="BG26">
        <f t="shared" si="11"/>
        <v>49.860116518943457</v>
      </c>
      <c r="BH26">
        <f t="shared" si="11"/>
        <v>52.700289345241224</v>
      </c>
      <c r="BI26">
        <f t="shared" si="11"/>
        <v>55.513415707934719</v>
      </c>
      <c r="BJ26">
        <f t="shared" si="11"/>
        <v>58.299880163423929</v>
      </c>
      <c r="BK26">
        <f t="shared" si="11"/>
        <v>61.060107462353862</v>
      </c>
      <c r="BM26">
        <v>80</v>
      </c>
      <c r="BN26">
        <f t="shared" si="12"/>
        <v>38.247683922863438</v>
      </c>
      <c r="BO26">
        <f t="shared" si="12"/>
        <v>43.376356688050912</v>
      </c>
      <c r="BP26">
        <f t="shared" si="12"/>
        <v>48.473406418982705</v>
      </c>
      <c r="BQ26">
        <f t="shared" si="12"/>
        <v>53.533841428797068</v>
      </c>
      <c r="BR26">
        <f t="shared" si="12"/>
        <v>58.554400696634659</v>
      </c>
      <c r="BS26">
        <f t="shared" si="12"/>
        <v>63.533003096179975</v>
      </c>
      <c r="BT26">
        <f t="shared" si="12"/>
        <v>68.468388499901081</v>
      </c>
      <c r="BU26">
        <f t="shared" si="12"/>
        <v>73.359877005318097</v>
      </c>
      <c r="BV26">
        <f t="shared" si="12"/>
        <v>78.207203458380548</v>
      </c>
      <c r="BW26">
        <f t="shared" si="12"/>
        <v>83.010401404995406</v>
      </c>
      <c r="BX26">
        <f t="shared" si="12"/>
        <v>87.769720311468035</v>
      </c>
      <c r="BY26">
        <f t="shared" si="12"/>
        <v>92.48556566506997</v>
      </c>
      <c r="BZ26">
        <f t="shared" si="12"/>
        <v>97.15845510685223</v>
      </c>
      <c r="CA26">
        <f t="shared" si="12"/>
        <v>101.78898598308059</v>
      </c>
      <c r="CC26">
        <v>80</v>
      </c>
      <c r="CD26">
        <f t="shared" si="13"/>
        <v>46.882516988492007</v>
      </c>
      <c r="CE26">
        <f t="shared" si="13"/>
        <v>53.184691385533377</v>
      </c>
      <c r="CF26">
        <f t="shared" si="13"/>
        <v>59.449962433084899</v>
      </c>
      <c r="CG26">
        <f t="shared" si="13"/>
        <v>65.671981397512454</v>
      </c>
      <c r="CH26">
        <f t="shared" si="13"/>
        <v>71.846560039555925</v>
      </c>
      <c r="CI26">
        <f t="shared" si="13"/>
        <v>77.97098684342231</v>
      </c>
      <c r="CJ26">
        <f t="shared" si="13"/>
        <v>84.043580767788512</v>
      </c>
      <c r="CK26">
        <f t="shared" si="13"/>
        <v>90.063391389027615</v>
      </c>
      <c r="CL26">
        <f t="shared" si="13"/>
        <v>96.029992471547246</v>
      </c>
      <c r="CM26">
        <f t="shared" si="13"/>
        <v>101.94333694050441</v>
      </c>
      <c r="CN26">
        <f t="shared" si="13"/>
        <v>107.80365323338046</v>
      </c>
      <c r="CO26">
        <f t="shared" si="13"/>
        <v>113.61137014496488</v>
      </c>
      <c r="CP26">
        <f t="shared" si="13"/>
        <v>119.36706166393844</v>
      </c>
      <c r="CQ26">
        <f t="shared" si="13"/>
        <v>125.07140606749121</v>
      </c>
      <c r="CS26">
        <v>80</v>
      </c>
      <c r="CT26">
        <f t="shared" si="14"/>
        <v>56.156235265577187</v>
      </c>
      <c r="CU26">
        <f t="shared" si="14"/>
        <v>63.721798414475337</v>
      </c>
      <c r="CV26">
        <f t="shared" si="14"/>
        <v>71.245159677803017</v>
      </c>
      <c r="CW26">
        <f t="shared" si="14"/>
        <v>78.718467910128808</v>
      </c>
      <c r="CX26">
        <f t="shared" si="14"/>
        <v>86.136501605408739</v>
      </c>
      <c r="CY26">
        <f t="shared" si="14"/>
        <v>93.495840645591599</v>
      </c>
      <c r="CZ26">
        <f t="shared" si="14"/>
        <v>100.79432503045926</v>
      </c>
      <c r="DA26">
        <f t="shared" si="14"/>
        <v>108.03069066320171</v>
      </c>
      <c r="DB26">
        <f t="shared" si="14"/>
        <v>115.20431824830085</v>
      </c>
      <c r="DC26">
        <f t="shared" si="14"/>
        <v>122.3150566066938</v>
      </c>
      <c r="DD26">
        <f t="shared" si="14"/>
        <v>129.36309619387345</v>
      </c>
      <c r="DE26">
        <f t="shared" si="14"/>
        <v>136.34887722553893</v>
      </c>
      <c r="DF26">
        <f t="shared" si="14"/>
        <v>143.27302211224674</v>
      </c>
      <c r="DG26">
        <f t="shared" si="14"/>
        <v>150.13628525180911</v>
      </c>
      <c r="DI26">
        <v>80</v>
      </c>
      <c r="DJ26">
        <f t="shared" si="15"/>
        <v>76.470443589025038</v>
      </c>
      <c r="DK26">
        <f t="shared" si="15"/>
        <v>86.812340872987264</v>
      </c>
      <c r="DL26">
        <f t="shared" si="15"/>
        <v>97.101514406986112</v>
      </c>
      <c r="DM26">
        <f t="shared" si="15"/>
        <v>107.32669184710386</v>
      </c>
      <c r="DN26">
        <f t="shared" si="15"/>
        <v>117.48027982297511</v>
      </c>
      <c r="DO26">
        <f t="shared" si="15"/>
        <v>127.55721448494472</v>
      </c>
      <c r="DP26">
        <f t="shared" si="15"/>
        <v>137.55420862259925</v>
      </c>
      <c r="DQ26">
        <f>10^(-3.21809+0.04948*LOG(DQ14)*LOG($DJ$2)-0.15664*(LOG($DJ$2))^2+2.02132*LOG($DJ$2)+1.63408*LOG(DQ14)-0.16185*(LOG(DQ14))^2)</f>
        <v>147.46924387333186</v>
      </c>
      <c r="DR26">
        <f t="shared" si="15"/>
        <v>157.30121977792268</v>
      </c>
      <c r="DS26">
        <f t="shared" si="15"/>
        <v>167.04970620751524</v>
      </c>
      <c r="DT26">
        <f t="shared" si="15"/>
        <v>176.71476565103953</v>
      </c>
      <c r="DU26">
        <f t="shared" si="15"/>
        <v>186.29682374957986</v>
      </c>
      <c r="DV26">
        <f t="shared" si="15"/>
        <v>195.79657378462761</v>
      </c>
      <c r="DW26">
        <f t="shared" si="15"/>
        <v>205.21490545880692</v>
      </c>
      <c r="DY26">
        <v>80</v>
      </c>
      <c r="DZ26">
        <f t="shared" si="16"/>
        <v>110.90224238110432</v>
      </c>
      <c r="EA26">
        <f t="shared" si="16"/>
        <v>125.97091814197539</v>
      </c>
      <c r="EB26">
        <f t="shared" si="16"/>
        <v>140.97162368592953</v>
      </c>
      <c r="EC26">
        <f t="shared" si="16"/>
        <v>155.88697972404566</v>
      </c>
      <c r="ED26">
        <f t="shared" si="16"/>
        <v>170.70511556111154</v>
      </c>
      <c r="EE26">
        <f t="shared" si="16"/>
        <v>185.41796415725818</v>
      </c>
      <c r="EF26">
        <f t="shared" si="16"/>
        <v>200.02014243071903</v>
      </c>
      <c r="EG26">
        <f t="shared" si="16"/>
        <v>214.50819399217349</v>
      </c>
      <c r="EH26">
        <f t="shared" si="16"/>
        <v>228.88006429410837</v>
      </c>
      <c r="EI26">
        <f t="shared" si="16"/>
        <v>243.13472927160532</v>
      </c>
      <c r="EJ26">
        <f t="shared" si="16"/>
        <v>257.27192793346353</v>
      </c>
      <c r="EK26">
        <f t="shared" si="16"/>
        <v>271.29196689765388</v>
      </c>
      <c r="EL26">
        <f t="shared" si="16"/>
        <v>285.19557566978369</v>
      </c>
      <c r="EM26">
        <f t="shared" si="16"/>
        <v>298.9837983090639</v>
      </c>
    </row>
    <row r="27" spans="1:143">
      <c r="A27">
        <v>90</v>
      </c>
      <c r="B27">
        <f t="shared" si="9"/>
        <v>6.9066408994976261</v>
      </c>
      <c r="C27">
        <f t="shared" si="9"/>
        <v>7.7602283385035893</v>
      </c>
      <c r="D27">
        <f t="shared" si="9"/>
        <v>8.6994917220090979</v>
      </c>
      <c r="E27">
        <f t="shared" si="9"/>
        <v>9.5360873035948579</v>
      </c>
      <c r="F27">
        <f t="shared" si="9"/>
        <v>10.455626876709429</v>
      </c>
      <c r="G27">
        <f t="shared" si="9"/>
        <v>11.36450299173533</v>
      </c>
      <c r="H27">
        <f t="shared" si="9"/>
        <v>12.1733710420725</v>
      </c>
      <c r="I27">
        <f t="shared" si="9"/>
        <v>13.062055291245429</v>
      </c>
      <c r="J27">
        <f t="shared" si="9"/>
        <v>13.852929601128357</v>
      </c>
      <c r="K27">
        <f t="shared" si="9"/>
        <v>14.721905363579639</v>
      </c>
      <c r="L27">
        <f t="shared" si="9"/>
        <v>15.495347171430534</v>
      </c>
      <c r="M27">
        <f t="shared" si="9"/>
        <v>16.345328613790858</v>
      </c>
      <c r="N27">
        <f t="shared" si="9"/>
        <v>17.185633556502136</v>
      </c>
      <c r="O27">
        <f t="shared" si="9"/>
        <v>17.933822934584182</v>
      </c>
      <c r="Q27">
        <v>90</v>
      </c>
      <c r="R27">
        <f t="shared" si="1"/>
        <v>11.764343589702751</v>
      </c>
      <c r="S27">
        <f t="shared" si="1"/>
        <v>13.227327496416867</v>
      </c>
      <c r="T27">
        <f t="shared" si="1"/>
        <v>14.838391151436657</v>
      </c>
      <c r="U27">
        <f t="shared" si="1"/>
        <v>16.274353481862398</v>
      </c>
      <c r="V27">
        <f t="shared" si="1"/>
        <v>17.853683982930111</v>
      </c>
      <c r="W27">
        <f t="shared" si="1"/>
        <v>19.415656356795331</v>
      </c>
      <c r="X27">
        <f t="shared" si="1"/>
        <v>20.806505808897612</v>
      </c>
      <c r="Y27">
        <f t="shared" si="1"/>
        <v>22.335364508925593</v>
      </c>
      <c r="Z27">
        <f t="shared" si="1"/>
        <v>23.696593499649712</v>
      </c>
      <c r="AA27">
        <f t="shared" si="1"/>
        <v>25.192907581337959</v>
      </c>
      <c r="AB27">
        <f t="shared" si="1"/>
        <v>26.525273782888963</v>
      </c>
      <c r="AC27">
        <f t="shared" si="1"/>
        <v>27.990067393790923</v>
      </c>
      <c r="AD27">
        <f t="shared" si="1"/>
        <v>29.438755139700255</v>
      </c>
      <c r="AE27">
        <f t="shared" si="1"/>
        <v>30.729094343171571</v>
      </c>
      <c r="AG27">
        <v>90</v>
      </c>
      <c r="AH27">
        <f t="shared" si="10"/>
        <v>17.644562599109015</v>
      </c>
      <c r="AI27">
        <f t="shared" si="10"/>
        <v>19.84931415849595</v>
      </c>
      <c r="AJ27">
        <f t="shared" si="10"/>
        <v>22.27867150188764</v>
      </c>
      <c r="AK27">
        <f t="shared" si="10"/>
        <v>24.445157269825895</v>
      </c>
      <c r="AL27">
        <f t="shared" si="10"/>
        <v>26.829117159508318</v>
      </c>
      <c r="AM27">
        <f t="shared" si="10"/>
        <v>29.187994558163997</v>
      </c>
      <c r="AN27">
        <f t="shared" si="10"/>
        <v>31.289319590724187</v>
      </c>
      <c r="AO27">
        <f t="shared" si="10"/>
        <v>33.600047831257683</v>
      </c>
      <c r="AP27">
        <f t="shared" si="10"/>
        <v>35.658167427198102</v>
      </c>
      <c r="AQ27">
        <f t="shared" si="10"/>
        <v>37.92130215190442</v>
      </c>
      <c r="AR27">
        <f t="shared" si="10"/>
        <v>39.937120200423408</v>
      </c>
      <c r="AS27">
        <f t="shared" si="10"/>
        <v>42.153971774348733</v>
      </c>
      <c r="AT27">
        <f t="shared" si="10"/>
        <v>44.347116535260234</v>
      </c>
      <c r="AU27">
        <f t="shared" si="10"/>
        <v>46.301078203268382</v>
      </c>
      <c r="AW27">
        <v>90</v>
      </c>
      <c r="AX27">
        <f t="shared" si="11"/>
        <v>24.449197612423632</v>
      </c>
      <c r="AY27">
        <f t="shared" si="11"/>
        <v>27.516127189416412</v>
      </c>
      <c r="AZ27">
        <f t="shared" si="11"/>
        <v>30.89713860380089</v>
      </c>
      <c r="BA27">
        <f t="shared" si="11"/>
        <v>33.913630456421068</v>
      </c>
      <c r="BB27">
        <f t="shared" si="11"/>
        <v>37.2342508135321</v>
      </c>
      <c r="BC27">
        <f t="shared" si="11"/>
        <v>40.521206680896846</v>
      </c>
      <c r="BD27">
        <f t="shared" si="11"/>
        <v>43.450275263526237</v>
      </c>
      <c r="BE27">
        <f t="shared" si="11"/>
        <v>46.672253718799766</v>
      </c>
      <c r="BF27">
        <f t="shared" si="11"/>
        <v>49.542857360686632</v>
      </c>
      <c r="BG27">
        <f t="shared" si="11"/>
        <v>52.700289345241224</v>
      </c>
      <c r="BH27">
        <f t="shared" si="11"/>
        <v>55.513415707934719</v>
      </c>
      <c r="BI27">
        <f t="shared" si="11"/>
        <v>58.60785967928657</v>
      </c>
      <c r="BJ27">
        <f t="shared" si="11"/>
        <v>61.669973264891688</v>
      </c>
      <c r="BK27">
        <f t="shared" si="11"/>
        <v>64.398747859191786</v>
      </c>
      <c r="BM27">
        <v>90</v>
      </c>
      <c r="BN27">
        <f t="shared" si="12"/>
        <v>40.530585506724549</v>
      </c>
      <c r="BO27">
        <f t="shared" si="12"/>
        <v>45.645961262739334</v>
      </c>
      <c r="BP27">
        <f t="shared" si="12"/>
        <v>51.289520635050437</v>
      </c>
      <c r="BQ27">
        <f t="shared" si="12"/>
        <v>56.328119509540819</v>
      </c>
      <c r="BR27">
        <f t="shared" si="12"/>
        <v>61.87822248543565</v>
      </c>
      <c r="BS27">
        <f t="shared" si="12"/>
        <v>67.37541326087009</v>
      </c>
      <c r="BT27">
        <f t="shared" si="12"/>
        <v>72.276692052833283</v>
      </c>
      <c r="BU27">
        <f t="shared" si="12"/>
        <v>77.670793549420154</v>
      </c>
      <c r="BV27">
        <f t="shared" si="12"/>
        <v>82.47888570664955</v>
      </c>
      <c r="BW27">
        <f t="shared" si="12"/>
        <v>87.769720311468035</v>
      </c>
      <c r="BX27">
        <f t="shared" si="12"/>
        <v>92.48556566506997</v>
      </c>
      <c r="BY27">
        <f t="shared" si="12"/>
        <v>97.675038781950221</v>
      </c>
      <c r="BZ27">
        <f t="shared" si="12"/>
        <v>102.81230528186489</v>
      </c>
      <c r="CA27">
        <f t="shared" si="12"/>
        <v>107.39195521884902</v>
      </c>
      <c r="CC27">
        <v>90</v>
      </c>
      <c r="CD27">
        <f t="shared" si="13"/>
        <v>49.687516940261013</v>
      </c>
      <c r="CE27">
        <f t="shared" si="13"/>
        <v>55.974249932107142</v>
      </c>
      <c r="CF27">
        <f t="shared" si="13"/>
        <v>62.912287941786389</v>
      </c>
      <c r="CG27">
        <f t="shared" si="13"/>
        <v>69.108361268026059</v>
      </c>
      <c r="CH27">
        <f t="shared" si="13"/>
        <v>75.935204867689166</v>
      </c>
      <c r="CI27">
        <f t="shared" si="13"/>
        <v>82.698652912210648</v>
      </c>
      <c r="CJ27">
        <f t="shared" si="13"/>
        <v>88.730245828684133</v>
      </c>
      <c r="CK27">
        <f t="shared" si="13"/>
        <v>95.369668590420829</v>
      </c>
      <c r="CL27">
        <f t="shared" si="13"/>
        <v>101.28892348369342</v>
      </c>
      <c r="CM27">
        <f t="shared" si="13"/>
        <v>107.80365323338046</v>
      </c>
      <c r="CN27">
        <f t="shared" si="13"/>
        <v>113.61137014496488</v>
      </c>
      <c r="CO27">
        <f t="shared" si="13"/>
        <v>120.00340015628383</v>
      </c>
      <c r="CP27">
        <f t="shared" si="13"/>
        <v>126.33213960881343</v>
      </c>
      <c r="CQ27">
        <f t="shared" si="13"/>
        <v>131.97475310021878</v>
      </c>
      <c r="CS27">
        <v>90</v>
      </c>
      <c r="CT27">
        <f t="shared" si="14"/>
        <v>59.523274295593261</v>
      </c>
      <c r="CU27">
        <f t="shared" si="14"/>
        <v>67.071264636663301</v>
      </c>
      <c r="CV27">
        <f t="shared" si="14"/>
        <v>75.403560499155262</v>
      </c>
      <c r="CW27">
        <f t="shared" si="14"/>
        <v>82.846674892479655</v>
      </c>
      <c r="CX27">
        <f t="shared" si="14"/>
        <v>91.049403942704984</v>
      </c>
      <c r="CY27">
        <f t="shared" si="14"/>
        <v>99.177774944339788</v>
      </c>
      <c r="CZ27">
        <f t="shared" si="14"/>
        <v>106.42801777767478</v>
      </c>
      <c r="DA27">
        <f t="shared" si="14"/>
        <v>114.4103547338037</v>
      </c>
      <c r="DB27">
        <f t="shared" si="14"/>
        <v>121.52807672889539</v>
      </c>
      <c r="DC27">
        <f t="shared" si="14"/>
        <v>129.36309619387345</v>
      </c>
      <c r="DD27">
        <f t="shared" si="14"/>
        <v>136.34887722553893</v>
      </c>
      <c r="DE27">
        <f t="shared" si="14"/>
        <v>144.0385985852769</v>
      </c>
      <c r="DF27">
        <f t="shared" si="14"/>
        <v>151.65327086750364</v>
      </c>
      <c r="DG27">
        <f t="shared" si="14"/>
        <v>158.44328270466704</v>
      </c>
      <c r="DI27">
        <v>90</v>
      </c>
      <c r="DJ27">
        <f t="shared" si="15"/>
        <v>81.07243307219521</v>
      </c>
      <c r="DK27">
        <f t="shared" si="15"/>
        <v>91.392588444203653</v>
      </c>
      <c r="DL27">
        <f t="shared" si="15"/>
        <v>102.79062445873275</v>
      </c>
      <c r="DM27">
        <f t="shared" si="15"/>
        <v>112.97678454838054</v>
      </c>
      <c r="DN27">
        <f t="shared" si="15"/>
        <v>124.20698638987976</v>
      </c>
      <c r="DO27">
        <f t="shared" si="15"/>
        <v>135.33968258338371</v>
      </c>
      <c r="DP27">
        <f t="shared" si="15"/>
        <v>145.27305387646669</v>
      </c>
      <c r="DQ27">
        <f t="shared" si="15"/>
        <v>156.21289788530973</v>
      </c>
      <c r="DR27">
        <f t="shared" si="15"/>
        <v>165.97066558271882</v>
      </c>
      <c r="DS27">
        <f t="shared" si="15"/>
        <v>176.71476565103953</v>
      </c>
      <c r="DT27">
        <f t="shared" si="15"/>
        <v>186.29682374957986</v>
      </c>
      <c r="DU27">
        <f t="shared" si="15"/>
        <v>196.84705792231537</v>
      </c>
      <c r="DV27">
        <f t="shared" si="15"/>
        <v>207.29691286451339</v>
      </c>
      <c r="DW27">
        <f t="shared" si="15"/>
        <v>216.61714636724523</v>
      </c>
      <c r="DY27">
        <v>90</v>
      </c>
      <c r="DZ27">
        <f t="shared" si="16"/>
        <v>117.60641653947371</v>
      </c>
      <c r="EA27">
        <f t="shared" si="16"/>
        <v>132.64747587578677</v>
      </c>
      <c r="EB27">
        <f t="shared" si="16"/>
        <v>149.2693331489495</v>
      </c>
      <c r="EC27">
        <f t="shared" si="16"/>
        <v>164.13186886664184</v>
      </c>
      <c r="ED27">
        <f t="shared" si="16"/>
        <v>180.5257578830543</v>
      </c>
      <c r="EE27">
        <f t="shared" si="16"/>
        <v>196.78498003575444</v>
      </c>
      <c r="EF27">
        <f t="shared" si="16"/>
        <v>211.29861331237075</v>
      </c>
      <c r="EG27">
        <f t="shared" si="16"/>
        <v>227.28896642274606</v>
      </c>
      <c r="EH27">
        <f t="shared" si="16"/>
        <v>241.55667915230421</v>
      </c>
      <c r="EI27">
        <f t="shared" si="16"/>
        <v>257.27192793346353</v>
      </c>
      <c r="EJ27">
        <f t="shared" si="16"/>
        <v>271.29196689765388</v>
      </c>
      <c r="EK27">
        <f t="shared" si="16"/>
        <v>286.73327688905971</v>
      </c>
      <c r="EL27">
        <f t="shared" si="16"/>
        <v>302.03230279198254</v>
      </c>
      <c r="EM27">
        <f t="shared" si="16"/>
        <v>315.68124995957788</v>
      </c>
    </row>
    <row r="28" spans="1:143">
      <c r="A28">
        <v>100</v>
      </c>
      <c r="B28">
        <f t="shared" si="9"/>
        <v>7.1919964826943223</v>
      </c>
      <c r="C28">
        <f t="shared" si="9"/>
        <v>8.1371310083016919</v>
      </c>
      <c r="D28">
        <f t="shared" si="9"/>
        <v>9.0723538201656133</v>
      </c>
      <c r="E28">
        <f t="shared" si="9"/>
        <v>9.9971854139571548</v>
      </c>
      <c r="F28">
        <f t="shared" si="9"/>
        <v>10.91140044600907</v>
      </c>
      <c r="G28">
        <f t="shared" si="9"/>
        <v>11.814937963773533</v>
      </c>
      <c r="H28">
        <f t="shared" si="9"/>
        <v>12.707844675247335</v>
      </c>
      <c r="I28">
        <f t="shared" si="9"/>
        <v>13.590238081816969</v>
      </c>
      <c r="J28">
        <f t="shared" si="9"/>
        <v>14.462281979251506</v>
      </c>
      <c r="K28">
        <f t="shared" si="9"/>
        <v>15.324169887881732</v>
      </c>
      <c r="L28">
        <f t="shared" si="9"/>
        <v>16.176113692349475</v>
      </c>
      <c r="M28">
        <f t="shared" si="9"/>
        <v>17.01833577578056</v>
      </c>
      <c r="N28">
        <f t="shared" si="9"/>
        <v>17.851063539417414</v>
      </c>
      <c r="O28">
        <f t="shared" si="9"/>
        <v>18.674525575021423</v>
      </c>
      <c r="Q28">
        <v>100</v>
      </c>
      <c r="R28">
        <f t="shared" si="1"/>
        <v>12.253295480718963</v>
      </c>
      <c r="S28">
        <f t="shared" si="1"/>
        <v>13.873657587171104</v>
      </c>
      <c r="T28">
        <f t="shared" si="1"/>
        <v>15.478273416631499</v>
      </c>
      <c r="U28">
        <f t="shared" si="1"/>
        <v>17.066174026086614</v>
      </c>
      <c r="V28">
        <f t="shared" si="1"/>
        <v>18.636850665410716</v>
      </c>
      <c r="W28">
        <f t="shared" si="1"/>
        <v>20.190095565894815</v>
      </c>
      <c r="X28">
        <f t="shared" si="1"/>
        <v>21.725900767536682</v>
      </c>
      <c r="Y28">
        <f t="shared" si="1"/>
        <v>23.244391973341898</v>
      </c>
      <c r="Z28">
        <f t="shared" si="1"/>
        <v>24.745784300317379</v>
      </c>
      <c r="AA28">
        <f t="shared" si="1"/>
        <v>26.230352127138115</v>
      </c>
      <c r="AB28">
        <f t="shared" si="1"/>
        <v>27.698408244681417</v>
      </c>
      <c r="AC28">
        <f t="shared" si="1"/>
        <v>29.150289276398645</v>
      </c>
      <c r="AD28">
        <f t="shared" si="1"/>
        <v>30.586345400860406</v>
      </c>
      <c r="AE28">
        <f t="shared" si="1"/>
        <v>32.006933071863408</v>
      </c>
      <c r="AG28">
        <v>100</v>
      </c>
      <c r="AH28">
        <f t="shared" si="10"/>
        <v>18.381277790317796</v>
      </c>
      <c r="AI28">
        <f t="shared" si="10"/>
        <v>20.823754999868413</v>
      </c>
      <c r="AJ28">
        <f t="shared" si="10"/>
        <v>23.243953609574277</v>
      </c>
      <c r="AK28">
        <f t="shared" si="10"/>
        <v>25.640243085351155</v>
      </c>
      <c r="AL28">
        <f t="shared" si="10"/>
        <v>28.011714665238781</v>
      </c>
      <c r="AM28">
        <f t="shared" si="10"/>
        <v>30.357935311286443</v>
      </c>
      <c r="AN28">
        <f t="shared" si="10"/>
        <v>32.678790729848423</v>
      </c>
      <c r="AO28">
        <f t="shared" si="10"/>
        <v>34.974382296539972</v>
      </c>
      <c r="AP28">
        <f t="shared" si="10"/>
        <v>37.244957776869725</v>
      </c>
      <c r="AQ28">
        <f t="shared" si="10"/>
        <v>39.490863869906626</v>
      </c>
      <c r="AR28">
        <f t="shared" si="10"/>
        <v>41.712513199796369</v>
      </c>
      <c r="AS28">
        <f t="shared" si="10"/>
        <v>43.910361077835155</v>
      </c>
      <c r="AT28">
        <f t="shared" si="10"/>
        <v>46.084888993309427</v>
      </c>
      <c r="AU28">
        <f t="shared" si="10"/>
        <v>48.23659281118195</v>
      </c>
      <c r="AW28">
        <v>100</v>
      </c>
      <c r="AX28">
        <f t="shared" si="11"/>
        <v>25.473841742903147</v>
      </c>
      <c r="AY28">
        <f t="shared" si="11"/>
        <v>28.872088700812785</v>
      </c>
      <c r="AZ28">
        <f t="shared" si="11"/>
        <v>32.240994576611627</v>
      </c>
      <c r="BA28">
        <f t="shared" si="11"/>
        <v>35.578099118015622</v>
      </c>
      <c r="BB28">
        <f t="shared" si="11"/>
        <v>38.881977772530817</v>
      </c>
      <c r="BC28">
        <f t="shared" si="11"/>
        <v>42.151892603387459</v>
      </c>
      <c r="BD28">
        <f t="shared" si="11"/>
        <v>45.387568882709132</v>
      </c>
      <c r="BE28">
        <f t="shared" si="11"/>
        <v>48.589047912583609</v>
      </c>
      <c r="BF28">
        <f t="shared" si="11"/>
        <v>51.756587745706291</v>
      </c>
      <c r="BG28">
        <f t="shared" si="11"/>
        <v>54.890594909300823</v>
      </c>
      <c r="BH28">
        <f t="shared" si="11"/>
        <v>57.991576705367478</v>
      </c>
      <c r="BI28">
        <f t="shared" si="11"/>
        <v>61.060107462353862</v>
      </c>
      <c r="BJ28">
        <f t="shared" si="11"/>
        <v>64.096804421666931</v>
      </c>
      <c r="BK28">
        <f t="shared" si="11"/>
        <v>67.102310384078024</v>
      </c>
      <c r="BM28">
        <v>100</v>
      </c>
      <c r="BN28">
        <f t="shared" si="12"/>
        <v>42.239165493373278</v>
      </c>
      <c r="BO28">
        <f t="shared" si="12"/>
        <v>47.908801830210976</v>
      </c>
      <c r="BP28">
        <f t="shared" si="12"/>
        <v>53.533841428797068</v>
      </c>
      <c r="BQ28">
        <f t="shared" si="12"/>
        <v>59.109679780126839</v>
      </c>
      <c r="BR28">
        <f t="shared" si="12"/>
        <v>64.633521881486104</v>
      </c>
      <c r="BS28">
        <f t="shared" si="12"/>
        <v>70.103782443842562</v>
      </c>
      <c r="BT28">
        <f t="shared" si="12"/>
        <v>75.51970026741995</v>
      </c>
      <c r="BU28">
        <f t="shared" si="12"/>
        <v>80.881082949390702</v>
      </c>
      <c r="BV28">
        <f t="shared" si="12"/>
        <v>86.188133767230084</v>
      </c>
      <c r="BW28">
        <f t="shared" si="12"/>
        <v>91.441331937793805</v>
      </c>
      <c r="BX28">
        <f t="shared" si="12"/>
        <v>96.641348430901857</v>
      </c>
      <c r="BY28">
        <f t="shared" si="12"/>
        <v>101.78898598308059</v>
      </c>
      <c r="BZ28">
        <f t="shared" si="12"/>
        <v>106.88513589227571</v>
      </c>
      <c r="CA28">
        <f t="shared" si="12"/>
        <v>111.93074663767298</v>
      </c>
      <c r="CC28">
        <v>100</v>
      </c>
      <c r="CD28">
        <f t="shared" si="13"/>
        <v>51.7871199309118</v>
      </c>
      <c r="CE28">
        <f t="shared" si="13"/>
        <v>58.755862737098376</v>
      </c>
      <c r="CF28">
        <f t="shared" si="13"/>
        <v>65.671981397512454</v>
      </c>
      <c r="CG28">
        <f t="shared" si="13"/>
        <v>72.529566888124947</v>
      </c>
      <c r="CH28">
        <f t="shared" si="13"/>
        <v>79.324974761727688</v>
      </c>
      <c r="CI28">
        <f t="shared" si="13"/>
        <v>86.056079348572339</v>
      </c>
      <c r="CJ28">
        <f t="shared" si="13"/>
        <v>92.72179339998948</v>
      </c>
      <c r="CK28">
        <f t="shared" si="13"/>
        <v>99.321749478497068</v>
      </c>
      <c r="CL28">
        <f t="shared" si="13"/>
        <v>105.85608346656679</v>
      </c>
      <c r="CM28">
        <f t="shared" si="13"/>
        <v>112.32528449576004</v>
      </c>
      <c r="CN28">
        <f t="shared" si="13"/>
        <v>118.73008918270581</v>
      </c>
      <c r="CO28">
        <f t="shared" si="13"/>
        <v>125.07140606749121</v>
      </c>
      <c r="CP28">
        <f t="shared" si="13"/>
        <v>131.35026102807018</v>
      </c>
      <c r="CQ28">
        <f t="shared" si="13"/>
        <v>137.56775750059643</v>
      </c>
      <c r="CS28">
        <v>100</v>
      </c>
      <c r="CT28">
        <f t="shared" si="14"/>
        <v>62.043867279192</v>
      </c>
      <c r="CU28">
        <f t="shared" si="14"/>
        <v>70.411585251799693</v>
      </c>
      <c r="CV28">
        <f t="shared" si="14"/>
        <v>78.718467910128808</v>
      </c>
      <c r="CW28">
        <f t="shared" si="14"/>
        <v>86.957153257888777</v>
      </c>
      <c r="CX28">
        <f t="shared" si="14"/>
        <v>95.12304159414343</v>
      </c>
      <c r="CY28">
        <f t="shared" si="14"/>
        <v>103.21339088683314</v>
      </c>
      <c r="CZ28">
        <f t="shared" si="14"/>
        <v>111.22673320825987</v>
      </c>
      <c r="DA28">
        <f t="shared" si="14"/>
        <v>119.162487032291</v>
      </c>
      <c r="DB28">
        <f t="shared" si="14"/>
        <v>127.02069333300851</v>
      </c>
      <c r="DC28">
        <f t="shared" si="14"/>
        <v>134.80183230314771</v>
      </c>
      <c r="DD28">
        <f t="shared" si="14"/>
        <v>142.50669391806056</v>
      </c>
      <c r="DE28">
        <f t="shared" si="14"/>
        <v>150.13628525180911</v>
      </c>
      <c r="DF28">
        <f t="shared" si="14"/>
        <v>157.69176335290558</v>
      </c>
      <c r="DG28">
        <f t="shared" si="14"/>
        <v>165.17438618733217</v>
      </c>
      <c r="DI28">
        <v>100</v>
      </c>
      <c r="DJ28">
        <f t="shared" si="15"/>
        <v>84.518209475295947</v>
      </c>
      <c r="DK28">
        <f t="shared" si="15"/>
        <v>95.961263985157842</v>
      </c>
      <c r="DL28">
        <f t="shared" si="15"/>
        <v>107.32669184710386</v>
      </c>
      <c r="DM28">
        <f t="shared" si="15"/>
        <v>118.60379785028097</v>
      </c>
      <c r="DN28">
        <f t="shared" si="15"/>
        <v>129.78576524727097</v>
      </c>
      <c r="DO28">
        <f t="shared" si="15"/>
        <v>140.86839741011298</v>
      </c>
      <c r="DP28">
        <f t="shared" si="15"/>
        <v>151.84930396180098</v>
      </c>
      <c r="DQ28">
        <f t="shared" si="15"/>
        <v>162.7273585810926</v>
      </c>
      <c r="DR28">
        <f t="shared" si="15"/>
        <v>173.50232886502943</v>
      </c>
      <c r="DS28">
        <f t="shared" si="15"/>
        <v>184.17461846098857</v>
      </c>
      <c r="DT28">
        <f t="shared" si="15"/>
        <v>194.74508433857693</v>
      </c>
      <c r="DU28">
        <f t="shared" si="15"/>
        <v>205.21490545880692</v>
      </c>
      <c r="DV28">
        <f t="shared" si="15"/>
        <v>215.58548726893403</v>
      </c>
      <c r="DW28">
        <f t="shared" si="15"/>
        <v>225.85839158173945</v>
      </c>
      <c r="DY28">
        <v>100</v>
      </c>
      <c r="DZ28">
        <f t="shared" si="16"/>
        <v>122.62744892883165</v>
      </c>
      <c r="EA28">
        <f t="shared" si="16"/>
        <v>139.3088307963246</v>
      </c>
      <c r="EB28">
        <f t="shared" si="16"/>
        <v>155.88697972404566</v>
      </c>
      <c r="EC28">
        <f t="shared" si="16"/>
        <v>172.34519425241521</v>
      </c>
      <c r="ED28">
        <f t="shared" si="16"/>
        <v>188.67260435108903</v>
      </c>
      <c r="EE28">
        <f t="shared" si="16"/>
        <v>204.86229990100085</v>
      </c>
      <c r="EF28">
        <f t="shared" si="16"/>
        <v>220.91011653065408</v>
      </c>
      <c r="EG28">
        <f t="shared" si="16"/>
        <v>236.81382415975048</v>
      </c>
      <c r="EH28">
        <f t="shared" si="16"/>
        <v>252.57257117687723</v>
      </c>
      <c r="EI28">
        <f t="shared" si="16"/>
        <v>268.18649581438888</v>
      </c>
      <c r="EJ28">
        <f t="shared" si="16"/>
        <v>283.65644969649856</v>
      </c>
      <c r="EK28">
        <f t="shared" si="16"/>
        <v>298.9837983090639</v>
      </c>
      <c r="EL28">
        <f t="shared" si="16"/>
        <v>314.1702752269486</v>
      </c>
      <c r="EM28">
        <f t="shared" si="16"/>
        <v>329.21787453636932</v>
      </c>
    </row>
    <row r="30" spans="1:143">
      <c r="A30" t="s">
        <v>128</v>
      </c>
      <c r="Q30" t="s">
        <v>128</v>
      </c>
      <c r="AG30" t="s">
        <v>128</v>
      </c>
      <c r="AW30" t="s">
        <v>128</v>
      </c>
      <c r="BM30" t="s">
        <v>128</v>
      </c>
      <c r="CC30" t="s">
        <v>128</v>
      </c>
      <c r="CS30" t="s">
        <v>128</v>
      </c>
      <c r="DI30" t="s">
        <v>128</v>
      </c>
      <c r="DY30" t="s">
        <v>128</v>
      </c>
    </row>
    <row r="31" spans="1:143">
      <c r="A31" s="19" t="s">
        <v>126</v>
      </c>
      <c r="B31" s="20">
        <v>80</v>
      </c>
      <c r="C31" s="20">
        <v>90</v>
      </c>
      <c r="D31" s="20">
        <v>100</v>
      </c>
      <c r="E31" s="20">
        <v>110</v>
      </c>
      <c r="F31" s="21">
        <v>120</v>
      </c>
      <c r="G31" s="21">
        <v>130</v>
      </c>
      <c r="H31" s="21">
        <v>140</v>
      </c>
      <c r="I31" s="21">
        <v>150</v>
      </c>
      <c r="J31" s="21">
        <v>160</v>
      </c>
      <c r="K31" s="21">
        <v>170</v>
      </c>
      <c r="L31" s="21">
        <v>180</v>
      </c>
      <c r="M31" s="21">
        <v>190</v>
      </c>
      <c r="N31" s="21">
        <v>200</v>
      </c>
      <c r="O31" s="21">
        <v>210</v>
      </c>
      <c r="Q31" s="19" t="s">
        <v>126</v>
      </c>
      <c r="R31" s="20">
        <v>80</v>
      </c>
      <c r="S31" s="20">
        <v>90</v>
      </c>
      <c r="T31" s="20">
        <v>100</v>
      </c>
      <c r="U31" s="20">
        <v>110</v>
      </c>
      <c r="V31" s="21">
        <v>120</v>
      </c>
      <c r="W31" s="21">
        <v>130</v>
      </c>
      <c r="X31" s="21">
        <v>140</v>
      </c>
      <c r="Y31" s="21">
        <v>150</v>
      </c>
      <c r="Z31" s="21">
        <v>160</v>
      </c>
      <c r="AA31" s="21">
        <v>170</v>
      </c>
      <c r="AB31" s="21">
        <v>180</v>
      </c>
      <c r="AC31" s="21">
        <v>190</v>
      </c>
      <c r="AD31" s="21">
        <v>200</v>
      </c>
      <c r="AE31" s="21">
        <v>210</v>
      </c>
      <c r="AG31" s="19" t="s">
        <v>126</v>
      </c>
      <c r="AH31" s="20">
        <v>80</v>
      </c>
      <c r="AI31" s="20">
        <v>90</v>
      </c>
      <c r="AJ31" s="20">
        <v>100</v>
      </c>
      <c r="AK31" s="20">
        <v>110</v>
      </c>
      <c r="AL31" s="21">
        <v>120</v>
      </c>
      <c r="AM31" s="21">
        <v>130</v>
      </c>
      <c r="AN31" s="21">
        <v>140</v>
      </c>
      <c r="AO31" s="21">
        <v>150</v>
      </c>
      <c r="AP31" s="21">
        <v>160</v>
      </c>
      <c r="AQ31" s="21">
        <v>170</v>
      </c>
      <c r="AR31" s="21">
        <v>180</v>
      </c>
      <c r="AS31" s="21">
        <v>190</v>
      </c>
      <c r="AT31" s="21">
        <v>200</v>
      </c>
      <c r="AU31" s="21">
        <v>210</v>
      </c>
      <c r="AW31" s="19" t="s">
        <v>126</v>
      </c>
      <c r="AX31" s="20">
        <v>80</v>
      </c>
      <c r="AY31" s="20">
        <v>90</v>
      </c>
      <c r="AZ31" s="20">
        <v>100</v>
      </c>
      <c r="BA31" s="20">
        <v>110</v>
      </c>
      <c r="BB31" s="21">
        <v>120</v>
      </c>
      <c r="BC31" s="21">
        <v>130</v>
      </c>
      <c r="BD31" s="21">
        <v>140</v>
      </c>
      <c r="BE31" s="21">
        <v>150</v>
      </c>
      <c r="BF31" s="21">
        <v>160</v>
      </c>
      <c r="BG31" s="21">
        <v>170</v>
      </c>
      <c r="BH31" s="21">
        <v>180</v>
      </c>
      <c r="BI31" s="21">
        <v>190</v>
      </c>
      <c r="BJ31" s="21">
        <v>200</v>
      </c>
      <c r="BK31" s="21">
        <v>210</v>
      </c>
      <c r="BM31" s="19" t="s">
        <v>126</v>
      </c>
      <c r="BN31" s="20">
        <v>80</v>
      </c>
      <c r="BO31" s="20">
        <v>90</v>
      </c>
      <c r="BP31" s="20">
        <v>100</v>
      </c>
      <c r="BQ31" s="20">
        <v>110</v>
      </c>
      <c r="BR31" s="21">
        <v>120</v>
      </c>
      <c r="BS31" s="21">
        <v>130</v>
      </c>
      <c r="BT31" s="21">
        <v>140</v>
      </c>
      <c r="BU31" s="21">
        <v>150</v>
      </c>
      <c r="BV31" s="21">
        <v>160</v>
      </c>
      <c r="BW31" s="21">
        <v>170</v>
      </c>
      <c r="BX31" s="21">
        <v>180</v>
      </c>
      <c r="BY31" s="21">
        <v>190</v>
      </c>
      <c r="BZ31" s="21">
        <v>200</v>
      </c>
      <c r="CA31" s="21">
        <v>210</v>
      </c>
      <c r="CC31" s="19" t="s">
        <v>126</v>
      </c>
      <c r="CD31" s="20">
        <v>80</v>
      </c>
      <c r="CE31" s="20">
        <v>90</v>
      </c>
      <c r="CF31" s="20">
        <v>100</v>
      </c>
      <c r="CG31" s="20">
        <v>110</v>
      </c>
      <c r="CH31" s="21">
        <v>120</v>
      </c>
      <c r="CI31" s="21">
        <v>130</v>
      </c>
      <c r="CJ31" s="21">
        <v>140</v>
      </c>
      <c r="CK31" s="21">
        <v>150</v>
      </c>
      <c r="CL31" s="21">
        <v>160</v>
      </c>
      <c r="CM31" s="21">
        <v>170</v>
      </c>
      <c r="CN31" s="21">
        <v>180</v>
      </c>
      <c r="CO31" s="21">
        <v>190</v>
      </c>
      <c r="CP31" s="21">
        <v>200</v>
      </c>
      <c r="CQ31" s="21">
        <v>210</v>
      </c>
      <c r="CS31" s="19" t="s">
        <v>126</v>
      </c>
      <c r="CT31" s="20">
        <v>80</v>
      </c>
      <c r="CU31" s="20">
        <v>90</v>
      </c>
      <c r="CV31" s="20">
        <v>100</v>
      </c>
      <c r="CW31" s="20">
        <v>110</v>
      </c>
      <c r="CX31" s="21">
        <v>120</v>
      </c>
      <c r="CY31" s="21">
        <v>130</v>
      </c>
      <c r="CZ31" s="21">
        <v>140</v>
      </c>
      <c r="DA31" s="21">
        <v>150</v>
      </c>
      <c r="DB31" s="21">
        <v>160</v>
      </c>
      <c r="DC31" s="21">
        <v>170</v>
      </c>
      <c r="DD31" s="21">
        <v>180</v>
      </c>
      <c r="DE31" s="21">
        <v>190</v>
      </c>
      <c r="DF31" s="21">
        <v>200</v>
      </c>
      <c r="DG31" s="21">
        <v>210</v>
      </c>
      <c r="DI31" s="19" t="s">
        <v>126</v>
      </c>
      <c r="DJ31" s="20">
        <v>80</v>
      </c>
      <c r="DK31" s="20">
        <v>90</v>
      </c>
      <c r="DL31" s="20">
        <v>100</v>
      </c>
      <c r="DM31" s="20">
        <v>110</v>
      </c>
      <c r="DN31" s="21">
        <v>120</v>
      </c>
      <c r="DO31" s="21">
        <v>130</v>
      </c>
      <c r="DP31" s="21">
        <v>140</v>
      </c>
      <c r="DQ31" s="21">
        <v>150</v>
      </c>
      <c r="DR31" s="21">
        <v>160</v>
      </c>
      <c r="DS31" s="21">
        <v>170</v>
      </c>
      <c r="DT31" s="21">
        <v>180</v>
      </c>
      <c r="DU31" s="21">
        <v>190</v>
      </c>
      <c r="DV31" s="21">
        <v>200</v>
      </c>
      <c r="DW31" s="21">
        <v>210</v>
      </c>
      <c r="DY31" s="19" t="s">
        <v>126</v>
      </c>
      <c r="DZ31" s="20">
        <v>80</v>
      </c>
      <c r="EA31" s="20">
        <v>90</v>
      </c>
      <c r="EB31" s="20">
        <v>100</v>
      </c>
      <c r="EC31" s="20">
        <v>110</v>
      </c>
      <c r="ED31" s="21">
        <v>120</v>
      </c>
      <c r="EE31" s="21">
        <v>130</v>
      </c>
      <c r="EF31" s="21">
        <v>140</v>
      </c>
      <c r="EG31" s="21">
        <v>150</v>
      </c>
      <c r="EH31" s="21">
        <v>160</v>
      </c>
      <c r="EI31" s="21">
        <v>170</v>
      </c>
      <c r="EJ31" s="21">
        <v>180</v>
      </c>
      <c r="EK31" s="21">
        <v>190</v>
      </c>
      <c r="EL31" s="21">
        <v>200</v>
      </c>
      <c r="EM31" s="21">
        <v>210</v>
      </c>
    </row>
    <row r="32" spans="1:143">
      <c r="A32">
        <v>20</v>
      </c>
      <c r="B32">
        <f>B20*$B$4</f>
        <v>6.5982465762425028E-3</v>
      </c>
      <c r="C32">
        <f t="shared" ref="C32:O32" si="17">C20*$B$4</f>
        <v>7.7814382859566133E-3</v>
      </c>
      <c r="D32">
        <f t="shared" si="17"/>
        <v>8.5797766848448673E-3</v>
      </c>
      <c r="E32">
        <f t="shared" si="17"/>
        <v>9.7884034915229554E-3</v>
      </c>
      <c r="F32">
        <f t="shared" si="17"/>
        <v>1.0600088423468363E-2</v>
      </c>
      <c r="G32">
        <f t="shared" si="17"/>
        <v>1.1824469063366943E-2</v>
      </c>
      <c r="H32">
        <f t="shared" si="17"/>
        <v>1.305510502212383E-2</v>
      </c>
      <c r="I32">
        <f t="shared" si="17"/>
        <v>1.3878100312429311E-2</v>
      </c>
      <c r="J32">
        <f t="shared" si="17"/>
        <v>1.511533999962131E-2</v>
      </c>
      <c r="K32">
        <f t="shared" si="17"/>
        <v>1.5941453305214549E-2</v>
      </c>
      <c r="L32">
        <f t="shared" si="17"/>
        <v>1.7181762926564623E-2</v>
      </c>
      <c r="M32">
        <f t="shared" si="17"/>
        <v>1.8009003291084232E-2</v>
      </c>
      <c r="N32">
        <f t="shared" si="17"/>
        <v>1.9249838592899353E-2</v>
      </c>
      <c r="O32">
        <f t="shared" si="17"/>
        <v>2.0076756567979227E-2</v>
      </c>
      <c r="Q32">
        <v>20</v>
      </c>
      <c r="R32">
        <f>R20*$R$4</f>
        <v>1.1149131984360293E-2</v>
      </c>
      <c r="S32">
        <f t="shared" ref="S32:AE33" si="18">S20*$R$4</f>
        <v>1.3159242719390474E-2</v>
      </c>
      <c r="T32">
        <f t="shared" si="18"/>
        <v>1.4516499464573202E-2</v>
      </c>
      <c r="U32">
        <f t="shared" si="18"/>
        <v>1.65726118672887E-2</v>
      </c>
      <c r="V32">
        <f t="shared" si="18"/>
        <v>1.7954265237267949E-2</v>
      </c>
      <c r="W32">
        <f t="shared" si="18"/>
        <v>2.0039542453646229E-2</v>
      </c>
      <c r="X32">
        <f t="shared" si="18"/>
        <v>2.2136733727252219E-2</v>
      </c>
      <c r="Y32">
        <f t="shared" si="18"/>
        <v>2.3539895535678462E-2</v>
      </c>
      <c r="Z32">
        <f t="shared" si="18"/>
        <v>2.565023770435983E-2</v>
      </c>
      <c r="AA32">
        <f t="shared" si="18"/>
        <v>2.7059905881579787E-2</v>
      </c>
      <c r="AB32">
        <f t="shared" si="18"/>
        <v>2.9177170705905617E-2</v>
      </c>
      <c r="AC32">
        <f t="shared" si="18"/>
        <v>3.0589826519504815E-2</v>
      </c>
      <c r="AD32">
        <f t="shared" si="18"/>
        <v>3.2709504754732742E-2</v>
      </c>
      <c r="AE32">
        <f t="shared" si="18"/>
        <v>3.4122571660459691E-2</v>
      </c>
      <c r="AG32">
        <v>20</v>
      </c>
      <c r="AH32">
        <f>AH20*$AH$4</f>
        <v>1.6617990692645142E-2</v>
      </c>
      <c r="AI32">
        <f t="shared" ref="AI32:AU32" si="19">AI20*$AH$4</f>
        <v>1.9626661386522408E-2</v>
      </c>
      <c r="AJ32">
        <f t="shared" si="19"/>
        <v>2.1659285340868951E-2</v>
      </c>
      <c r="AK32">
        <f t="shared" si="19"/>
        <v>2.4740050732995005E-2</v>
      </c>
      <c r="AL32">
        <f t="shared" si="19"/>
        <v>2.6811193520995431E-2</v>
      </c>
      <c r="AM32">
        <f t="shared" si="19"/>
        <v>2.9938406334231293E-2</v>
      </c>
      <c r="AN32">
        <f t="shared" si="19"/>
        <v>3.3084951933806402E-2</v>
      </c>
      <c r="AO32">
        <f t="shared" si="19"/>
        <v>3.5190961104623414E-2</v>
      </c>
      <c r="AP32">
        <f t="shared" si="19"/>
        <v>3.8359445441797993E-2</v>
      </c>
      <c r="AQ32">
        <f t="shared" si="19"/>
        <v>4.0476605591693728E-2</v>
      </c>
      <c r="AR32">
        <f t="shared" si="19"/>
        <v>4.3657447085595553E-2</v>
      </c>
      <c r="AS32">
        <f t="shared" si="19"/>
        <v>4.5780334010979501E-2</v>
      </c>
      <c r="AT32">
        <f t="shared" si="19"/>
        <v>4.8966567344175503E-2</v>
      </c>
      <c r="AU32">
        <f t="shared" si="19"/>
        <v>5.1091192537008827E-2</v>
      </c>
      <c r="AW32">
        <v>20</v>
      </c>
      <c r="AX32">
        <f>AX20*$AX$4</f>
        <v>2.2909809239185362E-2</v>
      </c>
      <c r="AY32">
        <f t="shared" ref="AY32:BK32" si="20">AY20*$AX$4</f>
        <v>2.7071766615511503E-2</v>
      </c>
      <c r="AZ32">
        <f t="shared" si="20"/>
        <v>2.9884808990129696E-2</v>
      </c>
      <c r="BA32">
        <f t="shared" si="20"/>
        <v>3.41501607220287E-2</v>
      </c>
      <c r="BB32">
        <f t="shared" si="20"/>
        <v>3.701875340794053E-2</v>
      </c>
      <c r="BC32">
        <f t="shared" si="20"/>
        <v>4.1351521702813365E-2</v>
      </c>
      <c r="BD32">
        <f t="shared" si="20"/>
        <v>4.5712734504711409E-2</v>
      </c>
      <c r="BE32">
        <f t="shared" si="20"/>
        <v>4.8632589590509055E-2</v>
      </c>
      <c r="BF32">
        <f t="shared" si="20"/>
        <v>5.3026710114266198E-2</v>
      </c>
      <c r="BG32">
        <f t="shared" si="20"/>
        <v>5.5963594745918381E-2</v>
      </c>
      <c r="BH32">
        <f t="shared" si="20"/>
        <v>6.0377076861116458E-2</v>
      </c>
      <c r="BI32">
        <f t="shared" si="20"/>
        <v>6.3323310354007428E-2</v>
      </c>
      <c r="BJ32">
        <f t="shared" si="20"/>
        <v>6.7746275450581234E-2</v>
      </c>
      <c r="BK32">
        <f t="shared" si="20"/>
        <v>7.069619160982421E-2</v>
      </c>
      <c r="BM32">
        <v>20</v>
      </c>
      <c r="BN32">
        <f>BN20*$BN$4</f>
        <v>3.7674841296665443E-2</v>
      </c>
      <c r="BO32">
        <f t="shared" ref="BO32:CA32" si="21">BO20*$BN$4</f>
        <v>4.4555883556759636E-2</v>
      </c>
      <c r="BP32">
        <f t="shared" si="21"/>
        <v>4.9210054448658329E-2</v>
      </c>
      <c r="BQ32">
        <f t="shared" si="21"/>
        <v>5.6271603497963806E-2</v>
      </c>
      <c r="BR32">
        <f t="shared" si="21"/>
        <v>6.1023537735828318E-2</v>
      </c>
      <c r="BS32">
        <f t="shared" si="21"/>
        <v>6.8204823726952149E-2</v>
      </c>
      <c r="BT32">
        <f t="shared" si="21"/>
        <v>7.5437591721400396E-2</v>
      </c>
      <c r="BU32">
        <f t="shared" si="21"/>
        <v>8.0282215206990054E-2</v>
      </c>
      <c r="BV32">
        <f t="shared" si="21"/>
        <v>8.7576099798260337E-2</v>
      </c>
      <c r="BW32">
        <f t="shared" si="21"/>
        <v>9.2453086891861505E-2</v>
      </c>
      <c r="BX32">
        <f t="shared" si="21"/>
        <v>9.9784935242271763E-2</v>
      </c>
      <c r="BY32">
        <f t="shared" si="21"/>
        <v>0.1046811270697139</v>
      </c>
      <c r="BZ32">
        <f t="shared" si="21"/>
        <v>0.11203397439276154</v>
      </c>
      <c r="CA32">
        <f t="shared" si="21"/>
        <v>0.11693961597716641</v>
      </c>
      <c r="CC32">
        <v>20</v>
      </c>
      <c r="CD32">
        <f>CD20*$CD$4</f>
        <v>4.6034948524838623E-2</v>
      </c>
      <c r="CE32">
        <f t="shared" ref="CE32:CQ32" si="22">CE20*$CD$4</f>
        <v>5.4461308272754395E-2</v>
      </c>
      <c r="CF32">
        <f t="shared" si="22"/>
        <v>6.0162356510748048E-2</v>
      </c>
      <c r="CG32">
        <f t="shared" si="22"/>
        <v>6.8814556812705319E-2</v>
      </c>
      <c r="CH32">
        <f t="shared" si="22"/>
        <v>7.4638295987345962E-2</v>
      </c>
      <c r="CI32">
        <f t="shared" si="22"/>
        <v>8.3441281013938537E-2</v>
      </c>
      <c r="CJ32">
        <f t="shared" si="22"/>
        <v>9.2309550021127784E-2</v>
      </c>
      <c r="CK32">
        <f t="shared" si="22"/>
        <v>9.8250785770629248E-2</v>
      </c>
      <c r="CL32">
        <f t="shared" si="22"/>
        <v>0.10719727493735054</v>
      </c>
      <c r="CM32">
        <f t="shared" si="22"/>
        <v>0.11318026251116339</v>
      </c>
      <c r="CN32">
        <f t="shared" si="22"/>
        <v>0.12217624187515147</v>
      </c>
      <c r="CO32">
        <f t="shared" si="22"/>
        <v>0.1281846374352425</v>
      </c>
      <c r="CP32">
        <f t="shared" si="22"/>
        <v>0.13720901641625105</v>
      </c>
      <c r="CQ32">
        <f t="shared" si="22"/>
        <v>0.14323068079750464</v>
      </c>
      <c r="CS32">
        <v>20</v>
      </c>
      <c r="CT32">
        <f>CT20*$CT$4</f>
        <v>5.4985683121863214E-2</v>
      </c>
      <c r="CU32">
        <f t="shared" ref="CU32:DG32" si="23">CU20*$CT$4</f>
        <v>6.5070078593733843E-2</v>
      </c>
      <c r="CV32">
        <f t="shared" si="23"/>
        <v>7.1894688207130353E-2</v>
      </c>
      <c r="CW32">
        <f t="shared" si="23"/>
        <v>8.2254497996040815E-2</v>
      </c>
      <c r="CX32">
        <f t="shared" si="23"/>
        <v>8.9229124315117869E-2</v>
      </c>
      <c r="CY32">
        <f t="shared" si="23"/>
        <v>9.9773844446912396E-2</v>
      </c>
      <c r="CZ32">
        <f t="shared" si="23"/>
        <v>0.11039909697917726</v>
      </c>
      <c r="DA32">
        <f t="shared" si="23"/>
        <v>0.11751861998329498</v>
      </c>
      <c r="DB32">
        <f t="shared" si="23"/>
        <v>0.12824110885322518</v>
      </c>
      <c r="DC32">
        <f t="shared" si="23"/>
        <v>0.13541287481332065</v>
      </c>
      <c r="DD32">
        <f t="shared" si="23"/>
        <v>0.14619781385132183</v>
      </c>
      <c r="DE32">
        <f t="shared" si="23"/>
        <v>0.15340201755420144</v>
      </c>
      <c r="DF32">
        <f t="shared" si="23"/>
        <v>0.16422382869758864</v>
      </c>
      <c r="DG32">
        <f t="shared" si="23"/>
        <v>0.1714457356101442</v>
      </c>
      <c r="DI32">
        <v>20</v>
      </c>
      <c r="DJ32">
        <f>DJ20*$DJ$4</f>
        <v>7.451183628178093E-2</v>
      </c>
      <c r="DK32">
        <f t="shared" ref="DK32:DW32" si="24">DK20*$DJ$4</f>
        <v>8.822347878353877E-2</v>
      </c>
      <c r="DL32">
        <f t="shared" si="24"/>
        <v>9.750701152212235E-2</v>
      </c>
      <c r="DM32">
        <f t="shared" si="24"/>
        <v>0.11160521850037307</v>
      </c>
      <c r="DN32">
        <f t="shared" si="24"/>
        <v>0.12110022590350286</v>
      </c>
      <c r="DO32">
        <f t="shared" si="24"/>
        <v>0.13546035324442257</v>
      </c>
      <c r="DP32">
        <f t="shared" si="24"/>
        <v>0.14993564562921755</v>
      </c>
      <c r="DQ32">
        <f t="shared" si="24"/>
        <v>0.15963776181048536</v>
      </c>
      <c r="DR32">
        <f t="shared" si="24"/>
        <v>0.17425382011507629</v>
      </c>
      <c r="DS32">
        <f t="shared" si="24"/>
        <v>0.18403234331314125</v>
      </c>
      <c r="DT32">
        <f t="shared" si="24"/>
        <v>0.19874092414904224</v>
      </c>
      <c r="DU32">
        <f t="shared" si="24"/>
        <v>0.20856834969800792</v>
      </c>
      <c r="DV32">
        <f t="shared" si="24"/>
        <v>0.22333388268229926</v>
      </c>
      <c r="DW32">
        <f t="shared" si="24"/>
        <v>0.23318969069840631</v>
      </c>
      <c r="DY32">
        <v>20</v>
      </c>
      <c r="DZ32">
        <f>DZ20*$DZ$4</f>
        <v>0.10741806741244031</v>
      </c>
      <c r="EA32">
        <f t="shared" ref="EA32:EM32" si="25">EA20*$DZ$4</f>
        <v>0.12726656562151226</v>
      </c>
      <c r="EB32">
        <f t="shared" si="25"/>
        <v>0.14071250026445675</v>
      </c>
      <c r="EC32">
        <f t="shared" si="25"/>
        <v>0.1611419972932765</v>
      </c>
      <c r="ED32">
        <f t="shared" si="25"/>
        <v>0.17490735709602667</v>
      </c>
      <c r="EE32">
        <f t="shared" si="25"/>
        <v>0.19573464135009322</v>
      </c>
      <c r="EF32">
        <f t="shared" si="25"/>
        <v>0.21673870517699947</v>
      </c>
      <c r="EG32">
        <f t="shared" si="25"/>
        <v>0.23082180910795216</v>
      </c>
      <c r="EH32">
        <f t="shared" si="25"/>
        <v>0.25204486115588326</v>
      </c>
      <c r="EI32">
        <f t="shared" si="25"/>
        <v>0.2662481341341919</v>
      </c>
      <c r="EJ32">
        <f t="shared" si="25"/>
        <v>0.28761867319241041</v>
      </c>
      <c r="EK32">
        <f t="shared" si="25"/>
        <v>0.30190128480381634</v>
      </c>
      <c r="EL32">
        <f t="shared" si="25"/>
        <v>0.32336642203535565</v>
      </c>
      <c r="EM32">
        <f t="shared" si="25"/>
        <v>0.33769781081693817</v>
      </c>
    </row>
    <row r="33" spans="1:143">
      <c r="A33">
        <v>30</v>
      </c>
      <c r="B33">
        <f t="shared" ref="B33:O33" si="26">B21*$B$4</f>
        <v>1.305510502212383E-2</v>
      </c>
      <c r="C33">
        <f t="shared" si="26"/>
        <v>1.4702625876318026E-2</v>
      </c>
      <c r="D33">
        <f t="shared" si="26"/>
        <v>1.6768221394335731E-2</v>
      </c>
      <c r="E33">
        <f t="shared" si="26"/>
        <v>1.8422644659874747E-2</v>
      </c>
      <c r="F33">
        <f t="shared" si="26"/>
        <v>2.04900579831226E-2</v>
      </c>
      <c r="G33">
        <f t="shared" si="26"/>
        <v>2.2554239160826543E-2</v>
      </c>
      <c r="H33">
        <f t="shared" si="26"/>
        <v>2.4201841382779456E-2</v>
      </c>
      <c r="I33">
        <f t="shared" si="26"/>
        <v>2.6255309279189083E-2</v>
      </c>
      <c r="J33">
        <f t="shared" si="26"/>
        <v>2.8300908854895723E-2</v>
      </c>
      <c r="K33">
        <f t="shared" si="26"/>
        <v>2.9931066912845503E-2</v>
      </c>
      <c r="L33">
        <f t="shared" si="26"/>
        <v>3.196022823039496E-2</v>
      </c>
      <c r="M33">
        <f t="shared" si="26"/>
        <v>3.3979361575137784E-2</v>
      </c>
      <c r="N33">
        <f t="shared" si="26"/>
        <v>3.5587144577116335E-2</v>
      </c>
      <c r="O33">
        <f t="shared" si="26"/>
        <v>3.7188047844757731E-2</v>
      </c>
      <c r="Q33">
        <v>30</v>
      </c>
      <c r="R33">
        <f>R21*$R$4</f>
        <v>2.2136733727252219E-2</v>
      </c>
      <c r="S33">
        <f t="shared" si="18"/>
        <v>2.4946158819144783E-2</v>
      </c>
      <c r="T33">
        <f t="shared" si="18"/>
        <v>2.8471130607866355E-2</v>
      </c>
      <c r="U33">
        <f t="shared" si="18"/>
        <v>3.1296340062281464E-2</v>
      </c>
      <c r="V33">
        <f t="shared" si="18"/>
        <v>3.4828971696252986E-2</v>
      </c>
      <c r="W33">
        <f t="shared" si="18"/>
        <v>3.8358291392748003E-2</v>
      </c>
      <c r="X33">
        <f t="shared" si="18"/>
        <v>4.1176815424748082E-2</v>
      </c>
      <c r="Y33">
        <f t="shared" si="18"/>
        <v>4.4691346879383219E-2</v>
      </c>
      <c r="Z33">
        <f t="shared" si="18"/>
        <v>4.8194170746523275E-2</v>
      </c>
      <c r="AA33">
        <f t="shared" si="18"/>
        <v>5.0986789298442636E-2</v>
      </c>
      <c r="AB33">
        <f t="shared" si="18"/>
        <v>5.4464328060085859E-2</v>
      </c>
      <c r="AC33">
        <f t="shared" si="18"/>
        <v>5.7926133810542596E-2</v>
      </c>
      <c r="AD33">
        <f t="shared" si="18"/>
        <v>6.0683666776513268E-2</v>
      </c>
      <c r="AE33">
        <f t="shared" si="18"/>
        <v>6.3430234513910028E-2</v>
      </c>
      <c r="AG33">
        <v>30</v>
      </c>
      <c r="AH33">
        <f t="shared" ref="AH33:AU40" si="27">AH21*$AH$4</f>
        <v>3.3084951933806402E-2</v>
      </c>
      <c r="AI33">
        <f t="shared" si="27"/>
        <v>3.7302198252003767E-2</v>
      </c>
      <c r="AJ33">
        <f t="shared" si="27"/>
        <v>4.2596614855737971E-2</v>
      </c>
      <c r="AK33">
        <f t="shared" si="27"/>
        <v>4.6842230513864679E-2</v>
      </c>
      <c r="AL33">
        <f t="shared" si="27"/>
        <v>5.2153462833088013E-2</v>
      </c>
      <c r="AM33">
        <f t="shared" si="27"/>
        <v>5.7462292883874722E-2</v>
      </c>
      <c r="AN33">
        <f t="shared" si="27"/>
        <v>6.1703649841573782E-2</v>
      </c>
      <c r="AO33">
        <f t="shared" si="27"/>
        <v>6.6994352406894747E-2</v>
      </c>
      <c r="AP33">
        <f t="shared" si="27"/>
        <v>7.2269483355794764E-2</v>
      </c>
      <c r="AQ33">
        <f t="shared" si="27"/>
        <v>7.6476452252335E-2</v>
      </c>
      <c r="AR33">
        <f t="shared" si="27"/>
        <v>8.1716848032698991E-2</v>
      </c>
      <c r="AS33">
        <f t="shared" si="27"/>
        <v>8.6935232032038248E-2</v>
      </c>
      <c r="AT33">
        <f t="shared" si="27"/>
        <v>9.1093137291592366E-2</v>
      </c>
      <c r="AU33">
        <f t="shared" si="27"/>
        <v>9.5235483658636169E-2</v>
      </c>
      <c r="AW33">
        <v>30</v>
      </c>
      <c r="AX33">
        <f t="shared" ref="AX33:BK40" si="28">AX21*$AX$4</f>
        <v>4.5712734504711409E-2</v>
      </c>
      <c r="AY33">
        <f t="shared" si="28"/>
        <v>5.1560341714815203E-2</v>
      </c>
      <c r="AZ33">
        <f t="shared" si="28"/>
        <v>5.8905010895989408E-2</v>
      </c>
      <c r="BA33">
        <f t="shared" si="28"/>
        <v>6.4797253117219428E-2</v>
      </c>
      <c r="BB33">
        <f t="shared" si="28"/>
        <v>7.2171270421153191E-2</v>
      </c>
      <c r="BC33">
        <f t="shared" si="28"/>
        <v>7.9544874938935431E-2</v>
      </c>
      <c r="BD33">
        <f t="shared" si="28"/>
        <v>8.5437772915013713E-2</v>
      </c>
      <c r="BE33">
        <f t="shared" si="28"/>
        <v>9.2790871300177255E-2</v>
      </c>
      <c r="BF33">
        <f t="shared" si="28"/>
        <v>0.10012465786676296</v>
      </c>
      <c r="BG33">
        <f t="shared" si="28"/>
        <v>0.10597499434382512</v>
      </c>
      <c r="BH33">
        <f t="shared" si="28"/>
        <v>0.11326428670783165</v>
      </c>
      <c r="BI33">
        <f t="shared" si="28"/>
        <v>0.12052488824670762</v>
      </c>
      <c r="BJ33">
        <f t="shared" si="28"/>
        <v>0.1263113029121922</v>
      </c>
      <c r="BK33">
        <f t="shared" si="28"/>
        <v>0.13207717248093462</v>
      </c>
      <c r="BM33">
        <v>30</v>
      </c>
      <c r="BN33">
        <f t="shared" ref="BN33:CA40" si="29">BN21*$BN$4</f>
        <v>7.5437591721400396E-2</v>
      </c>
      <c r="BO33">
        <f t="shared" si="29"/>
        <v>8.514163906260494E-2</v>
      </c>
      <c r="BP33">
        <f t="shared" si="29"/>
        <v>9.7339115990482686E-2</v>
      </c>
      <c r="BQ33">
        <f t="shared" si="29"/>
        <v>0.10713111260839027</v>
      </c>
      <c r="BR33">
        <f t="shared" si="29"/>
        <v>0.11939310809796262</v>
      </c>
      <c r="BS33">
        <f t="shared" si="29"/>
        <v>0.13166208217783323</v>
      </c>
      <c r="BT33">
        <f t="shared" si="29"/>
        <v>0.14147239554906071</v>
      </c>
      <c r="BU33">
        <f t="shared" si="29"/>
        <v>0.15371951321130264</v>
      </c>
      <c r="BV33">
        <f t="shared" si="29"/>
        <v>0.16594058519087748</v>
      </c>
      <c r="BW33">
        <f t="shared" si="29"/>
        <v>0.17569374976184912</v>
      </c>
      <c r="BX33">
        <f t="shared" si="29"/>
        <v>0.1878506556725355</v>
      </c>
      <c r="BY33">
        <f t="shared" si="29"/>
        <v>0.19996477956293698</v>
      </c>
      <c r="BZ33">
        <f t="shared" si="29"/>
        <v>0.20962270943435879</v>
      </c>
      <c r="CA33">
        <f t="shared" si="29"/>
        <v>0.21924926286043425</v>
      </c>
      <c r="CC33">
        <v>30</v>
      </c>
      <c r="CD33">
        <f t="shared" ref="CD33:CQ40" si="30">CD21*$CD$4</f>
        <v>9.2309550021127784E-2</v>
      </c>
      <c r="CE33">
        <f t="shared" si="30"/>
        <v>0.10421102403837919</v>
      </c>
      <c r="CF33">
        <f t="shared" si="30"/>
        <v>0.11917510418342728</v>
      </c>
      <c r="CG33">
        <f t="shared" si="30"/>
        <v>0.13119141363312206</v>
      </c>
      <c r="CH33">
        <f t="shared" si="30"/>
        <v>0.14624257337452906</v>
      </c>
      <c r="CI33">
        <f t="shared" si="30"/>
        <v>0.16130614984565325</v>
      </c>
      <c r="CJ33">
        <f t="shared" si="30"/>
        <v>0.17335359611799381</v>
      </c>
      <c r="CK33">
        <f t="shared" si="30"/>
        <v>0.18839650191263077</v>
      </c>
      <c r="CL33">
        <f t="shared" si="30"/>
        <v>0.20341049222403423</v>
      </c>
      <c r="CM33">
        <f t="shared" si="30"/>
        <v>0.21539464994140503</v>
      </c>
      <c r="CN33">
        <f t="shared" si="30"/>
        <v>0.23033482818906126</v>
      </c>
      <c r="CO33">
        <f t="shared" si="30"/>
        <v>0.2452249780520678</v>
      </c>
      <c r="CP33">
        <f t="shared" si="30"/>
        <v>0.25709781608388338</v>
      </c>
      <c r="CQ33">
        <f t="shared" si="30"/>
        <v>0.26893354793169605</v>
      </c>
      <c r="CS33">
        <v>30</v>
      </c>
      <c r="CT33">
        <f t="shared" ref="CT33:DG40" si="31">CT21*$CT$4</f>
        <v>0.11039909697917726</v>
      </c>
      <c r="CU33">
        <f t="shared" si="31"/>
        <v>0.12466182721362178</v>
      </c>
      <c r="CV33">
        <f t="shared" si="31"/>
        <v>0.14259966656893228</v>
      </c>
      <c r="CW33">
        <f t="shared" si="31"/>
        <v>0.1570074892814359</v>
      </c>
      <c r="CX33">
        <f t="shared" si="31"/>
        <v>0.17505821426522686</v>
      </c>
      <c r="CY33">
        <f t="shared" si="31"/>
        <v>0.19312796089057802</v>
      </c>
      <c r="CZ33">
        <f t="shared" si="31"/>
        <v>0.20758240741913234</v>
      </c>
      <c r="DA33">
        <f t="shared" si="31"/>
        <v>0.22563397231308108</v>
      </c>
      <c r="DB33">
        <f t="shared" si="31"/>
        <v>0.24365413945933323</v>
      </c>
      <c r="DC33">
        <f t="shared" si="31"/>
        <v>0.25804005074693531</v>
      </c>
      <c r="DD33">
        <f t="shared" si="31"/>
        <v>0.27597701357620952</v>
      </c>
      <c r="DE33">
        <f t="shared" si="31"/>
        <v>0.29385664904219599</v>
      </c>
      <c r="DF33">
        <f t="shared" si="31"/>
        <v>0.30811505098263209</v>
      </c>
      <c r="DG33">
        <f t="shared" si="31"/>
        <v>0.32233046540103799</v>
      </c>
      <c r="DI33">
        <v>30</v>
      </c>
      <c r="DJ33">
        <f t="shared" ref="DJ33:DW40" si="32">DJ21*$DJ$4</f>
        <v>0.14993564562921755</v>
      </c>
      <c r="DK33">
        <f t="shared" si="32"/>
        <v>0.16937430612727988</v>
      </c>
      <c r="DL33">
        <f t="shared" si="32"/>
        <v>0.19383327931632632</v>
      </c>
      <c r="DM33">
        <f t="shared" si="32"/>
        <v>0.21348731605203733</v>
      </c>
      <c r="DN33">
        <f t="shared" si="32"/>
        <v>0.23812027444586278</v>
      </c>
      <c r="DO33">
        <f t="shared" si="32"/>
        <v>0.26278894227014266</v>
      </c>
      <c r="DP33">
        <f t="shared" si="32"/>
        <v>0.28252851677841395</v>
      </c>
      <c r="DQ33">
        <f t="shared" si="32"/>
        <v>0.30718798726270646</v>
      </c>
      <c r="DR33">
        <f t="shared" si="32"/>
        <v>0.33181236722609087</v>
      </c>
      <c r="DS33">
        <f t="shared" si="32"/>
        <v>0.35147583204762001</v>
      </c>
      <c r="DT33">
        <f t="shared" si="32"/>
        <v>0.37599924951087244</v>
      </c>
      <c r="DU33">
        <f t="shared" si="32"/>
        <v>0.40045075935732311</v>
      </c>
      <c r="DV33">
        <f t="shared" si="32"/>
        <v>0.41995441232205699</v>
      </c>
      <c r="DW33">
        <f t="shared" si="32"/>
        <v>0.43940298841747433</v>
      </c>
      <c r="DY33">
        <v>30</v>
      </c>
      <c r="DZ33">
        <f t="shared" ref="DZ33:EM40" si="33">DZ21*$DZ$4</f>
        <v>0.21673870517699947</v>
      </c>
      <c r="EA33">
        <f t="shared" si="33"/>
        <v>0.24495870961374683</v>
      </c>
      <c r="EB33">
        <f t="shared" si="33"/>
        <v>0.28048738301305431</v>
      </c>
      <c r="EC33">
        <f t="shared" si="33"/>
        <v>0.30905139319202396</v>
      </c>
      <c r="ED33">
        <f t="shared" si="33"/>
        <v>0.34486846592863568</v>
      </c>
      <c r="EE33">
        <f t="shared" si="33"/>
        <v>0.38075480950165241</v>
      </c>
      <c r="EF33">
        <f t="shared" si="33"/>
        <v>0.40948217481636978</v>
      </c>
      <c r="EG33">
        <f t="shared" si="33"/>
        <v>0.44538295463373878</v>
      </c>
      <c r="EH33">
        <f t="shared" si="33"/>
        <v>0.48124654044763737</v>
      </c>
      <c r="EI33">
        <f t="shared" si="33"/>
        <v>0.50989429081540516</v>
      </c>
      <c r="EJ33">
        <f t="shared" si="33"/>
        <v>0.54563352733213288</v>
      </c>
      <c r="EK33">
        <f t="shared" si="33"/>
        <v>0.58127950345629353</v>
      </c>
      <c r="EL33">
        <f t="shared" si="33"/>
        <v>0.60972023297397437</v>
      </c>
      <c r="EM33">
        <f t="shared" si="33"/>
        <v>0.63808729064647407</v>
      </c>
    </row>
    <row r="34" spans="1:143">
      <c r="A34">
        <v>40</v>
      </c>
      <c r="B34">
        <f t="shared" ref="B34:O34" si="34">B22*$B$4</f>
        <v>1.7595366762802336E-2</v>
      </c>
      <c r="C34">
        <f t="shared" si="34"/>
        <v>2.0076756567979227E-2</v>
      </c>
      <c r="D34">
        <f t="shared" si="34"/>
        <v>2.2554239160826543E-2</v>
      </c>
      <c r="E34">
        <f t="shared" si="34"/>
        <v>2.5024099523426321E-2</v>
      </c>
      <c r="F34">
        <f t="shared" si="34"/>
        <v>2.7483680746917646E-2</v>
      </c>
      <c r="G34">
        <f t="shared" si="34"/>
        <v>2.9931066912845503E-2</v>
      </c>
      <c r="H34">
        <f t="shared" si="34"/>
        <v>3.2364873266545288E-2</v>
      </c>
      <c r="I34">
        <f t="shared" si="34"/>
        <v>3.478410313216556E-2</v>
      </c>
      <c r="J34">
        <f t="shared" si="34"/>
        <v>3.7188047844757731E-2</v>
      </c>
      <c r="K34">
        <f t="shared" si="34"/>
        <v>3.9576215251588068E-2</v>
      </c>
      <c r="L34">
        <f t="shared" si="34"/>
        <v>4.1948277679993241E-2</v>
      </c>
      <c r="M34">
        <f t="shared" si="34"/>
        <v>4.4304033466746419E-2</v>
      </c>
      <c r="N34">
        <f t="shared" si="34"/>
        <v>4.6643378119771921E-2</v>
      </c>
      <c r="O34">
        <f t="shared" si="34"/>
        <v>4.8966282438918853E-2</v>
      </c>
      <c r="Q34">
        <v>40</v>
      </c>
      <c r="R34">
        <f t="shared" ref="R34:AE40" si="35">R22*$R$4</f>
        <v>2.9883420216697865E-2</v>
      </c>
      <c r="S34">
        <f t="shared" si="35"/>
        <v>3.4122571660459691E-2</v>
      </c>
      <c r="T34">
        <f t="shared" si="35"/>
        <v>3.8358291392748003E-2</v>
      </c>
      <c r="U34">
        <f t="shared" si="35"/>
        <v>4.2583898655379267E-2</v>
      </c>
      <c r="V34">
        <f t="shared" si="35"/>
        <v>4.6794570314223828E-2</v>
      </c>
      <c r="W34">
        <f t="shared" si="35"/>
        <v>5.0986789298442636E-2</v>
      </c>
      <c r="X34">
        <f t="shared" si="35"/>
        <v>5.5157978649757335E-2</v>
      </c>
      <c r="Y34">
        <f t="shared" si="35"/>
        <v>5.9306251286868637E-2</v>
      </c>
      <c r="Z34">
        <f t="shared" si="35"/>
        <v>6.3430234513910028E-2</v>
      </c>
      <c r="AA34">
        <f t="shared" si="35"/>
        <v>6.7528944275970129E-2</v>
      </c>
      <c r="AB34">
        <f t="shared" si="35"/>
        <v>7.1601693384081164E-2</v>
      </c>
      <c r="AC34">
        <f t="shared" si="35"/>
        <v>7.5648023456229965E-2</v>
      </c>
      <c r="AD34">
        <f t="shared" si="35"/>
        <v>7.9667653739756469E-2</v>
      </c>
      <c r="AE34">
        <f t="shared" si="35"/>
        <v>8.3660442156851006E-2</v>
      </c>
      <c r="AG34">
        <v>40</v>
      </c>
      <c r="AH34">
        <f t="shared" si="27"/>
        <v>4.4718713949864777E-2</v>
      </c>
      <c r="AI34">
        <f t="shared" si="27"/>
        <v>5.1091192537008827E-2</v>
      </c>
      <c r="AJ34">
        <f t="shared" si="27"/>
        <v>5.7462292883874722E-2</v>
      </c>
      <c r="AK34">
        <f t="shared" si="27"/>
        <v>6.3821587019211548E-2</v>
      </c>
      <c r="AL34">
        <f t="shared" si="27"/>
        <v>7.0161496512369734E-2</v>
      </c>
      <c r="AM34">
        <f t="shared" si="27"/>
        <v>7.6476452252335E-2</v>
      </c>
      <c r="AN34">
        <f t="shared" si="27"/>
        <v>8.2762335834198619E-2</v>
      </c>
      <c r="AO34">
        <f t="shared" si="27"/>
        <v>8.9016096800627498E-2</v>
      </c>
      <c r="AP34">
        <f t="shared" si="27"/>
        <v>9.5235483658636169E-2</v>
      </c>
      <c r="AQ34">
        <f t="shared" si="27"/>
        <v>0.10141885074311245</v>
      </c>
      <c r="AR34">
        <f t="shared" si="27"/>
        <v>0.10756501695463692</v>
      </c>
      <c r="AS34">
        <f t="shared" si="27"/>
        <v>0.11367316077164037</v>
      </c>
      <c r="AT34">
        <f t="shared" si="27"/>
        <v>0.1197427411246535</v>
      </c>
      <c r="AU34">
        <f t="shared" si="27"/>
        <v>0.12577343702663329</v>
      </c>
      <c r="AW34">
        <v>40</v>
      </c>
      <c r="AX34">
        <f>AX22*$AX$4</f>
        <v>6.1849881904115757E-2</v>
      </c>
      <c r="AY34">
        <f t="shared" si="28"/>
        <v>7.069619160982421E-2</v>
      </c>
      <c r="AZ34">
        <f t="shared" si="28"/>
        <v>7.9544874938935431E-2</v>
      </c>
      <c r="BA34">
        <f t="shared" si="28"/>
        <v>8.8381022815490401E-2</v>
      </c>
      <c r="BB34">
        <f t="shared" si="28"/>
        <v>9.7193745586176536E-2</v>
      </c>
      <c r="BC34">
        <f t="shared" si="28"/>
        <v>0.10597499434382512</v>
      </c>
      <c r="BD34">
        <f t="shared" si="28"/>
        <v>0.11471877602124601</v>
      </c>
      <c r="BE34">
        <f t="shared" si="28"/>
        <v>0.12342061470873505</v>
      </c>
      <c r="BF34">
        <f t="shared" si="28"/>
        <v>0.13207717248093462</v>
      </c>
      <c r="BG34">
        <f t="shared" si="28"/>
        <v>0.14068597669432478</v>
      </c>
      <c r="BH34">
        <f t="shared" si="28"/>
        <v>0.14924522019608236</v>
      </c>
      <c r="BI34">
        <f t="shared" si="28"/>
        <v>0.15775361258244033</v>
      </c>
      <c r="BJ34">
        <f t="shared" si="28"/>
        <v>0.16621026789939283</v>
      </c>
      <c r="BK34">
        <f t="shared" si="28"/>
        <v>0.17461461880642665</v>
      </c>
      <c r="BM34">
        <v>40</v>
      </c>
      <c r="BN34">
        <f t="shared" si="29"/>
        <v>0.10223233863025737</v>
      </c>
      <c r="BO34">
        <f t="shared" si="29"/>
        <v>0.11693961597716641</v>
      </c>
      <c r="BP34">
        <f t="shared" si="29"/>
        <v>0.13166208217783323</v>
      </c>
      <c r="BQ34">
        <f t="shared" si="29"/>
        <v>0.14637382678971378</v>
      </c>
      <c r="BR34">
        <f t="shared" si="29"/>
        <v>0.16105578560394357</v>
      </c>
      <c r="BS34">
        <f t="shared" si="29"/>
        <v>0.17569374976184912</v>
      </c>
      <c r="BT34">
        <f t="shared" si="29"/>
        <v>0.19027703669063578</v>
      </c>
      <c r="BU34">
        <f t="shared" si="29"/>
        <v>0.20479757571807242</v>
      </c>
      <c r="BV34">
        <f t="shared" si="29"/>
        <v>0.21924926286043425</v>
      </c>
      <c r="BW34">
        <f t="shared" si="29"/>
        <v>0.23362749563183843</v>
      </c>
      <c r="BX34">
        <f t="shared" si="29"/>
        <v>0.24792883137122804</v>
      </c>
      <c r="BY34">
        <f t="shared" si="29"/>
        <v>0.26215073221779189</v>
      </c>
      <c r="BZ34">
        <f t="shared" si="29"/>
        <v>0.27629137206062016</v>
      </c>
      <c r="CA34">
        <f t="shared" si="29"/>
        <v>0.29034948857878096</v>
      </c>
      <c r="CC34">
        <v>40</v>
      </c>
      <c r="CD34">
        <f t="shared" si="30"/>
        <v>0.12517950219759977</v>
      </c>
      <c r="CE34">
        <f t="shared" si="30"/>
        <v>0.14323068079750464</v>
      </c>
      <c r="CF34">
        <f t="shared" si="30"/>
        <v>0.16130614984565325</v>
      </c>
      <c r="CG34">
        <f t="shared" si="30"/>
        <v>0.17937354838276978</v>
      </c>
      <c r="CH34">
        <f t="shared" si="30"/>
        <v>0.19740899919501667</v>
      </c>
      <c r="CI34">
        <f t="shared" si="30"/>
        <v>0.21539464994140503</v>
      </c>
      <c r="CJ34">
        <f t="shared" si="30"/>
        <v>0.23331703004897072</v>
      </c>
      <c r="CK34">
        <f t="shared" si="30"/>
        <v>0.25116591916505843</v>
      </c>
      <c r="CL34">
        <f t="shared" si="30"/>
        <v>0.26893354793169605</v>
      </c>
      <c r="CM34">
        <f t="shared" si="30"/>
        <v>0.28661402118820983</v>
      </c>
      <c r="CN34">
        <f t="shared" si="30"/>
        <v>0.30420289390547278</v>
      </c>
      <c r="CO34">
        <f t="shared" si="30"/>
        <v>0.3216968543442813</v>
      </c>
      <c r="CP34">
        <f t="shared" si="30"/>
        <v>0.33909348396299832</v>
      </c>
      <c r="CQ34">
        <f t="shared" si="30"/>
        <v>0.35639107320814106</v>
      </c>
      <c r="CS34">
        <v>40</v>
      </c>
      <c r="CT34">
        <f t="shared" si="31"/>
        <v>0.14979869772936732</v>
      </c>
      <c r="CU34">
        <f t="shared" si="31"/>
        <v>0.1714457356101442</v>
      </c>
      <c r="CV34">
        <f t="shared" si="31"/>
        <v>0.19312796089057802</v>
      </c>
      <c r="CW34">
        <f t="shared" si="31"/>
        <v>0.21480596915712408</v>
      </c>
      <c r="CX34">
        <f t="shared" si="31"/>
        <v>0.236450615728481</v>
      </c>
      <c r="CY34">
        <f t="shared" si="31"/>
        <v>0.25804005074693531</v>
      </c>
      <c r="CZ34">
        <f t="shared" si="31"/>
        <v>0.27955773619601199</v>
      </c>
      <c r="DA34">
        <f t="shared" si="31"/>
        <v>0.30099107911610773</v>
      </c>
      <c r="DB34">
        <f t="shared" si="31"/>
        <v>0.32233046540103799</v>
      </c>
      <c r="DC34">
        <f t="shared" si="31"/>
        <v>0.34356856189392304</v>
      </c>
      <c r="DD34">
        <f t="shared" si="31"/>
        <v>0.3646998028373184</v>
      </c>
      <c r="DE34">
        <f t="shared" si="31"/>
        <v>0.38572000583497756</v>
      </c>
      <c r="DF34">
        <f t="shared" si="31"/>
        <v>0.40662608057806549</v>
      </c>
      <c r="DG34">
        <f t="shared" si="31"/>
        <v>0.42741580516072586</v>
      </c>
      <c r="DI34">
        <v>40</v>
      </c>
      <c r="DJ34">
        <f t="shared" si="32"/>
        <v>0.20365275381917525</v>
      </c>
      <c r="DK34">
        <f>DK22*$DJ$4</f>
        <v>0.23318969069840631</v>
      </c>
      <c r="DL34">
        <f t="shared" si="32"/>
        <v>0.26278894227014266</v>
      </c>
      <c r="DM34">
        <f t="shared" si="32"/>
        <v>0.29239534166089981</v>
      </c>
      <c r="DN34">
        <f t="shared" si="32"/>
        <v>0.32196792175740335</v>
      </c>
      <c r="DO34">
        <f t="shared" si="32"/>
        <v>0.35147583204762001</v>
      </c>
      <c r="DP34">
        <f t="shared" si="32"/>
        <v>0.38089560368887471</v>
      </c>
      <c r="DQ34">
        <f t="shared" si="32"/>
        <v>0.41020926168538568</v>
      </c>
      <c r="DR34">
        <f t="shared" si="32"/>
        <v>0.43940298841747433</v>
      </c>
      <c r="DS34">
        <f t="shared" si="32"/>
        <v>0.46846615688474491</v>
      </c>
      <c r="DT34">
        <f t="shared" si="32"/>
        <v>0.49739061828035802</v>
      </c>
      <c r="DU34">
        <f t="shared" si="32"/>
        <v>0.52617016844056608</v>
      </c>
      <c r="DV34">
        <f t="shared" si="32"/>
        <v>0.55480014256158861</v>
      </c>
      <c r="DW34">
        <f t="shared" si="32"/>
        <v>0.58327710347982387</v>
      </c>
      <c r="DY34">
        <v>40</v>
      </c>
      <c r="DZ34">
        <f t="shared" si="33"/>
        <v>0.29475684824669629</v>
      </c>
      <c r="EA34">
        <f t="shared" si="33"/>
        <v>0.33769781081693817</v>
      </c>
      <c r="EB34">
        <f t="shared" si="33"/>
        <v>0.38075480950165241</v>
      </c>
      <c r="EC34">
        <f t="shared" si="33"/>
        <v>0.42384517410315459</v>
      </c>
      <c r="ED34">
        <f t="shared" si="33"/>
        <v>0.46690722879222873</v>
      </c>
      <c r="EE34">
        <f t="shared" si="33"/>
        <v>0.50989429081540516</v>
      </c>
      <c r="EF34">
        <f t="shared" si="33"/>
        <v>0.55277064367628814</v>
      </c>
      <c r="EG34">
        <f t="shared" si="33"/>
        <v>0.5955087527406191</v>
      </c>
      <c r="EH34">
        <f t="shared" si="33"/>
        <v>0.63808729064647407</v>
      </c>
      <c r="EI34">
        <f t="shared" si="33"/>
        <v>0.68048970649606189</v>
      </c>
      <c r="EJ34">
        <f t="shared" si="33"/>
        <v>0.72270316963600345</v>
      </c>
      <c r="EK34">
        <f t="shared" si="33"/>
        <v>0.76471777724970669</v>
      </c>
      <c r="EL34">
        <f t="shared" si="33"/>
        <v>0.80652595137856564</v>
      </c>
      <c r="EM34">
        <f t="shared" si="33"/>
        <v>0.84812197430611413</v>
      </c>
    </row>
    <row r="35" spans="1:143">
      <c r="A35">
        <v>50</v>
      </c>
      <c r="B35">
        <f t="shared" ref="B35:O35" si="36">B23*$B$4</f>
        <v>2.0903227926193903E-2</v>
      </c>
      <c r="C35">
        <f t="shared" si="36"/>
        <v>2.3790308605476786E-2</v>
      </c>
      <c r="D35">
        <f t="shared" si="36"/>
        <v>2.6665093329388004E-2</v>
      </c>
      <c r="E35">
        <f t="shared" si="36"/>
        <v>2.9524080305436684E-2</v>
      </c>
      <c r="F35">
        <f t="shared" si="36"/>
        <v>3.2364873266545288E-2</v>
      </c>
      <c r="G35">
        <f t="shared" si="36"/>
        <v>3.5185837704074949E-2</v>
      </c>
      <c r="H35">
        <f t="shared" si="36"/>
        <v>3.7985875828885692E-2</v>
      </c>
      <c r="I35">
        <f t="shared" si="36"/>
        <v>4.0764274767994477E-2</v>
      </c>
      <c r="J35">
        <f t="shared" si="36"/>
        <v>4.3520601571387006E-2</v>
      </c>
      <c r="K35">
        <f t="shared" si="36"/>
        <v>4.6254629048951605E-2</v>
      </c>
      <c r="L35">
        <f t="shared" si="36"/>
        <v>4.8580272789884707E-2</v>
      </c>
      <c r="M35">
        <f t="shared" si="36"/>
        <v>5.1272775740805451E-2</v>
      </c>
      <c r="N35">
        <f t="shared" si="36"/>
        <v>5.3943044798804039E-2</v>
      </c>
      <c r="O35">
        <f t="shared" si="36"/>
        <v>5.6591258573336634E-2</v>
      </c>
      <c r="Q35">
        <v>50</v>
      </c>
      <c r="R35">
        <f t="shared" si="35"/>
        <v>3.5535235427099222E-2</v>
      </c>
      <c r="S35">
        <f t="shared" si="35"/>
        <v>4.0472696470277687E-2</v>
      </c>
      <c r="T35">
        <f t="shared" si="35"/>
        <v>4.5392911966101776E-2</v>
      </c>
      <c r="U35">
        <f t="shared" si="35"/>
        <v>5.0289486587958759E-2</v>
      </c>
      <c r="V35">
        <f t="shared" si="35"/>
        <v>5.5157978649757335E-2</v>
      </c>
      <c r="W35">
        <f t="shared" si="35"/>
        <v>5.999529941119576E-2</v>
      </c>
      <c r="X35">
        <f t="shared" si="35"/>
        <v>6.4799318569307804E-2</v>
      </c>
      <c r="Y35">
        <f t="shared" si="35"/>
        <v>6.956859725434951E-2</v>
      </c>
      <c r="Z35">
        <f t="shared" si="35"/>
        <v>7.4302202727930811E-2</v>
      </c>
      <c r="AA35">
        <f t="shared" si="35"/>
        <v>7.8999577027812254E-2</v>
      </c>
      <c r="AB35">
        <f t="shared" si="35"/>
        <v>8.2996844023334571E-2</v>
      </c>
      <c r="AC35">
        <f t="shared" si="35"/>
        <v>8.7626355335089737E-2</v>
      </c>
      <c r="AD35">
        <f t="shared" si="35"/>
        <v>9.2219360056104094E-2</v>
      </c>
      <c r="AE35">
        <f t="shared" si="35"/>
        <v>9.6776054352756491E-2</v>
      </c>
      <c r="AG35">
        <v>50</v>
      </c>
      <c r="AH35">
        <f t="shared" si="27"/>
        <v>5.3215631179397482E-2</v>
      </c>
      <c r="AI35">
        <f t="shared" si="27"/>
        <v>6.0643944602102304E-2</v>
      </c>
      <c r="AJ35">
        <f t="shared" si="27"/>
        <v>6.805072527048607E-2</v>
      </c>
      <c r="AK35">
        <f t="shared" si="27"/>
        <v>7.5425882235790082E-2</v>
      </c>
      <c r="AL35">
        <f t="shared" si="27"/>
        <v>8.2762335834198619E-2</v>
      </c>
      <c r="AM35">
        <f t="shared" si="27"/>
        <v>9.0055099442143655E-2</v>
      </c>
      <c r="AN35">
        <f t="shared" si="27"/>
        <v>9.730067496407982E-2</v>
      </c>
      <c r="AO35">
        <f t="shared" si="27"/>
        <v>0.10449664269730101</v>
      </c>
      <c r="AP35">
        <f t="shared" si="27"/>
        <v>0.11164137598322878</v>
      </c>
      <c r="AQ35">
        <f t="shared" si="27"/>
        <v>0.11873383840770109</v>
      </c>
      <c r="AR35">
        <f t="shared" si="27"/>
        <v>0.12477102948157685</v>
      </c>
      <c r="AS35">
        <f t="shared" si="27"/>
        <v>0.13176510101336117</v>
      </c>
      <c r="AT35">
        <f t="shared" si="27"/>
        <v>0.13870603633121825</v>
      </c>
      <c r="AU35">
        <f t="shared" si="27"/>
        <v>0.14559400311581713</v>
      </c>
      <c r="AW35">
        <v>50</v>
      </c>
      <c r="AX35">
        <f t="shared" si="28"/>
        <v>7.3646324470057978E-2</v>
      </c>
      <c r="AY35">
        <f t="shared" si="28"/>
        <v>8.3965274404365325E-2</v>
      </c>
      <c r="AZ35">
        <f t="shared" si="28"/>
        <v>9.4259319525665672E-2</v>
      </c>
      <c r="BA35">
        <f t="shared" si="28"/>
        <v>0.10451391410333657</v>
      </c>
      <c r="BB35">
        <f t="shared" si="28"/>
        <v>0.11471877602124601</v>
      </c>
      <c r="BC35">
        <f t="shared" si="28"/>
        <v>0.12486659510613916</v>
      </c>
      <c r="BD35">
        <f t="shared" si="28"/>
        <v>0.13495218116059621</v>
      </c>
      <c r="BE35">
        <f t="shared" si="28"/>
        <v>0.14497188483002049</v>
      </c>
      <c r="BF35">
        <f t="shared" si="28"/>
        <v>0.15492319388433892</v>
      </c>
      <c r="BG35">
        <f t="shared" si="28"/>
        <v>0.16480444571239369</v>
      </c>
      <c r="BH35">
        <f t="shared" si="28"/>
        <v>0.17321754200468362</v>
      </c>
      <c r="BI35">
        <f t="shared" si="28"/>
        <v>0.18296635025015001</v>
      </c>
      <c r="BJ35">
        <f t="shared" si="28"/>
        <v>0.19264338821061813</v>
      </c>
      <c r="BK35">
        <f t="shared" si="28"/>
        <v>0.20224874424975961</v>
      </c>
      <c r="BM35">
        <v>50</v>
      </c>
      <c r="BN35">
        <f t="shared" si="29"/>
        <v>0.12184686534331172</v>
      </c>
      <c r="BO35">
        <f t="shared" si="29"/>
        <v>0.13902061929242746</v>
      </c>
      <c r="BP35">
        <f t="shared" si="29"/>
        <v>0.1561660691253649</v>
      </c>
      <c r="BQ35">
        <f t="shared" si="29"/>
        <v>0.17325763402784469</v>
      </c>
      <c r="BR35">
        <f t="shared" si="29"/>
        <v>0.19027703669063578</v>
      </c>
      <c r="BS35">
        <f t="shared" si="29"/>
        <v>0.2072111124086693</v>
      </c>
      <c r="BT35">
        <f t="shared" si="29"/>
        <v>0.22405035982748808</v>
      </c>
      <c r="BU35">
        <f t="shared" si="29"/>
        <v>0.24078795293597552</v>
      </c>
      <c r="BV35">
        <f t="shared" si="29"/>
        <v>0.25741905028341594</v>
      </c>
      <c r="BW35">
        <f t="shared" si="29"/>
        <v>0.2739403015525167</v>
      </c>
      <c r="BX35">
        <f t="shared" si="29"/>
        <v>0.28801223933194531</v>
      </c>
      <c r="BY35">
        <f t="shared" si="29"/>
        <v>0.30432426858928474</v>
      </c>
      <c r="BZ35">
        <f t="shared" si="29"/>
        <v>0.32052226175620269</v>
      </c>
      <c r="CA35">
        <f t="shared" si="29"/>
        <v>0.3366059865319373</v>
      </c>
      <c r="CC35">
        <v>50</v>
      </c>
      <c r="CD35">
        <f>CD23*$CD$4</f>
        <v>0.14925494526554617</v>
      </c>
      <c r="CE35">
        <f t="shared" si="30"/>
        <v>0.17034251530991665</v>
      </c>
      <c r="CF35">
        <f t="shared" si="30"/>
        <v>0.19140193728752938</v>
      </c>
      <c r="CG35">
        <f t="shared" si="30"/>
        <v>0.21240111679017748</v>
      </c>
      <c r="CH35">
        <f t="shared" si="30"/>
        <v>0.23331703004897072</v>
      </c>
      <c r="CI35">
        <f t="shared" si="30"/>
        <v>0.25413301351128048</v>
      </c>
      <c r="CJ35">
        <f t="shared" si="30"/>
        <v>0.27483696888144199</v>
      </c>
      <c r="CK35">
        <f t="shared" si="30"/>
        <v>0.29542013803015921</v>
      </c>
      <c r="CL35">
        <f t="shared" si="30"/>
        <v>0.31587624545522197</v>
      </c>
      <c r="CM35">
        <f t="shared" si="30"/>
        <v>0.33620088501344986</v>
      </c>
      <c r="CN35">
        <f t="shared" si="30"/>
        <v>0.35351507415263755</v>
      </c>
      <c r="CO35">
        <f t="shared" si="30"/>
        <v>0.37358847861700001</v>
      </c>
      <c r="CP35">
        <f t="shared" si="30"/>
        <v>0.39352459843277837</v>
      </c>
      <c r="CQ35">
        <f t="shared" si="30"/>
        <v>0.41332295777069328</v>
      </c>
      <c r="CS35">
        <v>50</v>
      </c>
      <c r="CT35">
        <f t="shared" si="31"/>
        <v>0.17867143281568632</v>
      </c>
      <c r="CU35">
        <f t="shared" si="31"/>
        <v>0.20396951343381892</v>
      </c>
      <c r="CV35">
        <f t="shared" si="31"/>
        <v>0.22924091429558091</v>
      </c>
      <c r="CW35">
        <f>CW23*$CT$4</f>
        <v>0.25444640251579576</v>
      </c>
      <c r="CX35">
        <f t="shared" si="31"/>
        <v>0.27955773619601199</v>
      </c>
      <c r="CY35">
        <f t="shared" si="31"/>
        <v>0.30455439139077234</v>
      </c>
      <c r="CZ35">
        <f t="shared" si="31"/>
        <v>0.32942139238607232</v>
      </c>
      <c r="DA35">
        <f t="shared" si="31"/>
        <v>0.35414782933652872</v>
      </c>
      <c r="DB35">
        <f t="shared" si="31"/>
        <v>0.37872581958448903</v>
      </c>
      <c r="DC35">
        <f t="shared" si="31"/>
        <v>0.40314976407826919</v>
      </c>
      <c r="DD35">
        <f t="shared" si="31"/>
        <v>0.42395900331001718</v>
      </c>
      <c r="DE35">
        <f t="shared" si="31"/>
        <v>0.44808765239548959</v>
      </c>
      <c r="DF35">
        <f t="shared" si="31"/>
        <v>0.47205455724473783</v>
      </c>
      <c r="DG35">
        <f t="shared" si="31"/>
        <v>0.49585894257151986</v>
      </c>
      <c r="DI35">
        <v>50</v>
      </c>
      <c r="DJ35">
        <f t="shared" si="32"/>
        <v>0.24305225758926421</v>
      </c>
      <c r="DK35">
        <f t="shared" si="32"/>
        <v>0.27759408568786664</v>
      </c>
      <c r="DL35">
        <f t="shared" si="32"/>
        <v>0.31211623087166052</v>
      </c>
      <c r="DM35">
        <f t="shared" si="32"/>
        <v>0.34656341040616961</v>
      </c>
      <c r="DN35">
        <f t="shared" si="32"/>
        <v>0.38089560368887471</v>
      </c>
      <c r="DO35">
        <f t="shared" si="32"/>
        <v>0.41508353349309102</v>
      </c>
      <c r="DP35">
        <f t="shared" si="32"/>
        <v>0.4491056653500301</v>
      </c>
      <c r="DQ35">
        <f t="shared" si="32"/>
        <v>0.48294615402677515</v>
      </c>
      <c r="DR35">
        <f t="shared" si="32"/>
        <v>0.51659340216903904</v>
      </c>
      <c r="DS35">
        <f t="shared" si="32"/>
        <v>0.55003902664695026</v>
      </c>
      <c r="DT35">
        <f t="shared" si="32"/>
        <v>0.57854168404712847</v>
      </c>
      <c r="DU35">
        <f t="shared" si="32"/>
        <v>0.61159859924528359</v>
      </c>
      <c r="DV35">
        <f t="shared" si="32"/>
        <v>0.64444167980805978</v>
      </c>
      <c r="DW35">
        <f t="shared" si="32"/>
        <v>0.67706938435019615</v>
      </c>
      <c r="DY35">
        <v>50</v>
      </c>
      <c r="DZ35">
        <f t="shared" si="33"/>
        <v>0.35204184909881969</v>
      </c>
      <c r="EA35">
        <f t="shared" si="33"/>
        <v>0.40230008552523427</v>
      </c>
      <c r="EB35">
        <f t="shared" si="33"/>
        <v>0.45255949563952513</v>
      </c>
      <c r="EC35">
        <f t="shared" si="33"/>
        <v>0.5027366178251168</v>
      </c>
      <c r="ED35">
        <f t="shared" si="33"/>
        <v>0.55277064367628814</v>
      </c>
      <c r="EE35">
        <f t="shared" si="33"/>
        <v>0.60261675669194303</v>
      </c>
      <c r="EF35">
        <f t="shared" si="33"/>
        <v>0.65224169998424153</v>
      </c>
      <c r="EG35">
        <f t="shared" si="33"/>
        <v>0.70162073685525084</v>
      </c>
      <c r="EH35">
        <f t="shared" si="33"/>
        <v>0.75073551311755937</v>
      </c>
      <c r="EI35">
        <f t="shared" si="33"/>
        <v>0.79957252093233488</v>
      </c>
      <c r="EJ35">
        <f t="shared" si="33"/>
        <v>0.84120423198808092</v>
      </c>
      <c r="EK35">
        <f t="shared" si="33"/>
        <v>0.88950162655235177</v>
      </c>
      <c r="EL35">
        <f t="shared" si="33"/>
        <v>0.93750046519876395</v>
      </c>
      <c r="EM35">
        <f t="shared" si="33"/>
        <v>0.98519764608154337</v>
      </c>
    </row>
    <row r="36" spans="1:143">
      <c r="A36">
        <v>60</v>
      </c>
      <c r="B36">
        <f t="shared" ref="B36:O36" si="37">B24*$B$4</f>
        <v>2.3790308605476786E-2</v>
      </c>
      <c r="C36">
        <f t="shared" si="37"/>
        <v>2.6665093329388004E-2</v>
      </c>
      <c r="D36">
        <f t="shared" si="37"/>
        <v>2.9931066912845503E-2</v>
      </c>
      <c r="E36">
        <f t="shared" si="37"/>
        <v>3.3172942967278157E-2</v>
      </c>
      <c r="F36">
        <f t="shared" si="37"/>
        <v>3.5988021278861151E-2</v>
      </c>
      <c r="G36">
        <f t="shared" si="37"/>
        <v>3.9179298640543148E-2</v>
      </c>
      <c r="H36">
        <f t="shared" si="37"/>
        <v>4.234203994233076E-2</v>
      </c>
      <c r="I36">
        <f t="shared" si="37"/>
        <v>4.5475760556801893E-2</v>
      </c>
      <c r="J36">
        <f t="shared" si="37"/>
        <v>4.8193806941084209E-2</v>
      </c>
      <c r="K36">
        <f t="shared" si="37"/>
        <v>5.1272775740805451E-2</v>
      </c>
      <c r="L36">
        <f t="shared" si="37"/>
        <v>5.4322706531377447E-2</v>
      </c>
      <c r="M36">
        <f t="shared" si="37"/>
        <v>5.7343870953653633E-2</v>
      </c>
      <c r="N36">
        <f t="shared" si="37"/>
        <v>6.0336620895570049E-2</v>
      </c>
      <c r="O36">
        <f t="shared" si="37"/>
        <v>6.2932288290097699E-2</v>
      </c>
      <c r="Q36">
        <v>60</v>
      </c>
      <c r="R36">
        <f t="shared" si="35"/>
        <v>4.0472696470277687E-2</v>
      </c>
      <c r="S36">
        <f t="shared" si="35"/>
        <v>4.5392911966101776E-2</v>
      </c>
      <c r="T36">
        <f t="shared" si="35"/>
        <v>5.0986789298442636E-2</v>
      </c>
      <c r="U36">
        <f t="shared" si="35"/>
        <v>5.6543359487378049E-2</v>
      </c>
      <c r="V36">
        <f t="shared" si="35"/>
        <v>6.1371348477037749E-2</v>
      </c>
      <c r="W36">
        <f t="shared" si="35"/>
        <v>6.6847613395169522E-2</v>
      </c>
      <c r="X36">
        <f t="shared" si="35"/>
        <v>7.2277925929877571E-2</v>
      </c>
      <c r="Y36">
        <f t="shared" si="35"/>
        <v>7.7661187812960497E-2</v>
      </c>
      <c r="Z36">
        <f t="shared" si="35"/>
        <v>8.2332499131031397E-2</v>
      </c>
      <c r="AA36">
        <f t="shared" si="35"/>
        <v>8.7626355335089737E-2</v>
      </c>
      <c r="AB36">
        <f t="shared" si="35"/>
        <v>9.2872533595218229E-2</v>
      </c>
      <c r="AC36">
        <f t="shared" si="35"/>
        <v>9.8071336452983646E-2</v>
      </c>
      <c r="AD36">
        <f t="shared" si="35"/>
        <v>0.10322322156494314</v>
      </c>
      <c r="AE36">
        <f t="shared" si="35"/>
        <v>0.10769307936843346</v>
      </c>
      <c r="AG36">
        <v>60</v>
      </c>
      <c r="AH36">
        <f t="shared" si="27"/>
        <v>6.0643944602102304E-2</v>
      </c>
      <c r="AI36">
        <f t="shared" si="27"/>
        <v>6.805072527048607E-2</v>
      </c>
      <c r="AJ36">
        <f t="shared" si="27"/>
        <v>7.6476452252335E-2</v>
      </c>
      <c r="AK36">
        <f t="shared" si="27"/>
        <v>8.4850617507260667E-2</v>
      </c>
      <c r="AL36">
        <f t="shared" si="27"/>
        <v>9.2130202182558282E-2</v>
      </c>
      <c r="AM36">
        <f t="shared" si="27"/>
        <v>0.10039084599800975</v>
      </c>
      <c r="AN36">
        <f t="shared" si="27"/>
        <v>0.10858569908712294</v>
      </c>
      <c r="AO36">
        <f t="shared" si="27"/>
        <v>0.11671279599776666</v>
      </c>
      <c r="AP36">
        <f t="shared" si="27"/>
        <v>0.12376753779158055</v>
      </c>
      <c r="AQ36">
        <f t="shared" si="27"/>
        <v>0.13176510101336117</v>
      </c>
      <c r="AR36">
        <f t="shared" si="27"/>
        <v>0.13969326852693079</v>
      </c>
      <c r="AS36">
        <f t="shared" si="27"/>
        <v>0.14755230655772555</v>
      </c>
      <c r="AT36">
        <f t="shared" si="27"/>
        <v>0.15534273541557447</v>
      </c>
      <c r="AU36">
        <f t="shared" si="27"/>
        <v>0.16210363131822761</v>
      </c>
      <c r="AW36">
        <v>60</v>
      </c>
      <c r="AX36">
        <f t="shared" si="28"/>
        <v>8.3965274404365325E-2</v>
      </c>
      <c r="AY36">
        <f t="shared" si="28"/>
        <v>9.4259319525665672E-2</v>
      </c>
      <c r="AZ36">
        <f t="shared" si="28"/>
        <v>0.10597499434382512</v>
      </c>
      <c r="BA36">
        <f t="shared" si="28"/>
        <v>0.11762423450943153</v>
      </c>
      <c r="BB36">
        <f t="shared" si="28"/>
        <v>0.12775472589512468</v>
      </c>
      <c r="BC36">
        <f t="shared" si="28"/>
        <v>0.13925457599194771</v>
      </c>
      <c r="BD36">
        <f t="shared" si="28"/>
        <v>0.15066684533559194</v>
      </c>
      <c r="BE36">
        <f t="shared" si="28"/>
        <v>0.1619884494421403</v>
      </c>
      <c r="BF36">
        <f t="shared" si="28"/>
        <v>0.17181900412291476</v>
      </c>
      <c r="BG36">
        <f t="shared" si="28"/>
        <v>0.18296635025015001</v>
      </c>
      <c r="BH36">
        <f t="shared" si="28"/>
        <v>0.19401996543053429</v>
      </c>
      <c r="BI36">
        <f t="shared" si="28"/>
        <v>0.20498000515743164</v>
      </c>
      <c r="BJ36">
        <f t="shared" si="28"/>
        <v>0.21584700126474521</v>
      </c>
      <c r="BK36">
        <f t="shared" si="28"/>
        <v>0.22527992947509778</v>
      </c>
      <c r="BM36">
        <v>60</v>
      </c>
      <c r="BN36">
        <f t="shared" si="29"/>
        <v>0.13902061929242746</v>
      </c>
      <c r="BO36">
        <f t="shared" si="29"/>
        <v>0.1561660691253649</v>
      </c>
      <c r="BP36">
        <f t="shared" si="29"/>
        <v>0.17569374976184912</v>
      </c>
      <c r="BQ36">
        <f t="shared" si="29"/>
        <v>0.19512452515635983</v>
      </c>
      <c r="BR36">
        <f t="shared" si="29"/>
        <v>0.212032344120585</v>
      </c>
      <c r="BS36">
        <f t="shared" si="29"/>
        <v>0.23123638298907148</v>
      </c>
      <c r="BT36">
        <f t="shared" si="29"/>
        <v>0.25030472172513063</v>
      </c>
      <c r="BU36">
        <f t="shared" si="29"/>
        <v>0.26923130039073145</v>
      </c>
      <c r="BV36">
        <f t="shared" si="29"/>
        <v>0.28567267736002633</v>
      </c>
      <c r="BW36">
        <f t="shared" si="29"/>
        <v>0.30432426858928474</v>
      </c>
      <c r="BX36">
        <f t="shared" si="29"/>
        <v>0.32282693248175021</v>
      </c>
      <c r="BY36">
        <f t="shared" si="29"/>
        <v>0.34118036537219248</v>
      </c>
      <c r="BZ36">
        <f t="shared" si="29"/>
        <v>0.35938495093654843</v>
      </c>
      <c r="CA36">
        <f t="shared" si="29"/>
        <v>0.37519255866480428</v>
      </c>
      <c r="CC36">
        <v>60</v>
      </c>
      <c r="CD36">
        <f t="shared" si="30"/>
        <v>0.17034251530991665</v>
      </c>
      <c r="CE36">
        <f t="shared" si="30"/>
        <v>0.19140193728752938</v>
      </c>
      <c r="CF36">
        <f t="shared" si="30"/>
        <v>0.21539464994140503</v>
      </c>
      <c r="CG36">
        <f t="shared" si="30"/>
        <v>0.23927525320627582</v>
      </c>
      <c r="CH36">
        <f t="shared" si="30"/>
        <v>0.26006029788170837</v>
      </c>
      <c r="CI36">
        <f t="shared" si="30"/>
        <v>0.2836735322549267</v>
      </c>
      <c r="CJ36">
        <f t="shared" si="30"/>
        <v>0.30712522037037121</v>
      </c>
      <c r="CK36">
        <f t="shared" si="30"/>
        <v>0.33040745712278963</v>
      </c>
      <c r="CL36">
        <f t="shared" si="30"/>
        <v>0.35063629550281211</v>
      </c>
      <c r="CM36">
        <f t="shared" si="30"/>
        <v>0.37358847861700001</v>
      </c>
      <c r="CN36">
        <f t="shared" si="30"/>
        <v>0.39636137367508423</v>
      </c>
      <c r="CO36">
        <f t="shared" si="30"/>
        <v>0.41895432522855147</v>
      </c>
      <c r="CP36">
        <f t="shared" si="30"/>
        <v>0.44136755230245012</v>
      </c>
      <c r="CQ36">
        <f t="shared" si="30"/>
        <v>0.46083237301555435</v>
      </c>
      <c r="CS36">
        <v>60</v>
      </c>
      <c r="CT36">
        <f t="shared" si="31"/>
        <v>0.20396951343381892</v>
      </c>
      <c r="CU36">
        <f t="shared" si="31"/>
        <v>0.22924091429558091</v>
      </c>
      <c r="CV36">
        <f t="shared" si="31"/>
        <v>0.25804005074693531</v>
      </c>
      <c r="CW36">
        <f t="shared" si="31"/>
        <v>0.2867120836504008</v>
      </c>
      <c r="CX36">
        <f t="shared" si="31"/>
        <v>0.31167302185939949</v>
      </c>
      <c r="CY36">
        <f t="shared" si="31"/>
        <v>0.34003616827301036</v>
      </c>
      <c r="CZ36">
        <f t="shared" si="31"/>
        <v>0.36821097659970176</v>
      </c>
      <c r="DA36">
        <f t="shared" si="31"/>
        <v>0.3961874662160868</v>
      </c>
      <c r="DB36">
        <f t="shared" si="31"/>
        <v>0.4204989316958227</v>
      </c>
      <c r="DC36">
        <f t="shared" si="31"/>
        <v>0.44808765239548959</v>
      </c>
      <c r="DD36">
        <f t="shared" si="31"/>
        <v>0.4754651430612104</v>
      </c>
      <c r="DE36">
        <f t="shared" si="31"/>
        <v>0.5026303142362083</v>
      </c>
      <c r="DF36">
        <f t="shared" si="31"/>
        <v>0.52958315815792456</v>
      </c>
      <c r="DG36">
        <f t="shared" si="31"/>
        <v>0.55299334309760617</v>
      </c>
      <c r="DI36">
        <v>60</v>
      </c>
      <c r="DJ36">
        <f t="shared" si="32"/>
        <v>0.27759408568786664</v>
      </c>
      <c r="DK36">
        <f t="shared" si="32"/>
        <v>0.31211623087166052</v>
      </c>
      <c r="DL36">
        <f t="shared" si="32"/>
        <v>0.35147583204762001</v>
      </c>
      <c r="DM36">
        <f t="shared" si="32"/>
        <v>0.39067937074079823</v>
      </c>
      <c r="DN36">
        <f t="shared" si="32"/>
        <v>0.42482184605346301</v>
      </c>
      <c r="DO36">
        <f t="shared" si="32"/>
        <v>0.46363173440085531</v>
      </c>
      <c r="DP36">
        <f t="shared" si="32"/>
        <v>0.50219741640990501</v>
      </c>
      <c r="DQ36">
        <f t="shared" si="32"/>
        <v>0.54050409297047275</v>
      </c>
      <c r="DR36">
        <f t="shared" si="32"/>
        <v>0.57380195398758205</v>
      </c>
      <c r="DS36">
        <f t="shared" si="32"/>
        <v>0.61159859924528359</v>
      </c>
      <c r="DT36">
        <f t="shared" si="32"/>
        <v>0.64911598991906128</v>
      </c>
      <c r="DU36">
        <f t="shared" si="32"/>
        <v>0.68635192258631461</v>
      </c>
      <c r="DV36">
        <f t="shared" si="32"/>
        <v>0.72330574750768661</v>
      </c>
      <c r="DW36">
        <f t="shared" si="32"/>
        <v>0.75540932388959348</v>
      </c>
      <c r="DY36">
        <v>60</v>
      </c>
      <c r="DZ36">
        <f t="shared" si="33"/>
        <v>0.40230008552523427</v>
      </c>
      <c r="EA36">
        <f t="shared" si="33"/>
        <v>0.45255949563952513</v>
      </c>
      <c r="EB36">
        <f t="shared" si="33"/>
        <v>0.50989429081540516</v>
      </c>
      <c r="EC36">
        <f t="shared" si="33"/>
        <v>0.56703320573030902</v>
      </c>
      <c r="ED36">
        <f t="shared" si="33"/>
        <v>0.61681910057953127</v>
      </c>
      <c r="EE36">
        <f t="shared" si="33"/>
        <v>0.67343545233773938</v>
      </c>
      <c r="EF36">
        <f t="shared" si="33"/>
        <v>0.7297196442834748</v>
      </c>
      <c r="EG36">
        <f t="shared" si="33"/>
        <v>0.78564806478427562</v>
      </c>
      <c r="EH36">
        <f t="shared" si="33"/>
        <v>0.83428049356683809</v>
      </c>
      <c r="EI36">
        <f t="shared" si="33"/>
        <v>0.88950162655235177</v>
      </c>
      <c r="EJ36">
        <f t="shared" si="33"/>
        <v>0.94433286971801522</v>
      </c>
      <c r="EK36">
        <f t="shared" si="33"/>
        <v>0.99876974317812117</v>
      </c>
      <c r="EL36">
        <f t="shared" si="33"/>
        <v>1.052810163511591</v>
      </c>
      <c r="EM36">
        <f t="shared" si="33"/>
        <v>1.0997700866704381</v>
      </c>
    </row>
    <row r="37" spans="1:143">
      <c r="A37">
        <v>70</v>
      </c>
      <c r="B37">
        <f t="shared" ref="B37:O37" si="38">B25*$B$4</f>
        <v>2.5845209548305343E-2</v>
      </c>
      <c r="C37">
        <f t="shared" si="38"/>
        <v>2.9524080305436684E-2</v>
      </c>
      <c r="D37">
        <f t="shared" si="38"/>
        <v>3.2769112760348031E-2</v>
      </c>
      <c r="E37">
        <f t="shared" si="38"/>
        <v>3.6388465487059027E-2</v>
      </c>
      <c r="F37">
        <f t="shared" si="38"/>
        <v>3.9576215251588068E-2</v>
      </c>
      <c r="G37">
        <f t="shared" si="38"/>
        <v>4.2735348382088381E-2</v>
      </c>
      <c r="H37">
        <f t="shared" si="38"/>
        <v>4.6254629048951605E-2</v>
      </c>
      <c r="I37">
        <f t="shared" si="38"/>
        <v>4.9351836124722132E-2</v>
      </c>
      <c r="J37">
        <f t="shared" si="38"/>
        <v>5.241989016603129E-2</v>
      </c>
      <c r="K37">
        <f t="shared" si="38"/>
        <v>5.5836864111587906E-2</v>
      </c>
      <c r="L37">
        <f t="shared" si="38"/>
        <v>5.8843773306051644E-2</v>
      </c>
      <c r="M37">
        <f t="shared" si="38"/>
        <v>6.2192840021459535E-2</v>
      </c>
      <c r="N37">
        <f t="shared" si="38"/>
        <v>6.5506811338183785E-2</v>
      </c>
      <c r="O37">
        <f t="shared" si="38"/>
        <v>6.8423636060014822E-2</v>
      </c>
      <c r="Q37">
        <v>70</v>
      </c>
      <c r="R37">
        <f t="shared" si="35"/>
        <v>4.3989311814458622E-2</v>
      </c>
      <c r="S37">
        <f t="shared" si="35"/>
        <v>5.0289486587958759E-2</v>
      </c>
      <c r="T37">
        <f t="shared" si="35"/>
        <v>5.5850991520809655E-2</v>
      </c>
      <c r="U37">
        <f t="shared" si="35"/>
        <v>6.2058339877143404E-2</v>
      </c>
      <c r="V37">
        <f t="shared" si="35"/>
        <v>6.7528944275970129E-2</v>
      </c>
      <c r="W37">
        <f t="shared" si="35"/>
        <v>7.2953422623925443E-2</v>
      </c>
      <c r="X37">
        <f t="shared" si="35"/>
        <v>7.8999577027812254E-2</v>
      </c>
      <c r="Y37">
        <f t="shared" si="35"/>
        <v>8.4323293565176233E-2</v>
      </c>
      <c r="Z37">
        <f t="shared" si="35"/>
        <v>8.9599247167746171E-2</v>
      </c>
      <c r="AA37">
        <f t="shared" si="35"/>
        <v>9.5477831410155575E-2</v>
      </c>
      <c r="AB37">
        <f t="shared" si="35"/>
        <v>0.10065311033427719</v>
      </c>
      <c r="AC37">
        <f t="shared" si="35"/>
        <v>0.10641957373766932</v>
      </c>
      <c r="AD37">
        <f t="shared" si="35"/>
        <v>0.11212788299125813</v>
      </c>
      <c r="AE37">
        <f t="shared" si="35"/>
        <v>0.11715390586501781</v>
      </c>
      <c r="AG37">
        <v>70</v>
      </c>
      <c r="AH37">
        <f t="shared" si="27"/>
        <v>6.5937354097650655E-2</v>
      </c>
      <c r="AI37">
        <f t="shared" si="27"/>
        <v>7.5425882235790082E-2</v>
      </c>
      <c r="AJ37">
        <f t="shared" si="27"/>
        <v>8.3806929564714805E-2</v>
      </c>
      <c r="AK37">
        <f t="shared" si="27"/>
        <v>9.3166286370406609E-2</v>
      </c>
      <c r="AL37">
        <f t="shared" si="27"/>
        <v>0.10141885074311245</v>
      </c>
      <c r="AM37">
        <f t="shared" si="27"/>
        <v>0.10960532144618783</v>
      </c>
      <c r="AN37">
        <f t="shared" si="27"/>
        <v>0.11873383840770109</v>
      </c>
      <c r="AO37">
        <f t="shared" si="27"/>
        <v>0.12677476004518229</v>
      </c>
      <c r="AP37">
        <f t="shared" si="27"/>
        <v>0.13474628831345481</v>
      </c>
      <c r="AQ37">
        <f t="shared" si="27"/>
        <v>0.1436314012660948</v>
      </c>
      <c r="AR37">
        <f t="shared" si="27"/>
        <v>0.15145605668478809</v>
      </c>
      <c r="AS37">
        <f t="shared" si="27"/>
        <v>0.16017722053435979</v>
      </c>
      <c r="AT37">
        <f t="shared" si="27"/>
        <v>0.16881309643751691</v>
      </c>
      <c r="AU37">
        <f t="shared" si="27"/>
        <v>0.17641887535800366</v>
      </c>
      <c r="AW37">
        <v>70</v>
      </c>
      <c r="AX37">
        <f t="shared" si="28"/>
        <v>9.1321646947953153E-2</v>
      </c>
      <c r="AY37">
        <f t="shared" si="28"/>
        <v>0.10451391410333657</v>
      </c>
      <c r="AZ37">
        <f t="shared" si="28"/>
        <v>0.11617209772140266</v>
      </c>
      <c r="BA37">
        <f t="shared" si="28"/>
        <v>0.12919685242629164</v>
      </c>
      <c r="BB37">
        <f t="shared" si="28"/>
        <v>0.14068597669432478</v>
      </c>
      <c r="BC37">
        <f t="shared" si="28"/>
        <v>0.15208705226754787</v>
      </c>
      <c r="BD37">
        <f t="shared" si="28"/>
        <v>0.16480444571239369</v>
      </c>
      <c r="BE37">
        <f t="shared" si="28"/>
        <v>0.17601023350833361</v>
      </c>
      <c r="BF37">
        <f t="shared" si="28"/>
        <v>0.18712244123067551</v>
      </c>
      <c r="BG37">
        <f t="shared" si="28"/>
        <v>0.19951165651739469</v>
      </c>
      <c r="BH37">
        <f t="shared" si="28"/>
        <v>0.21042508859219364</v>
      </c>
      <c r="BI37">
        <f t="shared" si="28"/>
        <v>0.22259197583085638</v>
      </c>
      <c r="BJ37">
        <f t="shared" si="28"/>
        <v>0.2346429119013948</v>
      </c>
      <c r="BK37">
        <f t="shared" si="28"/>
        <v>0.24525879901232397</v>
      </c>
      <c r="BM37">
        <v>70</v>
      </c>
      <c r="BN37">
        <f t="shared" si="29"/>
        <v>0.15127190921169209</v>
      </c>
      <c r="BO37">
        <f t="shared" si="29"/>
        <v>0.17325763402784469</v>
      </c>
      <c r="BP37">
        <f t="shared" si="29"/>
        <v>0.19270167033758268</v>
      </c>
      <c r="BQ37">
        <f t="shared" si="29"/>
        <v>0.21443999484118928</v>
      </c>
      <c r="BR37">
        <f t="shared" si="29"/>
        <v>0.23362749563183843</v>
      </c>
      <c r="BS37">
        <f t="shared" si="29"/>
        <v>0.25267839432393985</v>
      </c>
      <c r="BT37">
        <f t="shared" si="29"/>
        <v>0.2739403015525167</v>
      </c>
      <c r="BU37">
        <f t="shared" si="29"/>
        <v>0.29268442211929013</v>
      </c>
      <c r="BV37">
        <f t="shared" si="29"/>
        <v>0.3112802536092204</v>
      </c>
      <c r="BW37">
        <f t="shared" si="29"/>
        <v>0.3320222926758612</v>
      </c>
      <c r="BX37">
        <f t="shared" si="29"/>
        <v>0.35030121826606886</v>
      </c>
      <c r="BY37">
        <f t="shared" si="29"/>
        <v>0.37068761253300747</v>
      </c>
      <c r="BZ37">
        <f t="shared" si="29"/>
        <v>0.39088773640510083</v>
      </c>
      <c r="CA37">
        <f t="shared" si="29"/>
        <v>0.40868873164445529</v>
      </c>
      <c r="CC37">
        <v>70</v>
      </c>
      <c r="CD37">
        <f t="shared" si="30"/>
        <v>0.18538990214641943</v>
      </c>
      <c r="CE37">
        <f t="shared" si="30"/>
        <v>0.21240111679017748</v>
      </c>
      <c r="CF37">
        <f t="shared" si="30"/>
        <v>0.23629718504091399</v>
      </c>
      <c r="CG37">
        <f t="shared" si="30"/>
        <v>0.26302043121309859</v>
      </c>
      <c r="CH37">
        <f t="shared" si="30"/>
        <v>0.28661402118820983</v>
      </c>
      <c r="CI37">
        <f t="shared" si="30"/>
        <v>0.31004489570020949</v>
      </c>
      <c r="CJ37">
        <f t="shared" si="30"/>
        <v>0.33620088501344986</v>
      </c>
      <c r="CK37">
        <f t="shared" si="30"/>
        <v>0.35926428836413477</v>
      </c>
      <c r="CL37">
        <f t="shared" si="30"/>
        <v>0.38214938178560931</v>
      </c>
      <c r="CM37">
        <f t="shared" si="30"/>
        <v>0.40768034637087835</v>
      </c>
      <c r="CN37">
        <f t="shared" si="30"/>
        <v>0.43018336277177904</v>
      </c>
      <c r="CO37">
        <f t="shared" si="30"/>
        <v>0.45528492075806348</v>
      </c>
      <c r="CP37">
        <f t="shared" si="30"/>
        <v>0.48016116199483633</v>
      </c>
      <c r="CQ37">
        <f t="shared" si="30"/>
        <v>0.50208609584041708</v>
      </c>
      <c r="CS37">
        <v>70</v>
      </c>
      <c r="CT37">
        <f t="shared" si="31"/>
        <v>0.22202576500379423</v>
      </c>
      <c r="CU37">
        <f t="shared" si="31"/>
        <v>0.25444640251579576</v>
      </c>
      <c r="CV37">
        <f t="shared" si="31"/>
        <v>0.28313610934159783</v>
      </c>
      <c r="CW37">
        <f t="shared" si="31"/>
        <v>0.31522826958340577</v>
      </c>
      <c r="CX37">
        <f t="shared" si="31"/>
        <v>0.34356856189392304</v>
      </c>
      <c r="CY37">
        <f t="shared" si="31"/>
        <v>0.37171904740332096</v>
      </c>
      <c r="CZ37">
        <f t="shared" si="31"/>
        <v>0.40314976407826919</v>
      </c>
      <c r="DA37">
        <f t="shared" si="31"/>
        <v>0.43086933139205535</v>
      </c>
      <c r="DB37">
        <f t="shared" si="31"/>
        <v>0.45837905059214024</v>
      </c>
      <c r="DC37">
        <f t="shared" si="31"/>
        <v>0.48907429097407057</v>
      </c>
      <c r="DD37">
        <f t="shared" si="31"/>
        <v>0.51613324301931218</v>
      </c>
      <c r="DE37">
        <f t="shared" si="31"/>
        <v>0.54632119568558346</v>
      </c>
      <c r="DF37">
        <f t="shared" si="31"/>
        <v>0.57624251501589308</v>
      </c>
      <c r="DG37">
        <f t="shared" si="31"/>
        <v>0.60261741620376508</v>
      </c>
      <c r="DI37">
        <v>70</v>
      </c>
      <c r="DJ37">
        <f t="shared" si="32"/>
        <v>0.30225832695779653</v>
      </c>
      <c r="DK37">
        <f t="shared" si="32"/>
        <v>0.34656341040616961</v>
      </c>
      <c r="DL37">
        <f t="shared" si="32"/>
        <v>0.38578900101657188</v>
      </c>
      <c r="DM37">
        <f t="shared" si="32"/>
        <v>0.42968578480120151</v>
      </c>
      <c r="DN37">
        <f t="shared" si="32"/>
        <v>0.46846615688474491</v>
      </c>
      <c r="DO37">
        <f t="shared" si="32"/>
        <v>0.50700016161491435</v>
      </c>
      <c r="DP37">
        <f t="shared" si="32"/>
        <v>0.55003902664695026</v>
      </c>
      <c r="DQ37">
        <f t="shared" si="32"/>
        <v>0.58800820265895271</v>
      </c>
      <c r="DR37">
        <f t="shared" si="32"/>
        <v>0.62570050314327874</v>
      </c>
      <c r="DS37">
        <f t="shared" si="32"/>
        <v>0.66776921068045314</v>
      </c>
      <c r="DT37">
        <f t="shared" si="32"/>
        <v>0.70486408923647403</v>
      </c>
      <c r="DU37">
        <f t="shared" si="32"/>
        <v>0.74625882706462887</v>
      </c>
      <c r="DV37">
        <f t="shared" si="32"/>
        <v>0.78729824017068939</v>
      </c>
      <c r="DW37">
        <f t="shared" si="32"/>
        <v>0.82348161372994066</v>
      </c>
      <c r="DY37">
        <v>70</v>
      </c>
      <c r="DZ37">
        <f t="shared" si="33"/>
        <v>0.438204906462833</v>
      </c>
      <c r="EA37">
        <f t="shared" si="33"/>
        <v>0.5027366178251168</v>
      </c>
      <c r="EB37">
        <f t="shared" si="33"/>
        <v>0.5599039061030866</v>
      </c>
      <c r="EC37">
        <f t="shared" si="33"/>
        <v>0.62391328184759798</v>
      </c>
      <c r="ED37">
        <f t="shared" si="33"/>
        <v>0.68048970649606189</v>
      </c>
      <c r="EE37">
        <f t="shared" si="33"/>
        <v>0.73673055098818097</v>
      </c>
      <c r="EF37">
        <f t="shared" si="33"/>
        <v>0.79957252093233488</v>
      </c>
      <c r="EG37">
        <f t="shared" si="33"/>
        <v>0.8550337036140071</v>
      </c>
      <c r="EH37">
        <f t="shared" si="33"/>
        <v>0.91010933338334776</v>
      </c>
      <c r="EI37">
        <f t="shared" si="33"/>
        <v>0.97160078174803666</v>
      </c>
      <c r="EJ37">
        <f t="shared" si="33"/>
        <v>1.0258395628553083</v>
      </c>
      <c r="EK37">
        <f t="shared" si="33"/>
        <v>1.0863839305491572</v>
      </c>
      <c r="EL37">
        <f t="shared" si="33"/>
        <v>1.146427004744609</v>
      </c>
      <c r="EM37">
        <f t="shared" si="33"/>
        <v>1.1993799853691014</v>
      </c>
    </row>
    <row r="38" spans="1:143">
      <c r="A38">
        <v>80</v>
      </c>
      <c r="B38">
        <f t="shared" ref="B38:O38" si="39">B26*$B$4</f>
        <v>2.7892468389182114E-2</v>
      </c>
      <c r="C38">
        <f t="shared" si="39"/>
        <v>3.1555181615189873E-2</v>
      </c>
      <c r="D38">
        <f t="shared" si="39"/>
        <v>3.5185837704074949E-2</v>
      </c>
      <c r="E38">
        <f t="shared" si="39"/>
        <v>3.8781935624507116E-2</v>
      </c>
      <c r="F38">
        <f t="shared" si="39"/>
        <v>4.234203994233076E-2</v>
      </c>
      <c r="G38">
        <f t="shared" si="39"/>
        <v>4.5865423177225632E-2</v>
      </c>
      <c r="H38">
        <f t="shared" si="39"/>
        <v>4.9351836124722132E-2</v>
      </c>
      <c r="I38">
        <f t="shared" si="39"/>
        <v>5.2801356121915909E-2</v>
      </c>
      <c r="J38">
        <f t="shared" si="39"/>
        <v>5.6214284462685518E-2</v>
      </c>
      <c r="K38">
        <f t="shared" si="39"/>
        <v>5.9591075718925191E-2</v>
      </c>
      <c r="L38">
        <f t="shared" si="39"/>
        <v>6.2932288290097699E-2</v>
      </c>
      <c r="M38">
        <f t="shared" si="39"/>
        <v>6.6238549376906625E-2</v>
      </c>
      <c r="N38">
        <f t="shared" si="39"/>
        <v>6.9510529934379284E-2</v>
      </c>
      <c r="O38">
        <f t="shared" si="39"/>
        <v>7.2748926637488637E-2</v>
      </c>
      <c r="Q38">
        <v>80</v>
      </c>
      <c r="R38">
        <f t="shared" si="35"/>
        <v>4.7494634567518956E-2</v>
      </c>
      <c r="S38">
        <f t="shared" si="35"/>
        <v>5.3770047328531176E-2</v>
      </c>
      <c r="T38">
        <f t="shared" si="35"/>
        <v>5.999529941119576E-2</v>
      </c>
      <c r="U38">
        <f t="shared" si="35"/>
        <v>6.6165563548464507E-2</v>
      </c>
      <c r="V38">
        <f t="shared" si="35"/>
        <v>7.2277925929877571E-2</v>
      </c>
      <c r="W38">
        <f t="shared" si="35"/>
        <v>7.8330754883990286E-2</v>
      </c>
      <c r="X38">
        <f t="shared" si="35"/>
        <v>8.4323293565176233E-2</v>
      </c>
      <c r="Y38">
        <f t="shared" si="35"/>
        <v>9.0255389535698033E-2</v>
      </c>
      <c r="Z38">
        <f t="shared" si="35"/>
        <v>9.6127310965492999E-2</v>
      </c>
      <c r="AA38">
        <f t="shared" si="35"/>
        <v>0.1019396192597067</v>
      </c>
      <c r="AB38">
        <f t="shared" si="35"/>
        <v>0.10769307936843346</v>
      </c>
      <c r="AC38">
        <f t="shared" si="35"/>
        <v>0.1133885958001192</v>
      </c>
      <c r="AD38">
        <f t="shared" si="35"/>
        <v>0.11902716649152424</v>
      </c>
      <c r="AE38">
        <f t="shared" si="35"/>
        <v>0.1246098492808138</v>
      </c>
      <c r="AG38">
        <v>80</v>
      </c>
      <c r="AH38">
        <f t="shared" si="27"/>
        <v>7.1215848804294518E-2</v>
      </c>
      <c r="AI38">
        <f t="shared" si="27"/>
        <v>8.0670478484489494E-2</v>
      </c>
      <c r="AJ38">
        <f t="shared" si="27"/>
        <v>9.0055099442143655E-2</v>
      </c>
      <c r="AK38">
        <f t="shared" si="27"/>
        <v>9.9361811765084324E-2</v>
      </c>
      <c r="AL38">
        <f t="shared" si="27"/>
        <v>0.10858569908712294</v>
      </c>
      <c r="AM38">
        <f t="shared" si="27"/>
        <v>0.11772385628447514</v>
      </c>
      <c r="AN38">
        <f t="shared" si="27"/>
        <v>0.12677476004518229</v>
      </c>
      <c r="AO38">
        <f t="shared" si="27"/>
        <v>0.13573784949297266</v>
      </c>
      <c r="AP38">
        <f t="shared" si="27"/>
        <v>0.14461324005225903</v>
      </c>
      <c r="AQ38">
        <f t="shared" si="27"/>
        <v>0.15340152433829202</v>
      </c>
      <c r="AR38">
        <f t="shared" si="27"/>
        <v>0.16210363131822761</v>
      </c>
      <c r="AS38">
        <f t="shared" si="27"/>
        <v>0.17072072533131757</v>
      </c>
      <c r="AT38">
        <f t="shared" si="27"/>
        <v>0.17925413288148842</v>
      </c>
      <c r="AU38">
        <f t="shared" si="27"/>
        <v>0.18770528909314291</v>
      </c>
      <c r="AW38">
        <v>80</v>
      </c>
      <c r="AX38">
        <f t="shared" si="28"/>
        <v>9.8659656648419997E-2</v>
      </c>
      <c r="AY38">
        <f t="shared" si="28"/>
        <v>0.1118086479451902</v>
      </c>
      <c r="AZ38">
        <f t="shared" si="28"/>
        <v>0.12486659510613916</v>
      </c>
      <c r="BA38">
        <f t="shared" si="28"/>
        <v>0.13782180467443564</v>
      </c>
      <c r="BB38">
        <f t="shared" si="28"/>
        <v>0.15066684533559194</v>
      </c>
      <c r="BC38">
        <f t="shared" si="28"/>
        <v>0.16339717213527657</v>
      </c>
      <c r="BD38">
        <f t="shared" si="28"/>
        <v>0.17601023350833361</v>
      </c>
      <c r="BE38">
        <f t="shared" si="28"/>
        <v>0.18850487466531027</v>
      </c>
      <c r="BF38">
        <f t="shared" si="28"/>
        <v>0.20088092933347576</v>
      </c>
      <c r="BG38">
        <f t="shared" si="28"/>
        <v>0.21313893476795531</v>
      </c>
      <c r="BH38">
        <f t="shared" si="28"/>
        <v>0.22527992947509778</v>
      </c>
      <c r="BI38">
        <f t="shared" si="28"/>
        <v>0.23730530763650545</v>
      </c>
      <c r="BJ38">
        <f t="shared" si="28"/>
        <v>0.24921671313003449</v>
      </c>
      <c r="BK38">
        <f t="shared" si="28"/>
        <v>0.26101596165340762</v>
      </c>
      <c r="BM38">
        <v>80</v>
      </c>
      <c r="BN38">
        <f t="shared" si="29"/>
        <v>0.16349882787705342</v>
      </c>
      <c r="BO38">
        <f t="shared" si="29"/>
        <v>0.18542256023596537</v>
      </c>
      <c r="BP38">
        <f t="shared" si="29"/>
        <v>0.2072111124086693</v>
      </c>
      <c r="BQ38">
        <f t="shared" si="29"/>
        <v>0.22884314624165314</v>
      </c>
      <c r="BR38">
        <f t="shared" si="29"/>
        <v>0.25030472172513063</v>
      </c>
      <c r="BS38">
        <f t="shared" si="29"/>
        <v>0.27158694258935823</v>
      </c>
      <c r="BT38">
        <f t="shared" si="29"/>
        <v>0.29268442211929013</v>
      </c>
      <c r="BU38">
        <f t="shared" si="29"/>
        <v>0.31359425390995949</v>
      </c>
      <c r="BV38">
        <f t="shared" si="29"/>
        <v>0.33431530449727076</v>
      </c>
      <c r="BW38">
        <f t="shared" si="29"/>
        <v>0.35484771728118725</v>
      </c>
      <c r="BX38">
        <f t="shared" si="29"/>
        <v>0.37519255866480428</v>
      </c>
      <c r="BY38">
        <f t="shared" si="29"/>
        <v>0.3953515619999699</v>
      </c>
      <c r="BZ38">
        <f t="shared" si="29"/>
        <v>0.41532694006655529</v>
      </c>
      <c r="CA38">
        <f t="shared" si="29"/>
        <v>0.43512124636334198</v>
      </c>
      <c r="CC38">
        <v>80</v>
      </c>
      <c r="CD38">
        <f t="shared" si="30"/>
        <v>0.20041047690635236</v>
      </c>
      <c r="CE38">
        <f t="shared" si="30"/>
        <v>0.22735062128401218</v>
      </c>
      <c r="CF38">
        <f t="shared" si="30"/>
        <v>0.25413301351128048</v>
      </c>
      <c r="CG38">
        <f t="shared" si="30"/>
        <v>0.28073051441523961</v>
      </c>
      <c r="CH38">
        <f t="shared" si="30"/>
        <v>0.30712522037037121</v>
      </c>
      <c r="CI38">
        <f t="shared" si="30"/>
        <v>0.33330554035707743</v>
      </c>
      <c r="CJ38">
        <f t="shared" si="30"/>
        <v>0.35926428836413477</v>
      </c>
      <c r="CK38">
        <f t="shared" si="30"/>
        <v>0.38499740157954915</v>
      </c>
      <c r="CL38">
        <f t="shared" si="30"/>
        <v>0.41050305795783693</v>
      </c>
      <c r="CM38">
        <f t="shared" si="30"/>
        <v>0.43578105626637798</v>
      </c>
      <c r="CN38">
        <f t="shared" si="30"/>
        <v>0.46083237301555435</v>
      </c>
      <c r="CO38">
        <f t="shared" si="30"/>
        <v>0.48565884119074693</v>
      </c>
      <c r="CP38">
        <f t="shared" si="30"/>
        <v>0.51026291444318095</v>
      </c>
      <c r="CQ38">
        <f t="shared" si="30"/>
        <v>0.5346474922301353</v>
      </c>
      <c r="CS38">
        <v>80</v>
      </c>
      <c r="CT38">
        <f t="shared" si="31"/>
        <v>0.2400531928267029</v>
      </c>
      <c r="CU38">
        <f t="shared" si="31"/>
        <v>0.27239399311069751</v>
      </c>
      <c r="CV38">
        <f t="shared" si="31"/>
        <v>0.30455439139077234</v>
      </c>
      <c r="CW38">
        <f t="shared" si="31"/>
        <v>0.33650082607720821</v>
      </c>
      <c r="CX38">
        <f t="shared" si="31"/>
        <v>0.36821097659970176</v>
      </c>
      <c r="CY38">
        <f t="shared" si="31"/>
        <v>0.39967022284965498</v>
      </c>
      <c r="CZ38">
        <f t="shared" si="31"/>
        <v>0.43086933139205535</v>
      </c>
      <c r="DA38">
        <f t="shared" si="31"/>
        <v>0.46180289854423356</v>
      </c>
      <c r="DB38">
        <f t="shared" si="31"/>
        <v>0.49246827698010509</v>
      </c>
      <c r="DC38">
        <f t="shared" si="31"/>
        <v>0.52286482044878502</v>
      </c>
      <c r="DD38">
        <f t="shared" si="31"/>
        <v>0.55299334309760617</v>
      </c>
      <c r="DE38">
        <f t="shared" si="31"/>
        <v>0.58285572673334585</v>
      </c>
      <c r="DF38">
        <f t="shared" si="31"/>
        <v>0.61245463199806138</v>
      </c>
      <c r="DG38">
        <f t="shared" si="31"/>
        <v>0.64179328374474798</v>
      </c>
      <c r="DI38">
        <v>80</v>
      </c>
      <c r="DJ38">
        <f t="shared" si="32"/>
        <v>0.32689111108686175</v>
      </c>
      <c r="DK38">
        <f t="shared" si="32"/>
        <v>0.37110001239871182</v>
      </c>
      <c r="DL38">
        <f t="shared" si="32"/>
        <v>0.41508353349309102</v>
      </c>
      <c r="DM38">
        <f t="shared" si="32"/>
        <v>0.45879348805310505</v>
      </c>
      <c r="DN38">
        <f t="shared" si="32"/>
        <v>0.50219741640990501</v>
      </c>
      <c r="DO38">
        <f t="shared" si="32"/>
        <v>0.54527367193294363</v>
      </c>
      <c r="DP38">
        <f t="shared" si="32"/>
        <v>0.58800820265895271</v>
      </c>
      <c r="DQ38">
        <f t="shared" si="32"/>
        <v>0.63039238061659897</v>
      </c>
      <c r="DR38">
        <f t="shared" si="32"/>
        <v>0.67242150163103764</v>
      </c>
      <c r="DS38">
        <f t="shared" si="32"/>
        <v>0.71409372701410134</v>
      </c>
      <c r="DT38">
        <f t="shared" si="32"/>
        <v>0.75540932388959348</v>
      </c>
      <c r="DU38">
        <f t="shared" si="32"/>
        <v>0.79637011176163153</v>
      </c>
      <c r="DV38">
        <f t="shared" si="32"/>
        <v>0.83697905422695151</v>
      </c>
      <c r="DW38">
        <f t="shared" si="32"/>
        <v>0.87723995453116943</v>
      </c>
      <c r="DY38">
        <v>80</v>
      </c>
      <c r="DZ38">
        <f t="shared" si="33"/>
        <v>0.47407802979171709</v>
      </c>
      <c r="EA38">
        <f t="shared" si="33"/>
        <v>0.53849267067639162</v>
      </c>
      <c r="EB38">
        <f t="shared" si="33"/>
        <v>0.60261675669194303</v>
      </c>
      <c r="EC38">
        <f t="shared" si="33"/>
        <v>0.66637599593160757</v>
      </c>
      <c r="ED38">
        <f t="shared" si="33"/>
        <v>0.7297196442834748</v>
      </c>
      <c r="EE38">
        <f t="shared" si="33"/>
        <v>0.79261321726566958</v>
      </c>
      <c r="EF38">
        <f t="shared" si="33"/>
        <v>0.8550337036140071</v>
      </c>
      <c r="EG38">
        <f t="shared" si="33"/>
        <v>0.91696632816971579</v>
      </c>
      <c r="EH38">
        <f t="shared" si="33"/>
        <v>0.97840230828046826</v>
      </c>
      <c r="EI38">
        <f t="shared" si="33"/>
        <v>1.0393372663370437</v>
      </c>
      <c r="EJ38">
        <f t="shared" si="33"/>
        <v>1.0997700866704381</v>
      </c>
      <c r="EK38">
        <f t="shared" si="33"/>
        <v>1.1597020799921431</v>
      </c>
      <c r="EL38">
        <f t="shared" si="33"/>
        <v>1.2191363647474998</v>
      </c>
      <c r="EM38">
        <f t="shared" si="33"/>
        <v>1.2780774040160912</v>
      </c>
    </row>
    <row r="39" spans="1:143">
      <c r="A39">
        <v>90</v>
      </c>
      <c r="B39">
        <f t="shared" ref="B39:O39" si="40">B27*$B$4</f>
        <v>2.9524080305436684E-2</v>
      </c>
      <c r="C39">
        <f t="shared" si="40"/>
        <v>3.3172942967278157E-2</v>
      </c>
      <c r="D39">
        <f t="shared" si="40"/>
        <v>3.7188047844757731E-2</v>
      </c>
      <c r="E39">
        <f t="shared" si="40"/>
        <v>4.0764274767994477E-2</v>
      </c>
      <c r="F39">
        <f t="shared" si="40"/>
        <v>4.469506552369111E-2</v>
      </c>
      <c r="G39">
        <f t="shared" si="40"/>
        <v>4.8580272789884707E-2</v>
      </c>
      <c r="H39">
        <f t="shared" si="40"/>
        <v>5.2037971781646916E-2</v>
      </c>
      <c r="I39">
        <f t="shared" si="40"/>
        <v>5.5836864111587906E-2</v>
      </c>
      <c r="J39">
        <f t="shared" si="40"/>
        <v>5.9217644577268233E-2</v>
      </c>
      <c r="K39">
        <f t="shared" si="40"/>
        <v>6.2932288290097699E-2</v>
      </c>
      <c r="L39">
        <f t="shared" si="40"/>
        <v>6.6238549376906625E-2</v>
      </c>
      <c r="M39">
        <f t="shared" si="40"/>
        <v>6.9871997347859108E-2</v>
      </c>
      <c r="N39">
        <f t="shared" si="40"/>
        <v>7.3464080818054833E-2</v>
      </c>
      <c r="O39">
        <f t="shared" si="40"/>
        <v>7.6662394383738522E-2</v>
      </c>
      <c r="Q39">
        <v>90</v>
      </c>
      <c r="R39">
        <f t="shared" si="35"/>
        <v>5.0289486587958759E-2</v>
      </c>
      <c r="S39">
        <f t="shared" si="35"/>
        <v>5.6543359487378049E-2</v>
      </c>
      <c r="T39">
        <f t="shared" si="35"/>
        <v>6.3430234513910028E-2</v>
      </c>
      <c r="U39">
        <f t="shared" si="35"/>
        <v>6.956859725434951E-2</v>
      </c>
      <c r="V39">
        <f t="shared" si="35"/>
        <v>7.6319821361822693E-2</v>
      </c>
      <c r="W39">
        <f t="shared" si="35"/>
        <v>8.2996844023334571E-2</v>
      </c>
      <c r="X39">
        <f t="shared" si="35"/>
        <v>8.8942361028515368E-2</v>
      </c>
      <c r="Y39">
        <f t="shared" si="35"/>
        <v>9.5477831410155575E-2</v>
      </c>
      <c r="Z39">
        <f t="shared" si="35"/>
        <v>0.10129672870350562</v>
      </c>
      <c r="AA39">
        <f t="shared" si="35"/>
        <v>0.10769307936843346</v>
      </c>
      <c r="AB39">
        <f t="shared" si="35"/>
        <v>0.1133885958001192</v>
      </c>
      <c r="AC39">
        <f t="shared" si="35"/>
        <v>0.11965020471079903</v>
      </c>
      <c r="AD39">
        <f t="shared" si="35"/>
        <v>0.12584296526837199</v>
      </c>
      <c r="AE39">
        <f t="shared" si="35"/>
        <v>0.13135882729434056</v>
      </c>
      <c r="AG39">
        <v>90</v>
      </c>
      <c r="AH39">
        <f t="shared" si="27"/>
        <v>7.5425882235790082E-2</v>
      </c>
      <c r="AI39">
        <f t="shared" si="27"/>
        <v>8.4850617507260667E-2</v>
      </c>
      <c r="AJ39">
        <f t="shared" si="27"/>
        <v>9.5235483658636169E-2</v>
      </c>
      <c r="AK39">
        <f t="shared" si="27"/>
        <v>0.10449664269730101</v>
      </c>
      <c r="AL39">
        <f t="shared" si="27"/>
        <v>0.11468744662820227</v>
      </c>
      <c r="AM39">
        <f t="shared" si="27"/>
        <v>0.12477102948157685</v>
      </c>
      <c r="AN39">
        <f t="shared" si="27"/>
        <v>0.13375364344861312</v>
      </c>
      <c r="AO39">
        <f t="shared" si="27"/>
        <v>0.1436314012660948</v>
      </c>
      <c r="AP39">
        <f t="shared" si="27"/>
        <v>0.15242932331140596</v>
      </c>
      <c r="AQ39">
        <f t="shared" si="27"/>
        <v>0.16210363131822761</v>
      </c>
      <c r="AR39">
        <f t="shared" si="27"/>
        <v>0.17072072533131757</v>
      </c>
      <c r="AS39">
        <f t="shared" si="27"/>
        <v>0.18019718499473597</v>
      </c>
      <c r="AT39">
        <f t="shared" si="27"/>
        <v>0.18957230424370528</v>
      </c>
      <c r="AU39">
        <f t="shared" si="27"/>
        <v>0.19792497843648307</v>
      </c>
      <c r="AW39">
        <v>90</v>
      </c>
      <c r="AX39">
        <f t="shared" si="28"/>
        <v>0.10451391410333657</v>
      </c>
      <c r="AY39">
        <f t="shared" si="28"/>
        <v>0.11762423450943153</v>
      </c>
      <c r="AZ39">
        <f t="shared" si="28"/>
        <v>0.13207717248093462</v>
      </c>
      <c r="BA39">
        <f t="shared" si="28"/>
        <v>0.14497188483002049</v>
      </c>
      <c r="BB39">
        <f t="shared" si="28"/>
        <v>0.15916666685413658</v>
      </c>
      <c r="BC39">
        <f t="shared" si="28"/>
        <v>0.17321754200468362</v>
      </c>
      <c r="BD39">
        <f t="shared" si="28"/>
        <v>0.18573854277945562</v>
      </c>
      <c r="BE39">
        <f t="shared" si="28"/>
        <v>0.19951165651739469</v>
      </c>
      <c r="BF39">
        <f t="shared" si="28"/>
        <v>0.21178273498830685</v>
      </c>
      <c r="BG39">
        <f t="shared" si="28"/>
        <v>0.22527992947509778</v>
      </c>
      <c r="BH39">
        <f t="shared" si="28"/>
        <v>0.23730530763650545</v>
      </c>
      <c r="BI39">
        <f t="shared" si="28"/>
        <v>0.25053324486971412</v>
      </c>
      <c r="BJ39">
        <f t="shared" si="28"/>
        <v>0.2636229781744166</v>
      </c>
      <c r="BK39">
        <f t="shared" si="28"/>
        <v>0.27528777462610576</v>
      </c>
      <c r="BM39">
        <v>90</v>
      </c>
      <c r="BN39">
        <f t="shared" si="29"/>
        <v>0.17325763402784469</v>
      </c>
      <c r="BO39">
        <f t="shared" si="29"/>
        <v>0.19512452515635983</v>
      </c>
      <c r="BP39">
        <f t="shared" si="29"/>
        <v>0.21924926286043425</v>
      </c>
      <c r="BQ39">
        <f t="shared" si="29"/>
        <v>0.24078795293597552</v>
      </c>
      <c r="BR39">
        <f t="shared" si="29"/>
        <v>0.26451318903094623</v>
      </c>
      <c r="BS39">
        <f t="shared" si="29"/>
        <v>0.28801223933194531</v>
      </c>
      <c r="BT39">
        <f t="shared" si="29"/>
        <v>0.30896392203254447</v>
      </c>
      <c r="BU39">
        <f t="shared" si="29"/>
        <v>0.3320222926758612</v>
      </c>
      <c r="BV39">
        <f t="shared" si="29"/>
        <v>0.3525756269278717</v>
      </c>
      <c r="BW39">
        <f t="shared" si="29"/>
        <v>0.37519255866480428</v>
      </c>
      <c r="BX39">
        <f t="shared" si="29"/>
        <v>0.3953515619999699</v>
      </c>
      <c r="BY39">
        <f t="shared" si="29"/>
        <v>0.41753519993267635</v>
      </c>
      <c r="BZ39">
        <f t="shared" si="29"/>
        <v>0.43949566825598857</v>
      </c>
      <c r="CA39">
        <f t="shared" si="29"/>
        <v>0.45907247186831224</v>
      </c>
      <c r="CC39">
        <v>90</v>
      </c>
      <c r="CD39">
        <f t="shared" si="30"/>
        <v>0.21240111679017748</v>
      </c>
      <c r="CE39">
        <f t="shared" si="30"/>
        <v>0.23927525320627582</v>
      </c>
      <c r="CF39">
        <f t="shared" si="30"/>
        <v>0.26893354793169605</v>
      </c>
      <c r="CG39">
        <f t="shared" si="30"/>
        <v>0.29542013803015921</v>
      </c>
      <c r="CH39">
        <f t="shared" si="30"/>
        <v>0.32460310578569584</v>
      </c>
      <c r="CI39">
        <f t="shared" si="30"/>
        <v>0.35351507415263755</v>
      </c>
      <c r="CJ39">
        <f t="shared" si="30"/>
        <v>0.37929855359321757</v>
      </c>
      <c r="CK39">
        <f t="shared" si="30"/>
        <v>0.40768034637087835</v>
      </c>
      <c r="CL39">
        <f t="shared" si="30"/>
        <v>0.43298361019483667</v>
      </c>
      <c r="CM39">
        <f t="shared" si="30"/>
        <v>0.46083237301555435</v>
      </c>
      <c r="CN39">
        <f t="shared" si="30"/>
        <v>0.48565884119074693</v>
      </c>
      <c r="CO39">
        <f t="shared" si="30"/>
        <v>0.51298309477727244</v>
      </c>
      <c r="CP39">
        <f t="shared" si="30"/>
        <v>0.5400367978070999</v>
      </c>
      <c r="CQ39">
        <f t="shared" si="30"/>
        <v>0.56415749211812305</v>
      </c>
      <c r="CS39">
        <v>90</v>
      </c>
      <c r="CT39">
        <f t="shared" si="31"/>
        <v>0.25444640251579576</v>
      </c>
      <c r="CU39">
        <f t="shared" si="31"/>
        <v>0.2867120836504008</v>
      </c>
      <c r="CV39">
        <f t="shared" si="31"/>
        <v>0.32233046540103799</v>
      </c>
      <c r="CW39">
        <f t="shared" si="31"/>
        <v>0.35414782933652872</v>
      </c>
      <c r="CX39">
        <f t="shared" si="31"/>
        <v>0.38921234691123086</v>
      </c>
      <c r="CY39">
        <f t="shared" si="31"/>
        <v>0.42395900331001718</v>
      </c>
      <c r="CZ39">
        <f t="shared" si="31"/>
        <v>0.45495189185890195</v>
      </c>
      <c r="DA39">
        <f t="shared" si="31"/>
        <v>0.48907429097407057</v>
      </c>
      <c r="DB39">
        <f t="shared" si="31"/>
        <v>0.51950068765992485</v>
      </c>
      <c r="DC39">
        <f t="shared" si="31"/>
        <v>0.55299334309760617</v>
      </c>
      <c r="DD39">
        <f t="shared" si="31"/>
        <v>0.58285572673334585</v>
      </c>
      <c r="DE39">
        <f t="shared" si="31"/>
        <v>0.6157272708392294</v>
      </c>
      <c r="DF39">
        <f t="shared" si="31"/>
        <v>0.64827799980161083</v>
      </c>
      <c r="DG39">
        <f t="shared" si="31"/>
        <v>0.67730352142238304</v>
      </c>
      <c r="DI39">
        <v>90</v>
      </c>
      <c r="DJ39">
        <f t="shared" si="32"/>
        <v>0.34656341040616961</v>
      </c>
      <c r="DK39">
        <f t="shared" si="32"/>
        <v>0.39067937074079823</v>
      </c>
      <c r="DL39">
        <f t="shared" si="32"/>
        <v>0.43940298841747433</v>
      </c>
      <c r="DM39">
        <f t="shared" si="32"/>
        <v>0.48294615402677515</v>
      </c>
      <c r="DN39">
        <f t="shared" si="32"/>
        <v>0.53095232458630182</v>
      </c>
      <c r="DO39">
        <f t="shared" si="32"/>
        <v>0.57854168404712847</v>
      </c>
      <c r="DP39">
        <f t="shared" si="32"/>
        <v>0.62100424378177954</v>
      </c>
      <c r="DQ39">
        <f t="shared" si="32"/>
        <v>0.66776921068045314</v>
      </c>
      <c r="DR39">
        <f t="shared" si="32"/>
        <v>0.70948111105174028</v>
      </c>
      <c r="DS39">
        <f t="shared" si="32"/>
        <v>0.75540932388959348</v>
      </c>
      <c r="DT39">
        <f t="shared" si="32"/>
        <v>0.79637011176163153</v>
      </c>
      <c r="DU39">
        <f t="shared" si="32"/>
        <v>0.84146959868872262</v>
      </c>
      <c r="DV39">
        <f t="shared" si="32"/>
        <v>0.88613999070462424</v>
      </c>
      <c r="DW39">
        <f t="shared" si="32"/>
        <v>0.92598154702762514</v>
      </c>
      <c r="DY39">
        <v>90</v>
      </c>
      <c r="DZ39">
        <f t="shared" si="33"/>
        <v>0.5027366178251168</v>
      </c>
      <c r="EA39">
        <f t="shared" si="33"/>
        <v>0.56703320573030902</v>
      </c>
      <c r="EB39">
        <f t="shared" si="33"/>
        <v>0.63808729064647407</v>
      </c>
      <c r="EC39">
        <f t="shared" si="33"/>
        <v>0.70162073685525084</v>
      </c>
      <c r="ED39">
        <f t="shared" si="33"/>
        <v>0.77170031720149179</v>
      </c>
      <c r="EE39">
        <f t="shared" si="33"/>
        <v>0.84120423198808092</v>
      </c>
      <c r="EF39">
        <f t="shared" si="33"/>
        <v>0.90324621167369712</v>
      </c>
      <c r="EG39">
        <f t="shared" si="33"/>
        <v>0.97160078174803666</v>
      </c>
      <c r="EH39">
        <f t="shared" si="33"/>
        <v>1.0325915155261627</v>
      </c>
      <c r="EI39">
        <f t="shared" si="33"/>
        <v>1.0997700866704381</v>
      </c>
      <c r="EJ39">
        <f t="shared" si="33"/>
        <v>1.1597020799921431</v>
      </c>
      <c r="EK39">
        <f t="shared" si="33"/>
        <v>1.2257096345821854</v>
      </c>
      <c r="EL39">
        <f t="shared" si="33"/>
        <v>1.2911089619723939</v>
      </c>
      <c r="EM39">
        <f t="shared" si="33"/>
        <v>1.3494546350897061</v>
      </c>
    </row>
    <row r="40" spans="1:143">
      <c r="A40">
        <v>100</v>
      </c>
      <c r="B40">
        <f t="shared" ref="B40:O40" si="41">B28*$B$4</f>
        <v>3.0743900660439763E-2</v>
      </c>
      <c r="C40">
        <f t="shared" si="41"/>
        <v>3.478410313216556E-2</v>
      </c>
      <c r="D40">
        <f t="shared" si="41"/>
        <v>3.8781935624507116E-2</v>
      </c>
      <c r="E40">
        <f t="shared" si="41"/>
        <v>4.2735348382088381E-2</v>
      </c>
      <c r="F40">
        <f t="shared" si="41"/>
        <v>4.6643378119771921E-2</v>
      </c>
      <c r="G40">
        <f t="shared" si="41"/>
        <v>5.0505764281385347E-2</v>
      </c>
      <c r="H40">
        <f t="shared" si="41"/>
        <v>5.4322706531377447E-2</v>
      </c>
      <c r="I40">
        <f t="shared" si="41"/>
        <v>5.8094707157390103E-2</v>
      </c>
      <c r="J40">
        <f t="shared" si="41"/>
        <v>6.1822466343421624E-2</v>
      </c>
      <c r="K40">
        <f t="shared" si="41"/>
        <v>6.5506811338183785E-2</v>
      </c>
      <c r="L40">
        <f t="shared" si="41"/>
        <v>6.9148647893006607E-2</v>
      </c>
      <c r="M40">
        <f t="shared" si="41"/>
        <v>7.2748926637488637E-2</v>
      </c>
      <c r="N40">
        <f t="shared" si="41"/>
        <v>7.6308619652362117E-2</v>
      </c>
      <c r="O40">
        <f t="shared" si="41"/>
        <v>7.9828704107515927E-2</v>
      </c>
      <c r="Q40">
        <v>100</v>
      </c>
      <c r="R40">
        <f t="shared" si="35"/>
        <v>5.2379627816657622E-2</v>
      </c>
      <c r="S40">
        <f t="shared" si="35"/>
        <v>5.9306251286868637E-2</v>
      </c>
      <c r="T40">
        <f t="shared" si="35"/>
        <v>6.6165563548464507E-2</v>
      </c>
      <c r="U40">
        <f t="shared" si="35"/>
        <v>7.2953422623925443E-2</v>
      </c>
      <c r="V40">
        <f t="shared" si="35"/>
        <v>7.9667653739756469E-2</v>
      </c>
      <c r="W40">
        <f t="shared" si="35"/>
        <v>8.6307368739162074E-2</v>
      </c>
      <c r="X40">
        <f t="shared" si="35"/>
        <v>9.2872533595218229E-2</v>
      </c>
      <c r="Y40">
        <f t="shared" si="35"/>
        <v>9.9363685655339595E-2</v>
      </c>
      <c r="Z40">
        <f t="shared" si="35"/>
        <v>0.10578174448837012</v>
      </c>
      <c r="AA40">
        <f t="shared" si="35"/>
        <v>0.11212788299125813</v>
      </c>
      <c r="AB40">
        <f t="shared" si="35"/>
        <v>0.11840343826305295</v>
      </c>
      <c r="AC40">
        <f t="shared" si="35"/>
        <v>0.1246098492808138</v>
      </c>
      <c r="AD40">
        <f t="shared" si="35"/>
        <v>0.1307486129661832</v>
      </c>
      <c r="AE40">
        <f t="shared" si="35"/>
        <v>0.13682125306575124</v>
      </c>
      <c r="AG40">
        <v>100</v>
      </c>
      <c r="AH40">
        <f t="shared" si="27"/>
        <v>7.8575146658827519E-2</v>
      </c>
      <c r="AI40">
        <f t="shared" si="27"/>
        <v>8.9016096800627498E-2</v>
      </c>
      <c r="AJ40">
        <f t="shared" si="27"/>
        <v>9.9361811765084324E-2</v>
      </c>
      <c r="AK40">
        <f t="shared" si="27"/>
        <v>0.10960532144618783</v>
      </c>
      <c r="AL40">
        <f t="shared" si="27"/>
        <v>0.1197427411246535</v>
      </c>
      <c r="AM40">
        <f t="shared" si="27"/>
        <v>0.129772219676698</v>
      </c>
      <c r="AN40">
        <f t="shared" si="27"/>
        <v>0.13969326852693079</v>
      </c>
      <c r="AO40">
        <f t="shared" si="27"/>
        <v>0.1495063210295467</v>
      </c>
      <c r="AP40">
        <f t="shared" si="27"/>
        <v>0.15921243631718054</v>
      </c>
      <c r="AQ40">
        <f t="shared" si="27"/>
        <v>0.16881309643751691</v>
      </c>
      <c r="AR40">
        <f t="shared" si="27"/>
        <v>0.17831006525067114</v>
      </c>
      <c r="AS40">
        <f t="shared" si="27"/>
        <v>0.18770528909314291</v>
      </c>
      <c r="AT40">
        <f t="shared" si="27"/>
        <v>0.19700082620548157</v>
      </c>
      <c r="AU40">
        <f t="shared" si="27"/>
        <v>0.20619879628048632</v>
      </c>
      <c r="AW40">
        <v>100</v>
      </c>
      <c r="AX40">
        <f t="shared" si="28"/>
        <v>0.10889399930437432</v>
      </c>
      <c r="AY40">
        <f t="shared" si="28"/>
        <v>0.12342061470873505</v>
      </c>
      <c r="AZ40">
        <f t="shared" si="28"/>
        <v>0.13782180467443564</v>
      </c>
      <c r="BA40">
        <f t="shared" si="28"/>
        <v>0.15208705226754787</v>
      </c>
      <c r="BB40">
        <f t="shared" si="28"/>
        <v>0.16621026789939283</v>
      </c>
      <c r="BC40">
        <f t="shared" si="28"/>
        <v>0.1801882970836193</v>
      </c>
      <c r="BD40">
        <f t="shared" si="28"/>
        <v>0.19401996543053429</v>
      </c>
      <c r="BE40">
        <f t="shared" si="28"/>
        <v>0.20770544949574185</v>
      </c>
      <c r="BF40">
        <f t="shared" si="28"/>
        <v>0.22124585238690503</v>
      </c>
      <c r="BG40">
        <f t="shared" si="28"/>
        <v>0.2346429119013948</v>
      </c>
      <c r="BH40">
        <f t="shared" si="28"/>
        <v>0.24789879662234918</v>
      </c>
      <c r="BI40">
        <f t="shared" si="28"/>
        <v>0.26101596165340762</v>
      </c>
      <c r="BJ40">
        <f t="shared" si="28"/>
        <v>0.27399704553986765</v>
      </c>
      <c r="BK40">
        <f t="shared" si="28"/>
        <v>0.28684479608661295</v>
      </c>
      <c r="BM40">
        <v>100</v>
      </c>
      <c r="BN40">
        <f t="shared" si="29"/>
        <v>0.18056136582281151</v>
      </c>
      <c r="BO40">
        <f t="shared" si="29"/>
        <v>0.20479757571807242</v>
      </c>
      <c r="BP40">
        <f t="shared" si="29"/>
        <v>0.22884314624165314</v>
      </c>
      <c r="BQ40">
        <f t="shared" si="29"/>
        <v>0.25267839432393985</v>
      </c>
      <c r="BR40">
        <f t="shared" si="29"/>
        <v>0.27629137206062016</v>
      </c>
      <c r="BS40">
        <f t="shared" si="29"/>
        <v>0.29967530275642668</v>
      </c>
      <c r="BT40">
        <f t="shared" si="29"/>
        <v>0.32282693248175021</v>
      </c>
      <c r="BU40">
        <f t="shared" si="29"/>
        <v>0.34574543876491254</v>
      </c>
      <c r="BV40">
        <f t="shared" si="29"/>
        <v>0.3684316905638616</v>
      </c>
      <c r="BW40">
        <f t="shared" si="29"/>
        <v>0.39088773640510083</v>
      </c>
      <c r="BX40">
        <f t="shared" si="29"/>
        <v>0.41311644450881657</v>
      </c>
      <c r="BY40">
        <f t="shared" si="29"/>
        <v>0.43512124636334198</v>
      </c>
      <c r="BZ40">
        <f t="shared" si="29"/>
        <v>0.45690595203387491</v>
      </c>
      <c r="CA40">
        <f t="shared" si="29"/>
        <v>0.47847461602043295</v>
      </c>
      <c r="CC40">
        <v>100</v>
      </c>
      <c r="CD40">
        <f t="shared" si="30"/>
        <v>0.22137636947922607</v>
      </c>
      <c r="CE40">
        <f t="shared" si="30"/>
        <v>0.25116591916505843</v>
      </c>
      <c r="CF40">
        <f t="shared" si="30"/>
        <v>0.28073051441523961</v>
      </c>
      <c r="CG40">
        <f t="shared" si="30"/>
        <v>0.31004489570020949</v>
      </c>
      <c r="CH40">
        <f t="shared" si="30"/>
        <v>0.33909348396299832</v>
      </c>
      <c r="CI40">
        <f t="shared" si="30"/>
        <v>0.36786719252235744</v>
      </c>
      <c r="CJ40">
        <f t="shared" si="30"/>
        <v>0.39636137367508423</v>
      </c>
      <c r="CK40">
        <f t="shared" si="30"/>
        <v>0.42457445672221161</v>
      </c>
      <c r="CL40">
        <f t="shared" si="30"/>
        <v>0.45250702252570479</v>
      </c>
      <c r="CM40">
        <f t="shared" si="30"/>
        <v>0.48016116199483633</v>
      </c>
      <c r="CN40">
        <f t="shared" si="30"/>
        <v>0.50754002397270148</v>
      </c>
      <c r="CO40">
        <f t="shared" si="30"/>
        <v>0.5346474922301353</v>
      </c>
      <c r="CP40">
        <f t="shared" si="30"/>
        <v>0.56148795212661073</v>
      </c>
      <c r="CQ40">
        <f t="shared" si="30"/>
        <v>0.58806612056258456</v>
      </c>
      <c r="CS40">
        <v>100</v>
      </c>
      <c r="CT40">
        <f t="shared" si="31"/>
        <v>0.26522127712531868</v>
      </c>
      <c r="CU40">
        <f t="shared" si="31"/>
        <v>0.30099107911610773</v>
      </c>
      <c r="CV40">
        <f t="shared" si="31"/>
        <v>0.33650082607720821</v>
      </c>
      <c r="CW40">
        <f t="shared" si="31"/>
        <v>0.37171904740332096</v>
      </c>
      <c r="CX40">
        <f t="shared" si="31"/>
        <v>0.40662608057806549</v>
      </c>
      <c r="CY40">
        <f t="shared" si="31"/>
        <v>0.44121020413279932</v>
      </c>
      <c r="CZ40">
        <f t="shared" si="31"/>
        <v>0.4754651430612104</v>
      </c>
      <c r="DA40">
        <f t="shared" si="31"/>
        <v>0.50938841149144154</v>
      </c>
      <c r="DB40">
        <f t="shared" si="31"/>
        <v>0.54298018457695818</v>
      </c>
      <c r="DC40">
        <f t="shared" si="31"/>
        <v>0.57624251501589308</v>
      </c>
      <c r="DD40">
        <f t="shared" si="31"/>
        <v>0.6091787797459024</v>
      </c>
      <c r="DE40">
        <f t="shared" si="31"/>
        <v>0.64179328374474798</v>
      </c>
      <c r="DF40">
        <f t="shared" si="31"/>
        <v>0.67409097309167287</v>
      </c>
      <c r="DG40">
        <f t="shared" si="31"/>
        <v>0.70607722526166394</v>
      </c>
      <c r="DI40">
        <v>100</v>
      </c>
      <c r="DJ40">
        <f t="shared" si="32"/>
        <v>0.36129320173600765</v>
      </c>
      <c r="DK40">
        <f t="shared" si="32"/>
        <v>0.41020926168538568</v>
      </c>
      <c r="DL40">
        <f t="shared" si="32"/>
        <v>0.45879348805310505</v>
      </c>
      <c r="DM40">
        <f t="shared" si="32"/>
        <v>0.50700016161491435</v>
      </c>
      <c r="DN40">
        <f t="shared" si="32"/>
        <v>0.55480014256158861</v>
      </c>
      <c r="DO40">
        <f t="shared" si="32"/>
        <v>0.60217549140811155</v>
      </c>
      <c r="DP40">
        <f t="shared" si="32"/>
        <v>0.64911598991906128</v>
      </c>
      <c r="DQ40">
        <f t="shared" si="32"/>
        <v>0.69561682336622266</v>
      </c>
      <c r="DR40">
        <f t="shared" si="32"/>
        <v>0.74167699828783817</v>
      </c>
      <c r="DS40">
        <f t="shared" si="32"/>
        <v>0.78729824017068939</v>
      </c>
      <c r="DT40">
        <f t="shared" si="32"/>
        <v>0.83248421233531966</v>
      </c>
      <c r="DU40">
        <f t="shared" si="32"/>
        <v>0.87723995453116943</v>
      </c>
      <c r="DV40">
        <f t="shared" si="32"/>
        <v>0.9215714746770286</v>
      </c>
      <c r="DW40">
        <f t="shared" si="32"/>
        <v>0.96548544911334178</v>
      </c>
      <c r="DY40">
        <v>100</v>
      </c>
      <c r="DZ40">
        <f t="shared" si="33"/>
        <v>0.524200215779136</v>
      </c>
      <c r="EA40">
        <f t="shared" si="33"/>
        <v>0.5955087527406191</v>
      </c>
      <c r="EB40">
        <f t="shared" si="33"/>
        <v>0.66637599593160757</v>
      </c>
      <c r="EC40">
        <f t="shared" si="33"/>
        <v>0.73673055098818097</v>
      </c>
      <c r="ED40">
        <f t="shared" si="33"/>
        <v>0.80652595137856564</v>
      </c>
      <c r="EE40">
        <f t="shared" si="33"/>
        <v>0.87573265815420465</v>
      </c>
      <c r="EF40">
        <f t="shared" si="33"/>
        <v>0.94433286971801522</v>
      </c>
      <c r="EG40">
        <f t="shared" si="33"/>
        <v>1.0123170530610035</v>
      </c>
      <c r="EH40">
        <f t="shared" si="33"/>
        <v>1.0796815677675018</v>
      </c>
      <c r="EI40">
        <f t="shared" si="33"/>
        <v>1.146427004744609</v>
      </c>
      <c r="EJ40">
        <f t="shared" si="33"/>
        <v>1.212557004462711</v>
      </c>
      <c r="EK40">
        <f t="shared" si="33"/>
        <v>1.2780774040160912</v>
      </c>
      <c r="EL40">
        <f t="shared" si="33"/>
        <v>1.3429956139830959</v>
      </c>
      <c r="EM40">
        <f t="shared" si="33"/>
        <v>1.4073201585598503</v>
      </c>
    </row>
    <row r="42" spans="1:143">
      <c r="A42" t="s">
        <v>129</v>
      </c>
      <c r="B42">
        <v>4</v>
      </c>
      <c r="D42">
        <v>3</v>
      </c>
      <c r="H42">
        <v>2</v>
      </c>
      <c r="M42">
        <v>1</v>
      </c>
      <c r="Q42" t="s">
        <v>129</v>
      </c>
      <c r="R42">
        <v>4</v>
      </c>
      <c r="T42">
        <v>3</v>
      </c>
      <c r="X42">
        <v>2</v>
      </c>
      <c r="AC42">
        <v>1</v>
      </c>
      <c r="AG42" t="s">
        <v>129</v>
      </c>
      <c r="AH42">
        <v>4</v>
      </c>
      <c r="AJ42">
        <v>3</v>
      </c>
      <c r="AN42">
        <v>2</v>
      </c>
      <c r="AS42">
        <v>1</v>
      </c>
      <c r="AW42" t="s">
        <v>129</v>
      </c>
      <c r="AX42">
        <v>4</v>
      </c>
      <c r="AZ42">
        <v>3</v>
      </c>
      <c r="BD42">
        <v>2</v>
      </c>
      <c r="BI42">
        <v>1</v>
      </c>
      <c r="BM42" t="s">
        <v>129</v>
      </c>
      <c r="BN42">
        <v>4</v>
      </c>
      <c r="BP42">
        <v>3</v>
      </c>
      <c r="BT42">
        <v>2</v>
      </c>
      <c r="BY42">
        <v>1</v>
      </c>
      <c r="CC42" t="s">
        <v>129</v>
      </c>
      <c r="CD42">
        <v>4</v>
      </c>
      <c r="CF42">
        <v>3</v>
      </c>
      <c r="CJ42">
        <v>2</v>
      </c>
      <c r="CO42">
        <v>1</v>
      </c>
      <c r="CS42" t="s">
        <v>129</v>
      </c>
      <c r="CT42">
        <v>4</v>
      </c>
      <c r="CV42">
        <v>3</v>
      </c>
      <c r="CZ42">
        <v>2</v>
      </c>
      <c r="DE42">
        <v>1</v>
      </c>
      <c r="DI42" t="s">
        <v>129</v>
      </c>
      <c r="DJ42">
        <v>4</v>
      </c>
      <c r="DL42">
        <v>3</v>
      </c>
      <c r="DP42">
        <v>2</v>
      </c>
      <c r="DU42">
        <v>1</v>
      </c>
      <c r="DY42" t="s">
        <v>129</v>
      </c>
      <c r="DZ42">
        <v>4</v>
      </c>
      <c r="EB42">
        <v>3</v>
      </c>
      <c r="EF42">
        <v>2</v>
      </c>
      <c r="EK42">
        <v>1</v>
      </c>
    </row>
    <row r="43" spans="1:143">
      <c r="A43" s="19" t="s">
        <v>126</v>
      </c>
      <c r="B43" s="20">
        <v>80</v>
      </c>
      <c r="C43" s="20">
        <v>90</v>
      </c>
      <c r="D43" s="20">
        <v>100</v>
      </c>
      <c r="E43" s="20">
        <v>110</v>
      </c>
      <c r="F43" s="21">
        <v>120</v>
      </c>
      <c r="G43" s="21">
        <v>130</v>
      </c>
      <c r="H43" s="21">
        <v>140</v>
      </c>
      <c r="I43" s="21">
        <v>150</v>
      </c>
      <c r="J43" s="21">
        <v>160</v>
      </c>
      <c r="K43" s="21">
        <v>170</v>
      </c>
      <c r="L43" s="21">
        <v>180</v>
      </c>
      <c r="M43" s="21">
        <v>190</v>
      </c>
      <c r="N43" s="21">
        <v>200</v>
      </c>
      <c r="O43" s="21">
        <v>210</v>
      </c>
      <c r="Q43" s="19" t="s">
        <v>126</v>
      </c>
      <c r="R43" s="20">
        <v>80</v>
      </c>
      <c r="S43" s="20">
        <v>90</v>
      </c>
      <c r="T43" s="20">
        <v>100</v>
      </c>
      <c r="U43" s="20">
        <v>110</v>
      </c>
      <c r="V43" s="21">
        <v>120</v>
      </c>
      <c r="W43" s="21">
        <v>130</v>
      </c>
      <c r="X43" s="21">
        <v>140</v>
      </c>
      <c r="Y43" s="21">
        <v>150</v>
      </c>
      <c r="Z43" s="21">
        <v>160</v>
      </c>
      <c r="AA43" s="21">
        <v>170</v>
      </c>
      <c r="AB43" s="21">
        <v>180</v>
      </c>
      <c r="AC43" s="21">
        <v>190</v>
      </c>
      <c r="AD43" s="21">
        <v>200</v>
      </c>
      <c r="AE43" s="21">
        <v>210</v>
      </c>
      <c r="AG43" s="19" t="s">
        <v>126</v>
      </c>
      <c r="AH43" s="20">
        <v>80</v>
      </c>
      <c r="AI43" s="20">
        <v>90</v>
      </c>
      <c r="AJ43" s="20">
        <v>100</v>
      </c>
      <c r="AK43" s="20">
        <v>110</v>
      </c>
      <c r="AL43" s="21">
        <v>120</v>
      </c>
      <c r="AM43" s="21">
        <v>130</v>
      </c>
      <c r="AN43" s="21">
        <v>140</v>
      </c>
      <c r="AO43" s="21">
        <v>150</v>
      </c>
      <c r="AP43" s="21">
        <v>160</v>
      </c>
      <c r="AQ43" s="21">
        <v>170</v>
      </c>
      <c r="AR43" s="21">
        <v>180</v>
      </c>
      <c r="AS43" s="21">
        <v>190</v>
      </c>
      <c r="AT43" s="21">
        <v>200</v>
      </c>
      <c r="AU43" s="21">
        <v>210</v>
      </c>
      <c r="AW43" s="19" t="s">
        <v>126</v>
      </c>
      <c r="AX43" s="20">
        <v>80</v>
      </c>
      <c r="AY43" s="20">
        <v>90</v>
      </c>
      <c r="AZ43" s="20">
        <v>100</v>
      </c>
      <c r="BA43" s="20">
        <v>110</v>
      </c>
      <c r="BB43" s="21">
        <v>120</v>
      </c>
      <c r="BC43" s="21">
        <v>130</v>
      </c>
      <c r="BD43" s="21">
        <v>140</v>
      </c>
      <c r="BE43" s="21">
        <v>150</v>
      </c>
      <c r="BF43" s="21">
        <v>160</v>
      </c>
      <c r="BG43" s="21">
        <v>170</v>
      </c>
      <c r="BH43" s="21">
        <v>180</v>
      </c>
      <c r="BI43" s="21">
        <v>190</v>
      </c>
      <c r="BJ43" s="21">
        <v>200</v>
      </c>
      <c r="BK43" s="21">
        <v>210</v>
      </c>
      <c r="BM43" s="19" t="s">
        <v>126</v>
      </c>
      <c r="BN43" s="20">
        <v>80</v>
      </c>
      <c r="BO43" s="20">
        <v>90</v>
      </c>
      <c r="BP43" s="20">
        <v>100</v>
      </c>
      <c r="BQ43" s="20">
        <v>110</v>
      </c>
      <c r="BR43" s="21">
        <v>120</v>
      </c>
      <c r="BS43" s="21">
        <v>130</v>
      </c>
      <c r="BT43" s="21">
        <v>140</v>
      </c>
      <c r="BU43" s="21">
        <v>150</v>
      </c>
      <c r="BV43" s="21">
        <v>160</v>
      </c>
      <c r="BW43" s="21">
        <v>170</v>
      </c>
      <c r="BX43" s="21">
        <v>180</v>
      </c>
      <c r="BY43" s="21">
        <v>190</v>
      </c>
      <c r="BZ43" s="21">
        <v>200</v>
      </c>
      <c r="CA43" s="21">
        <v>210</v>
      </c>
      <c r="CC43" s="19" t="s">
        <v>126</v>
      </c>
      <c r="CD43" s="20">
        <v>80</v>
      </c>
      <c r="CE43" s="20">
        <v>90</v>
      </c>
      <c r="CF43" s="20">
        <v>100</v>
      </c>
      <c r="CG43" s="20">
        <v>110</v>
      </c>
      <c r="CH43" s="21">
        <v>120</v>
      </c>
      <c r="CI43" s="21">
        <v>130</v>
      </c>
      <c r="CJ43" s="21">
        <v>140</v>
      </c>
      <c r="CK43" s="21">
        <v>150</v>
      </c>
      <c r="CL43" s="21">
        <v>160</v>
      </c>
      <c r="CM43" s="21">
        <v>170</v>
      </c>
      <c r="CN43" s="21">
        <v>180</v>
      </c>
      <c r="CO43" s="21">
        <v>190</v>
      </c>
      <c r="CP43" s="21">
        <v>200</v>
      </c>
      <c r="CQ43" s="21">
        <v>210</v>
      </c>
      <c r="CS43" s="19" t="s">
        <v>126</v>
      </c>
      <c r="CT43" s="20">
        <v>80</v>
      </c>
      <c r="CU43" s="20">
        <v>90</v>
      </c>
      <c r="CV43" s="20">
        <v>100</v>
      </c>
      <c r="CW43" s="20">
        <v>110</v>
      </c>
      <c r="CX43" s="21">
        <v>120</v>
      </c>
      <c r="CY43" s="21">
        <v>130</v>
      </c>
      <c r="CZ43" s="21">
        <v>140</v>
      </c>
      <c r="DA43" s="21">
        <v>150</v>
      </c>
      <c r="DB43" s="21">
        <v>160</v>
      </c>
      <c r="DC43" s="21">
        <v>170</v>
      </c>
      <c r="DD43" s="21">
        <v>180</v>
      </c>
      <c r="DE43" s="21">
        <v>190</v>
      </c>
      <c r="DF43" s="21">
        <v>200</v>
      </c>
      <c r="DG43" s="21">
        <v>210</v>
      </c>
      <c r="DI43" s="19" t="s">
        <v>126</v>
      </c>
      <c r="DJ43" s="20">
        <v>80</v>
      </c>
      <c r="DK43" s="20">
        <v>90</v>
      </c>
      <c r="DL43" s="20">
        <v>100</v>
      </c>
      <c r="DM43" s="20">
        <v>110</v>
      </c>
      <c r="DN43" s="21">
        <v>120</v>
      </c>
      <c r="DO43" s="21">
        <v>130</v>
      </c>
      <c r="DP43" s="21">
        <v>140</v>
      </c>
      <c r="DQ43" s="21">
        <v>150</v>
      </c>
      <c r="DR43" s="21">
        <v>160</v>
      </c>
      <c r="DS43" s="21">
        <v>170</v>
      </c>
      <c r="DT43" s="21">
        <v>180</v>
      </c>
      <c r="DU43" s="21">
        <v>190</v>
      </c>
      <c r="DV43" s="21">
        <v>200</v>
      </c>
      <c r="DW43" s="21">
        <v>210</v>
      </c>
      <c r="DY43" s="19" t="s">
        <v>126</v>
      </c>
      <c r="DZ43" s="20">
        <v>80</v>
      </c>
      <c r="EA43" s="20">
        <v>90</v>
      </c>
      <c r="EB43" s="20">
        <v>100</v>
      </c>
      <c r="EC43" s="20">
        <v>110</v>
      </c>
      <c r="ED43" s="21">
        <v>120</v>
      </c>
      <c r="EE43" s="21">
        <v>130</v>
      </c>
      <c r="EF43" s="21">
        <v>140</v>
      </c>
      <c r="EG43" s="21">
        <v>150</v>
      </c>
      <c r="EH43" s="21">
        <v>160</v>
      </c>
      <c r="EI43" s="21">
        <v>170</v>
      </c>
      <c r="EJ43" s="21">
        <v>180</v>
      </c>
      <c r="EK43" s="21">
        <v>190</v>
      </c>
      <c r="EL43" s="21">
        <v>200</v>
      </c>
      <c r="EM43" s="21">
        <v>210</v>
      </c>
    </row>
    <row r="44" spans="1:143">
      <c r="A44">
        <v>20</v>
      </c>
      <c r="B44">
        <f>B32*$B$3</f>
        <v>0.46187726033697518</v>
      </c>
      <c r="C44">
        <f t="shared" ref="C44:O44" si="42">C32*$B$3</f>
        <v>0.54470068001696292</v>
      </c>
      <c r="D44">
        <f t="shared" si="42"/>
        <v>0.60058436793914072</v>
      </c>
      <c r="E44">
        <f t="shared" si="42"/>
        <v>0.68518824440660686</v>
      </c>
      <c r="F44">
        <f t="shared" si="42"/>
        <v>0.74200618964278542</v>
      </c>
      <c r="G44">
        <f t="shared" si="42"/>
        <v>0.827712834435686</v>
      </c>
      <c r="H44">
        <f t="shared" si="42"/>
        <v>0.9138573515486681</v>
      </c>
      <c r="I44">
        <f t="shared" si="42"/>
        <v>0.97146702187005174</v>
      </c>
      <c r="J44">
        <f t="shared" si="42"/>
        <v>1.0580737999734917</v>
      </c>
      <c r="K44">
        <f t="shared" si="42"/>
        <v>1.1159017313650184</v>
      </c>
      <c r="L44">
        <f t="shared" si="42"/>
        <v>1.2027234048595237</v>
      </c>
      <c r="M44">
        <f t="shared" si="42"/>
        <v>1.2606302303758963</v>
      </c>
      <c r="N44">
        <f t="shared" si="42"/>
        <v>1.3474887015029546</v>
      </c>
      <c r="O44">
        <f t="shared" si="42"/>
        <v>1.4053729597585458</v>
      </c>
      <c r="Q44">
        <v>20</v>
      </c>
      <c r="R44">
        <f>R32*$R$3</f>
        <v>0.78043923890522049</v>
      </c>
      <c r="S44">
        <f t="shared" ref="S44:AE44" si="43">S32*$R$3</f>
        <v>0.92114699035733316</v>
      </c>
      <c r="T44">
        <f t="shared" si="43"/>
        <v>1.016154962520124</v>
      </c>
      <c r="U44">
        <f t="shared" si="43"/>
        <v>1.1600828307102091</v>
      </c>
      <c r="V44">
        <f t="shared" si="43"/>
        <v>1.2567985666087564</v>
      </c>
      <c r="W44">
        <f t="shared" si="43"/>
        <v>1.4027679717552359</v>
      </c>
      <c r="X44">
        <f t="shared" si="43"/>
        <v>1.5495713609076553</v>
      </c>
      <c r="Y44">
        <f t="shared" si="43"/>
        <v>1.6477926874974924</v>
      </c>
      <c r="Z44">
        <f t="shared" si="43"/>
        <v>1.795516639305188</v>
      </c>
      <c r="AA44">
        <f t="shared" si="43"/>
        <v>1.8941934117105852</v>
      </c>
      <c r="AB44">
        <f t="shared" si="43"/>
        <v>2.0424019494133931</v>
      </c>
      <c r="AC44">
        <f t="shared" si="43"/>
        <v>2.141287856365337</v>
      </c>
      <c r="AD44">
        <f t="shared" si="43"/>
        <v>2.2896653328312921</v>
      </c>
      <c r="AE44">
        <f t="shared" si="43"/>
        <v>2.3885800162321784</v>
      </c>
      <c r="AG44">
        <v>20</v>
      </c>
      <c r="AH44">
        <f>AH32*$AH$3</f>
        <v>1.1632593484851599</v>
      </c>
      <c r="AI44">
        <f t="shared" ref="AI44:AU44" si="44">AI32*$AH$3</f>
        <v>1.3738662970565685</v>
      </c>
      <c r="AJ44">
        <f t="shared" si="44"/>
        <v>1.5161499738608266</v>
      </c>
      <c r="AK44">
        <f t="shared" si="44"/>
        <v>1.7318035513096504</v>
      </c>
      <c r="AL44">
        <f t="shared" si="44"/>
        <v>1.8767835464696803</v>
      </c>
      <c r="AM44">
        <f t="shared" si="44"/>
        <v>2.0956884433961904</v>
      </c>
      <c r="AN44">
        <f t="shared" si="44"/>
        <v>2.3159466353664482</v>
      </c>
      <c r="AO44">
        <f t="shared" si="44"/>
        <v>2.463367277323639</v>
      </c>
      <c r="AP44">
        <f t="shared" si="44"/>
        <v>2.6851611809258595</v>
      </c>
      <c r="AQ44">
        <f t="shared" si="44"/>
        <v>2.8333623914185608</v>
      </c>
      <c r="AR44">
        <f t="shared" si="44"/>
        <v>3.0560212959916888</v>
      </c>
      <c r="AS44">
        <f t="shared" si="44"/>
        <v>3.2046233807685649</v>
      </c>
      <c r="AT44">
        <f t="shared" si="44"/>
        <v>3.4276597140922851</v>
      </c>
      <c r="AU44">
        <f t="shared" si="44"/>
        <v>3.576383477590618</v>
      </c>
      <c r="AW44">
        <v>20</v>
      </c>
      <c r="AX44">
        <f>AX32*$AX$3</f>
        <v>1.6036866467429753</v>
      </c>
      <c r="AY44">
        <f t="shared" ref="AY44:BK44" si="45">AY32*$AX$3</f>
        <v>1.8950236630858053</v>
      </c>
      <c r="AZ44">
        <f t="shared" si="45"/>
        <v>2.0919366293090786</v>
      </c>
      <c r="BA44">
        <f t="shared" si="45"/>
        <v>2.390511250542009</v>
      </c>
      <c r="BB44">
        <f t="shared" si="45"/>
        <v>2.5913127385558372</v>
      </c>
      <c r="BC44">
        <f t="shared" si="45"/>
        <v>2.8946065191969357</v>
      </c>
      <c r="BD44">
        <f t="shared" si="45"/>
        <v>3.1998914153297986</v>
      </c>
      <c r="BE44">
        <f t="shared" si="45"/>
        <v>3.4042812713356341</v>
      </c>
      <c r="BF44">
        <f t="shared" si="45"/>
        <v>3.711869707998634</v>
      </c>
      <c r="BG44">
        <f t="shared" si="45"/>
        <v>3.9174516322142865</v>
      </c>
      <c r="BH44">
        <f t="shared" si="45"/>
        <v>4.2263953802781522</v>
      </c>
      <c r="BI44">
        <f t="shared" si="45"/>
        <v>4.4326317247805198</v>
      </c>
      <c r="BJ44">
        <f t="shared" si="45"/>
        <v>4.7422392815406864</v>
      </c>
      <c r="BK44">
        <f t="shared" si="45"/>
        <v>4.9487334126876945</v>
      </c>
      <c r="BM44">
        <v>20</v>
      </c>
      <c r="BN44">
        <f>BN32*$BN$3</f>
        <v>2.6372388907665809</v>
      </c>
      <c r="BO44">
        <f t="shared" ref="BO44:CA44" si="46">BO32*$BN$3</f>
        <v>3.1189118489731746</v>
      </c>
      <c r="BP44">
        <f t="shared" si="46"/>
        <v>3.4447038114060828</v>
      </c>
      <c r="BQ44">
        <f t="shared" si="46"/>
        <v>3.9390122448574663</v>
      </c>
      <c r="BR44">
        <f t="shared" si="46"/>
        <v>4.2716476415079825</v>
      </c>
      <c r="BS44">
        <f t="shared" si="46"/>
        <v>4.7743376608866503</v>
      </c>
      <c r="BT44">
        <f t="shared" si="46"/>
        <v>5.280631420498028</v>
      </c>
      <c r="BU44">
        <f t="shared" si="46"/>
        <v>5.6197550644893042</v>
      </c>
      <c r="BV44">
        <f t="shared" si="46"/>
        <v>6.1303269858782237</v>
      </c>
      <c r="BW44">
        <f t="shared" si="46"/>
        <v>6.4717160824303051</v>
      </c>
      <c r="BX44">
        <f t="shared" si="46"/>
        <v>6.9849454669590232</v>
      </c>
      <c r="BY44">
        <f t="shared" si="46"/>
        <v>7.3276788948799734</v>
      </c>
      <c r="BZ44">
        <f t="shared" si="46"/>
        <v>7.8423782074933079</v>
      </c>
      <c r="CA44">
        <f t="shared" si="46"/>
        <v>8.1857731184016487</v>
      </c>
      <c r="CC44">
        <v>20</v>
      </c>
      <c r="CD44">
        <f>CD32*$CD$3</f>
        <v>3.2224463967387038</v>
      </c>
      <c r="CE44">
        <f t="shared" ref="CE44:CQ44" si="47">CE32*$CD$3</f>
        <v>3.8122915790928076</v>
      </c>
      <c r="CF44">
        <f t="shared" si="47"/>
        <v>4.2113649557523631</v>
      </c>
      <c r="CG44">
        <f t="shared" si="47"/>
        <v>4.8170189768893721</v>
      </c>
      <c r="CH44">
        <f t="shared" si="47"/>
        <v>5.2246807191142173</v>
      </c>
      <c r="CI44">
        <f t="shared" si="47"/>
        <v>5.8408896709756979</v>
      </c>
      <c r="CJ44">
        <f t="shared" si="47"/>
        <v>6.461668501478945</v>
      </c>
      <c r="CK44">
        <f t="shared" si="47"/>
        <v>6.877555003944047</v>
      </c>
      <c r="CL44">
        <f t="shared" si="47"/>
        <v>7.503809245614538</v>
      </c>
      <c r="CM44">
        <f t="shared" si="47"/>
        <v>7.9226183757814379</v>
      </c>
      <c r="CN44">
        <f t="shared" si="47"/>
        <v>8.5523369312606032</v>
      </c>
      <c r="CO44">
        <f t="shared" si="47"/>
        <v>8.9729246204669746</v>
      </c>
      <c r="CP44">
        <f t="shared" si="47"/>
        <v>9.6046311491375729</v>
      </c>
      <c r="CQ44">
        <f t="shared" si="47"/>
        <v>10.026147655825325</v>
      </c>
      <c r="CS44">
        <v>20</v>
      </c>
      <c r="CT44">
        <f t="shared" ref="CT44:CT52" si="48">CT32*$CT$3</f>
        <v>3.848997818530425</v>
      </c>
      <c r="CU44">
        <f t="shared" ref="CU44:DG44" si="49">CU32*$CT$3</f>
        <v>4.5549055015613691</v>
      </c>
      <c r="CV44">
        <f t="shared" si="49"/>
        <v>5.0326281744991244</v>
      </c>
      <c r="CW44">
        <f t="shared" si="49"/>
        <v>5.7578148597228571</v>
      </c>
      <c r="CX44">
        <f t="shared" si="49"/>
        <v>6.2460387020582511</v>
      </c>
      <c r="CY44">
        <f t="shared" si="49"/>
        <v>6.984169111283868</v>
      </c>
      <c r="CZ44">
        <f t="shared" si="49"/>
        <v>7.727936788542408</v>
      </c>
      <c r="DA44">
        <f t="shared" si="49"/>
        <v>8.2263033988306482</v>
      </c>
      <c r="DB44">
        <f t="shared" si="49"/>
        <v>8.9768776197257623</v>
      </c>
      <c r="DC44">
        <f t="shared" si="49"/>
        <v>9.4789012369324457</v>
      </c>
      <c r="DD44">
        <f t="shared" si="49"/>
        <v>10.233846969592529</v>
      </c>
      <c r="DE44">
        <f t="shared" si="49"/>
        <v>10.738141228794101</v>
      </c>
      <c r="DF44">
        <f t="shared" si="49"/>
        <v>11.495668008831204</v>
      </c>
      <c r="DG44">
        <f t="shared" si="49"/>
        <v>12.001201492710095</v>
      </c>
      <c r="DI44">
        <v>20</v>
      </c>
      <c r="DJ44">
        <f>DJ32*$DJ$3</f>
        <v>5.2158285397246651</v>
      </c>
      <c r="DK44">
        <f t="shared" ref="DK44:DW44" si="50">DK32*$DJ$3</f>
        <v>6.1756435148477138</v>
      </c>
      <c r="DL44">
        <f t="shared" si="50"/>
        <v>6.8254908065485642</v>
      </c>
      <c r="DM44">
        <f t="shared" si="50"/>
        <v>7.8123652950261144</v>
      </c>
      <c r="DN44">
        <f t="shared" si="50"/>
        <v>8.4770158132452007</v>
      </c>
      <c r="DO44">
        <f t="shared" si="50"/>
        <v>9.4822247271095801</v>
      </c>
      <c r="DP44">
        <f t="shared" si="50"/>
        <v>10.495495194045228</v>
      </c>
      <c r="DQ44">
        <f t="shared" si="50"/>
        <v>11.174643326733975</v>
      </c>
      <c r="DR44">
        <f t="shared" si="50"/>
        <v>12.19776740805534</v>
      </c>
      <c r="DS44">
        <f t="shared" si="50"/>
        <v>12.882264031919888</v>
      </c>
      <c r="DT44">
        <f t="shared" si="50"/>
        <v>13.911864690432957</v>
      </c>
      <c r="DU44">
        <f t="shared" si="50"/>
        <v>14.599784478860554</v>
      </c>
      <c r="DV44">
        <f t="shared" si="50"/>
        <v>15.633371787760948</v>
      </c>
      <c r="DW44">
        <f t="shared" si="50"/>
        <v>16.32327834888844</v>
      </c>
      <c r="DY44">
        <v>20</v>
      </c>
      <c r="DZ44">
        <f>DZ32*$DZ$3</f>
        <v>7.5192647188708222</v>
      </c>
      <c r="EA44">
        <f t="shared" ref="EA44:EM44" si="51">EA32*$DZ$3</f>
        <v>8.9086595935058579</v>
      </c>
      <c r="EB44">
        <f t="shared" si="51"/>
        <v>9.8498750185119732</v>
      </c>
      <c r="EC44">
        <f t="shared" si="51"/>
        <v>11.279939810529354</v>
      </c>
      <c r="ED44">
        <f t="shared" si="51"/>
        <v>12.243514996721867</v>
      </c>
      <c r="EE44">
        <f t="shared" si="51"/>
        <v>13.701424894506525</v>
      </c>
      <c r="EF44">
        <f t="shared" si="51"/>
        <v>15.171709362389963</v>
      </c>
      <c r="EG44">
        <f t="shared" si="51"/>
        <v>16.15752663755665</v>
      </c>
      <c r="EH44">
        <f t="shared" si="51"/>
        <v>17.64314028091183</v>
      </c>
      <c r="EI44">
        <f t="shared" si="51"/>
        <v>18.637369389393434</v>
      </c>
      <c r="EJ44">
        <f t="shared" si="51"/>
        <v>20.133307123468729</v>
      </c>
      <c r="EK44">
        <f t="shared" si="51"/>
        <v>21.133089936267144</v>
      </c>
      <c r="EL44">
        <f t="shared" si="51"/>
        <v>22.635649542474894</v>
      </c>
      <c r="EM44">
        <f t="shared" si="51"/>
        <v>23.638846757185672</v>
      </c>
    </row>
    <row r="45" spans="1:143">
      <c r="A45">
        <v>30</v>
      </c>
      <c r="B45">
        <f t="shared" ref="B45:O45" si="52">B33*$B$3</f>
        <v>0.9138573515486681</v>
      </c>
      <c r="C45">
        <f t="shared" si="52"/>
        <v>1.0291838113422618</v>
      </c>
      <c r="D45">
        <f t="shared" si="52"/>
        <v>1.1737754976035011</v>
      </c>
      <c r="E45">
        <f t="shared" si="52"/>
        <v>1.2895851261912323</v>
      </c>
      <c r="F45">
        <f t="shared" si="52"/>
        <v>1.434304058818582</v>
      </c>
      <c r="G45">
        <f t="shared" si="52"/>
        <v>1.5787967412578581</v>
      </c>
      <c r="H45">
        <f t="shared" si="52"/>
        <v>1.6941288967945618</v>
      </c>
      <c r="I45">
        <f t="shared" si="52"/>
        <v>1.8378716495432357</v>
      </c>
      <c r="J45">
        <f t="shared" si="52"/>
        <v>1.9810636198427005</v>
      </c>
      <c r="K45">
        <f t="shared" si="52"/>
        <v>2.0951746838991854</v>
      </c>
      <c r="L45">
        <f t="shared" si="52"/>
        <v>2.2372159761276471</v>
      </c>
      <c r="M45">
        <f t="shared" si="52"/>
        <v>2.3785553102596451</v>
      </c>
      <c r="N45">
        <f t="shared" si="52"/>
        <v>2.4911001203981433</v>
      </c>
      <c r="O45">
        <f t="shared" si="52"/>
        <v>2.603163349133041</v>
      </c>
      <c r="Q45">
        <v>30</v>
      </c>
      <c r="R45">
        <f t="shared" ref="R45:AE52" si="53">R33*$R$3</f>
        <v>1.5495713609076553</v>
      </c>
      <c r="S45">
        <f t="shared" si="53"/>
        <v>1.7462311173401348</v>
      </c>
      <c r="T45">
        <f t="shared" si="53"/>
        <v>1.9929791425506449</v>
      </c>
      <c r="U45">
        <f t="shared" si="53"/>
        <v>2.1907438043597023</v>
      </c>
      <c r="V45">
        <f t="shared" si="53"/>
        <v>2.4380280187377092</v>
      </c>
      <c r="W45">
        <f t="shared" si="53"/>
        <v>2.68508039749236</v>
      </c>
      <c r="X45">
        <f t="shared" si="53"/>
        <v>2.8823770797323656</v>
      </c>
      <c r="Y45">
        <f t="shared" si="53"/>
        <v>3.1283942815568255</v>
      </c>
      <c r="Z45">
        <f t="shared" si="53"/>
        <v>3.3735919522566293</v>
      </c>
      <c r="AA45">
        <f t="shared" si="53"/>
        <v>3.5690752508909847</v>
      </c>
      <c r="AB45">
        <f t="shared" si="53"/>
        <v>3.81250296420601</v>
      </c>
      <c r="AC45">
        <f t="shared" si="53"/>
        <v>4.054829366737982</v>
      </c>
      <c r="AD45">
        <f t="shared" si="53"/>
        <v>4.247856674355929</v>
      </c>
      <c r="AE45">
        <f t="shared" si="53"/>
        <v>4.4401164159737023</v>
      </c>
      <c r="AG45">
        <v>30</v>
      </c>
      <c r="AH45">
        <f t="shared" ref="AH45:AU52" si="54">AH33*$AH$3</f>
        <v>2.3159466353664482</v>
      </c>
      <c r="AI45">
        <f t="shared" si="54"/>
        <v>2.6111538776402639</v>
      </c>
      <c r="AJ45">
        <f t="shared" si="54"/>
        <v>2.9817630399016579</v>
      </c>
      <c r="AK45">
        <f t="shared" si="54"/>
        <v>3.2789561359705277</v>
      </c>
      <c r="AL45">
        <f t="shared" si="54"/>
        <v>3.6507423983161611</v>
      </c>
      <c r="AM45">
        <f t="shared" si="54"/>
        <v>4.0223605018712307</v>
      </c>
      <c r="AN45">
        <f t="shared" si="54"/>
        <v>4.3192554889101649</v>
      </c>
      <c r="AO45">
        <f t="shared" si="54"/>
        <v>4.689604668482632</v>
      </c>
      <c r="AP45">
        <f t="shared" si="54"/>
        <v>5.0588638349056332</v>
      </c>
      <c r="AQ45">
        <f t="shared" si="54"/>
        <v>5.3533516576634499</v>
      </c>
      <c r="AR45">
        <f t="shared" si="54"/>
        <v>5.7201793622889294</v>
      </c>
      <c r="AS45">
        <f t="shared" si="54"/>
        <v>6.0854662422426777</v>
      </c>
      <c r="AT45">
        <f t="shared" si="54"/>
        <v>6.3765196104114654</v>
      </c>
      <c r="AU45">
        <f t="shared" si="54"/>
        <v>6.6664838561045316</v>
      </c>
      <c r="AW45">
        <v>30</v>
      </c>
      <c r="AX45">
        <f>AX33*$AX$3</f>
        <v>3.1998914153297986</v>
      </c>
      <c r="AY45">
        <f t="shared" ref="AX45:BK52" si="55">AY33*$AX$3</f>
        <v>3.6092239200370644</v>
      </c>
      <c r="AZ45">
        <f t="shared" si="55"/>
        <v>4.1233507627192587</v>
      </c>
      <c r="BA45">
        <f t="shared" si="55"/>
        <v>4.5358077182053602</v>
      </c>
      <c r="BB45">
        <f t="shared" si="55"/>
        <v>5.0519889294807232</v>
      </c>
      <c r="BC45">
        <f t="shared" si="55"/>
        <v>5.5681412457254797</v>
      </c>
      <c r="BD45">
        <f t="shared" si="55"/>
        <v>5.9806441040509597</v>
      </c>
      <c r="BE45">
        <f t="shared" si="55"/>
        <v>6.4953609910124079</v>
      </c>
      <c r="BF45">
        <f t="shared" si="55"/>
        <v>7.008726050673407</v>
      </c>
      <c r="BG45">
        <f t="shared" si="55"/>
        <v>7.4182496040677588</v>
      </c>
      <c r="BH45">
        <f t="shared" si="55"/>
        <v>7.9285000695482148</v>
      </c>
      <c r="BI45">
        <f t="shared" si="55"/>
        <v>8.436742177269533</v>
      </c>
      <c r="BJ45">
        <f t="shared" si="55"/>
        <v>8.8417912038534539</v>
      </c>
      <c r="BK45">
        <f t="shared" si="55"/>
        <v>9.2454020736654225</v>
      </c>
      <c r="BM45">
        <v>30</v>
      </c>
      <c r="BN45">
        <f t="shared" ref="BN45:CA52" si="56">BN33*$BN$3</f>
        <v>5.280631420498028</v>
      </c>
      <c r="BO45">
        <f t="shared" si="56"/>
        <v>5.9599147343823455</v>
      </c>
      <c r="BP45">
        <f t="shared" si="56"/>
        <v>6.813738119333788</v>
      </c>
      <c r="BQ45">
        <f t="shared" si="56"/>
        <v>7.4991778825873192</v>
      </c>
      <c r="BR45">
        <f t="shared" si="56"/>
        <v>8.3575175668573838</v>
      </c>
      <c r="BS45">
        <f t="shared" si="56"/>
        <v>9.2163457524483263</v>
      </c>
      <c r="BT45">
        <f t="shared" si="56"/>
        <v>9.9030676884342501</v>
      </c>
      <c r="BU45">
        <f t="shared" si="56"/>
        <v>10.760365924791184</v>
      </c>
      <c r="BV45">
        <f t="shared" si="56"/>
        <v>11.615840963361423</v>
      </c>
      <c r="BW45">
        <f t="shared" si="56"/>
        <v>12.298562483329439</v>
      </c>
      <c r="BX45">
        <f t="shared" si="56"/>
        <v>13.149545897077486</v>
      </c>
      <c r="BY45">
        <f t="shared" si="56"/>
        <v>13.997534569405589</v>
      </c>
      <c r="BZ45">
        <f t="shared" si="56"/>
        <v>14.673589660405115</v>
      </c>
      <c r="CA45">
        <f t="shared" si="56"/>
        <v>15.347448400230398</v>
      </c>
      <c r="CC45">
        <v>30</v>
      </c>
      <c r="CD45">
        <f t="shared" ref="CD45:CQ52" si="57">CD33*$CD$3</f>
        <v>6.461668501478945</v>
      </c>
      <c r="CE45">
        <f t="shared" si="57"/>
        <v>7.2947716826865427</v>
      </c>
      <c r="CF45">
        <f t="shared" si="57"/>
        <v>8.3422572928399088</v>
      </c>
      <c r="CG45">
        <f t="shared" si="57"/>
        <v>9.1833989543185446</v>
      </c>
      <c r="CH45">
        <f t="shared" si="57"/>
        <v>10.236980136217035</v>
      </c>
      <c r="CI45">
        <f t="shared" si="57"/>
        <v>11.291430489195728</v>
      </c>
      <c r="CJ45">
        <f t="shared" si="57"/>
        <v>12.134751728259566</v>
      </c>
      <c r="CK45">
        <f t="shared" si="57"/>
        <v>13.187755133884155</v>
      </c>
      <c r="CL45">
        <f t="shared" si="57"/>
        <v>14.238734455682396</v>
      </c>
      <c r="CM45">
        <f t="shared" si="57"/>
        <v>15.077625495898353</v>
      </c>
      <c r="CN45">
        <f t="shared" si="57"/>
        <v>16.123437973234289</v>
      </c>
      <c r="CO45">
        <f t="shared" si="57"/>
        <v>17.165748463644746</v>
      </c>
      <c r="CP45">
        <f t="shared" si="57"/>
        <v>17.996847125871838</v>
      </c>
      <c r="CQ45">
        <f t="shared" si="57"/>
        <v>18.825348355218722</v>
      </c>
      <c r="CS45">
        <v>30</v>
      </c>
      <c r="CT45">
        <f t="shared" si="48"/>
        <v>7.727936788542408</v>
      </c>
      <c r="CU45">
        <f t="shared" ref="CU45:DG45" si="58">CU33*$CT$3</f>
        <v>8.7263279049535249</v>
      </c>
      <c r="CV45">
        <f t="shared" si="58"/>
        <v>9.9819766598252588</v>
      </c>
      <c r="CW45">
        <f t="shared" si="58"/>
        <v>10.990524249700513</v>
      </c>
      <c r="CX45">
        <f t="shared" si="58"/>
        <v>12.25407499856588</v>
      </c>
      <c r="CY45">
        <f t="shared" si="58"/>
        <v>13.518957262340461</v>
      </c>
      <c r="CZ45">
        <f t="shared" si="58"/>
        <v>14.530768519339263</v>
      </c>
      <c r="DA45">
        <f t="shared" si="58"/>
        <v>15.794378061915676</v>
      </c>
      <c r="DB45">
        <f t="shared" si="58"/>
        <v>17.055789762153324</v>
      </c>
      <c r="DC45">
        <f t="shared" si="58"/>
        <v>18.062803552285473</v>
      </c>
      <c r="DD45">
        <f t="shared" si="58"/>
        <v>19.318390950334667</v>
      </c>
      <c r="DE45">
        <f t="shared" si="58"/>
        <v>20.569965432953719</v>
      </c>
      <c r="DF45">
        <f t="shared" si="58"/>
        <v>21.568053568784247</v>
      </c>
      <c r="DG45">
        <f t="shared" si="58"/>
        <v>22.563132578072658</v>
      </c>
      <c r="DI45">
        <v>30</v>
      </c>
      <c r="DJ45">
        <f t="shared" ref="DJ45:DW52" si="59">DJ33*$DJ$3</f>
        <v>10.495495194045228</v>
      </c>
      <c r="DK45">
        <f t="shared" si="59"/>
        <v>11.856201428909593</v>
      </c>
      <c r="DL45">
        <f t="shared" si="59"/>
        <v>13.568329552142842</v>
      </c>
      <c r="DM45">
        <f t="shared" si="59"/>
        <v>14.944112123642613</v>
      </c>
      <c r="DN45">
        <f t="shared" si="59"/>
        <v>16.668419211210395</v>
      </c>
      <c r="DO45">
        <f t="shared" si="59"/>
        <v>18.395225958909986</v>
      </c>
      <c r="DP45">
        <f t="shared" si="59"/>
        <v>19.776996174488978</v>
      </c>
      <c r="DQ45">
        <f t="shared" si="59"/>
        <v>21.503159108389454</v>
      </c>
      <c r="DR45">
        <f t="shared" si="59"/>
        <v>23.226865705826359</v>
      </c>
      <c r="DS45">
        <f t="shared" si="59"/>
        <v>24.603308243333402</v>
      </c>
      <c r="DT45">
        <f t="shared" si="59"/>
        <v>26.319947465761071</v>
      </c>
      <c r="DU45">
        <f t="shared" si="59"/>
        <v>28.031553155012617</v>
      </c>
      <c r="DV45">
        <f t="shared" si="59"/>
        <v>29.396808862543988</v>
      </c>
      <c r="DW45">
        <f t="shared" si="59"/>
        <v>30.758209189223201</v>
      </c>
      <c r="DY45">
        <v>30</v>
      </c>
      <c r="DZ45">
        <f t="shared" ref="DZ45:EM52" si="60">DZ33*$DZ$3</f>
        <v>15.171709362389963</v>
      </c>
      <c r="EA45">
        <f t="shared" si="60"/>
        <v>17.147109672962277</v>
      </c>
      <c r="EB45">
        <f t="shared" si="60"/>
        <v>19.634116810913802</v>
      </c>
      <c r="EC45">
        <f t="shared" si="60"/>
        <v>21.633597523441676</v>
      </c>
      <c r="ED45">
        <f t="shared" si="60"/>
        <v>24.140792615004496</v>
      </c>
      <c r="EE45">
        <f t="shared" si="60"/>
        <v>26.652836665115668</v>
      </c>
      <c r="EF45">
        <f t="shared" si="60"/>
        <v>28.663752237145886</v>
      </c>
      <c r="EG45">
        <f t="shared" si="60"/>
        <v>31.176806824361716</v>
      </c>
      <c r="EH45">
        <f t="shared" si="60"/>
        <v>33.68725783133462</v>
      </c>
      <c r="EI45">
        <f t="shared" si="60"/>
        <v>35.692600357078362</v>
      </c>
      <c r="EJ45">
        <f t="shared" si="60"/>
        <v>38.194346913249305</v>
      </c>
      <c r="EK45">
        <f t="shared" si="60"/>
        <v>40.689565241940549</v>
      </c>
      <c r="EL45">
        <f t="shared" si="60"/>
        <v>42.680416308178209</v>
      </c>
      <c r="EM45">
        <f t="shared" si="60"/>
        <v>44.666110345253188</v>
      </c>
    </row>
    <row r="46" spans="1:143">
      <c r="A46">
        <v>40</v>
      </c>
      <c r="B46">
        <f t="shared" ref="B46:O46" si="61">B34*$B$3</f>
        <v>1.2316756733961636</v>
      </c>
      <c r="C46">
        <f t="shared" si="61"/>
        <v>1.4053729597585458</v>
      </c>
      <c r="D46">
        <f t="shared" si="61"/>
        <v>1.5787967412578581</v>
      </c>
      <c r="E46">
        <f t="shared" si="61"/>
        <v>1.7516869666398425</v>
      </c>
      <c r="F46">
        <f t="shared" si="61"/>
        <v>1.9238576522842352</v>
      </c>
      <c r="G46">
        <f t="shared" si="61"/>
        <v>2.0951746838991854</v>
      </c>
      <c r="H46">
        <f t="shared" si="61"/>
        <v>2.2655411286581701</v>
      </c>
      <c r="I46">
        <f t="shared" si="61"/>
        <v>2.4348872192515891</v>
      </c>
      <c r="J46">
        <f t="shared" si="61"/>
        <v>2.603163349133041</v>
      </c>
      <c r="K46">
        <f t="shared" si="61"/>
        <v>2.7703350676111649</v>
      </c>
      <c r="L46">
        <f t="shared" si="61"/>
        <v>2.9363794375995269</v>
      </c>
      <c r="M46">
        <f t="shared" si="61"/>
        <v>3.1012823426722491</v>
      </c>
      <c r="N46">
        <f t="shared" si="61"/>
        <v>3.2650364683840345</v>
      </c>
      <c r="O46">
        <f t="shared" si="61"/>
        <v>3.4276397707243196</v>
      </c>
      <c r="Q46">
        <v>40</v>
      </c>
      <c r="R46">
        <f t="shared" si="53"/>
        <v>2.0918394151688506</v>
      </c>
      <c r="S46">
        <f t="shared" si="53"/>
        <v>2.3885800162321784</v>
      </c>
      <c r="T46">
        <f t="shared" si="53"/>
        <v>2.68508039749236</v>
      </c>
      <c r="U46">
        <f t="shared" si="53"/>
        <v>2.9808729058765486</v>
      </c>
      <c r="V46">
        <f t="shared" si="53"/>
        <v>3.2756199219956681</v>
      </c>
      <c r="W46">
        <f t="shared" si="53"/>
        <v>3.5690752508909847</v>
      </c>
      <c r="X46">
        <f t="shared" si="53"/>
        <v>3.8610585054830135</v>
      </c>
      <c r="Y46">
        <f t="shared" si="53"/>
        <v>4.1514375900808043</v>
      </c>
      <c r="Z46">
        <f t="shared" si="53"/>
        <v>4.4401164159737023</v>
      </c>
      <c r="AA46">
        <f t="shared" si="53"/>
        <v>4.727026099317909</v>
      </c>
      <c r="AB46">
        <f t="shared" si="53"/>
        <v>5.0121185368856818</v>
      </c>
      <c r="AC46">
        <f t="shared" si="53"/>
        <v>5.2953616419360978</v>
      </c>
      <c r="AD46">
        <f t="shared" si="53"/>
        <v>5.5767357617829525</v>
      </c>
      <c r="AE46">
        <f t="shared" si="53"/>
        <v>5.8562309509795707</v>
      </c>
      <c r="AG46">
        <v>40</v>
      </c>
      <c r="AH46">
        <f t="shared" si="54"/>
        <v>3.1303099764905342</v>
      </c>
      <c r="AI46">
        <f t="shared" si="54"/>
        <v>3.576383477590618</v>
      </c>
      <c r="AJ46">
        <f t="shared" si="54"/>
        <v>4.0223605018712307</v>
      </c>
      <c r="AK46">
        <f t="shared" si="54"/>
        <v>4.4675110913448082</v>
      </c>
      <c r="AL46">
        <f t="shared" si="54"/>
        <v>4.9113047558658813</v>
      </c>
      <c r="AM46">
        <f t="shared" si="54"/>
        <v>5.3533516576634499</v>
      </c>
      <c r="AN46">
        <f t="shared" si="54"/>
        <v>5.7933635083939032</v>
      </c>
      <c r="AO46">
        <f t="shared" si="54"/>
        <v>6.2311267760439248</v>
      </c>
      <c r="AP46">
        <f t="shared" si="54"/>
        <v>6.6664838561045316</v>
      </c>
      <c r="AQ46">
        <f t="shared" si="54"/>
        <v>7.0993195520178718</v>
      </c>
      <c r="AR46">
        <f t="shared" si="54"/>
        <v>7.5295511868245848</v>
      </c>
      <c r="AS46">
        <f t="shared" si="54"/>
        <v>7.957121254014826</v>
      </c>
      <c r="AT46">
        <f t="shared" si="54"/>
        <v>8.3819918787257439</v>
      </c>
      <c r="AU46">
        <f t="shared" si="54"/>
        <v>8.8041405918643303</v>
      </c>
      <c r="AW46">
        <v>40</v>
      </c>
      <c r="AX46">
        <f t="shared" si="55"/>
        <v>4.3294917332881031</v>
      </c>
      <c r="AY46">
        <f t="shared" si="55"/>
        <v>4.9487334126876945</v>
      </c>
      <c r="AZ46">
        <f t="shared" si="55"/>
        <v>5.5681412457254797</v>
      </c>
      <c r="BA46">
        <f t="shared" si="55"/>
        <v>6.1866715970843282</v>
      </c>
      <c r="BB46">
        <f t="shared" si="55"/>
        <v>6.8035621910323574</v>
      </c>
      <c r="BC46">
        <f t="shared" si="55"/>
        <v>7.4182496040677588</v>
      </c>
      <c r="BD46">
        <f t="shared" si="55"/>
        <v>8.0303143214872215</v>
      </c>
      <c r="BE46">
        <f t="shared" si="55"/>
        <v>8.6394430296114546</v>
      </c>
      <c r="BF46">
        <f t="shared" si="55"/>
        <v>9.2454020736654225</v>
      </c>
      <c r="BG46">
        <f t="shared" si="55"/>
        <v>9.8480183686027356</v>
      </c>
      <c r="BH46">
        <f t="shared" si="55"/>
        <v>10.447165413725765</v>
      </c>
      <c r="BI46">
        <f t="shared" si="55"/>
        <v>11.042752880770824</v>
      </c>
      <c r="BJ46">
        <f t="shared" si="55"/>
        <v>11.634718752957498</v>
      </c>
      <c r="BK46">
        <f t="shared" si="55"/>
        <v>12.223023316449865</v>
      </c>
      <c r="BM46">
        <v>40</v>
      </c>
      <c r="BN46">
        <f t="shared" si="56"/>
        <v>7.1562637041180155</v>
      </c>
      <c r="BO46">
        <f t="shared" si="56"/>
        <v>8.1857731184016487</v>
      </c>
      <c r="BP46">
        <f t="shared" si="56"/>
        <v>9.2163457524483263</v>
      </c>
      <c r="BQ46">
        <f t="shared" si="56"/>
        <v>10.246167875279964</v>
      </c>
      <c r="BR46">
        <f t="shared" si="56"/>
        <v>11.27390499227605</v>
      </c>
      <c r="BS46">
        <f t="shared" si="56"/>
        <v>12.298562483329439</v>
      </c>
      <c r="BT46">
        <f t="shared" si="56"/>
        <v>13.319392568344504</v>
      </c>
      <c r="BU46">
        <f t="shared" si="56"/>
        <v>14.335830300265069</v>
      </c>
      <c r="BV46">
        <f t="shared" si="56"/>
        <v>15.347448400230398</v>
      </c>
      <c r="BW46">
        <f t="shared" si="56"/>
        <v>16.353924694228692</v>
      </c>
      <c r="BX46">
        <f t="shared" si="56"/>
        <v>17.355018195985963</v>
      </c>
      <c r="BY46">
        <f t="shared" si="56"/>
        <v>18.350551255245431</v>
      </c>
      <c r="BZ46">
        <f t="shared" si="56"/>
        <v>19.340396044243413</v>
      </c>
      <c r="CA46">
        <f t="shared" si="56"/>
        <v>20.324464200514669</v>
      </c>
      <c r="CC46">
        <v>40</v>
      </c>
      <c r="CD46">
        <f t="shared" si="57"/>
        <v>8.762565153831984</v>
      </c>
      <c r="CE46">
        <f t="shared" si="57"/>
        <v>10.026147655825325</v>
      </c>
      <c r="CF46">
        <f t="shared" si="57"/>
        <v>11.291430489195728</v>
      </c>
      <c r="CG46">
        <f t="shared" si="57"/>
        <v>12.556148386793884</v>
      </c>
      <c r="CH46">
        <f t="shared" si="57"/>
        <v>13.818629943651167</v>
      </c>
      <c r="CI46">
        <f t="shared" si="57"/>
        <v>15.077625495898353</v>
      </c>
      <c r="CJ46">
        <f t="shared" si="57"/>
        <v>16.33219210342795</v>
      </c>
      <c r="CK46">
        <f t="shared" si="57"/>
        <v>17.58161434155409</v>
      </c>
      <c r="CL46">
        <f t="shared" si="57"/>
        <v>18.825348355218722</v>
      </c>
      <c r="CM46">
        <f t="shared" si="57"/>
        <v>20.062981483174688</v>
      </c>
      <c r="CN46">
        <f t="shared" si="57"/>
        <v>21.294202573383096</v>
      </c>
      <c r="CO46">
        <f t="shared" si="57"/>
        <v>22.51877980409969</v>
      </c>
      <c r="CP46">
        <f t="shared" si="57"/>
        <v>23.736543877409883</v>
      </c>
      <c r="CQ46">
        <f t="shared" si="57"/>
        <v>24.947375124569874</v>
      </c>
      <c r="CS46">
        <v>40</v>
      </c>
      <c r="CT46">
        <f t="shared" si="48"/>
        <v>10.485908841055712</v>
      </c>
      <c r="CU46">
        <f t="shared" ref="CU46:DG46" si="62">CU34*$CT$3</f>
        <v>12.001201492710095</v>
      </c>
      <c r="CV46">
        <f t="shared" si="62"/>
        <v>13.518957262340461</v>
      </c>
      <c r="CW46">
        <f t="shared" si="62"/>
        <v>15.036417840998686</v>
      </c>
      <c r="CX46">
        <f t="shared" si="62"/>
        <v>16.551543100993669</v>
      </c>
      <c r="CY46">
        <f t="shared" si="62"/>
        <v>18.062803552285473</v>
      </c>
      <c r="CZ46">
        <f t="shared" si="62"/>
        <v>19.569041533720839</v>
      </c>
      <c r="DA46">
        <f t="shared" si="62"/>
        <v>21.069375538127542</v>
      </c>
      <c r="DB46">
        <f t="shared" si="62"/>
        <v>22.563132578072658</v>
      </c>
      <c r="DC46">
        <f t="shared" si="62"/>
        <v>24.049799332574612</v>
      </c>
      <c r="DD46">
        <f t="shared" si="62"/>
        <v>25.528986198612287</v>
      </c>
      <c r="DE46">
        <f t="shared" si="62"/>
        <v>27.000400408448428</v>
      </c>
      <c r="DF46">
        <f t="shared" si="62"/>
        <v>28.463825640464584</v>
      </c>
      <c r="DG46">
        <f t="shared" si="62"/>
        <v>29.919106361250812</v>
      </c>
      <c r="DI46">
        <v>40</v>
      </c>
      <c r="DJ46">
        <f t="shared" si="59"/>
        <v>14.255692767342268</v>
      </c>
      <c r="DK46">
        <f t="shared" si="59"/>
        <v>16.32327834888844</v>
      </c>
      <c r="DL46">
        <f t="shared" si="59"/>
        <v>18.395225958909986</v>
      </c>
      <c r="DM46">
        <f t="shared" si="59"/>
        <v>20.467673916262985</v>
      </c>
      <c r="DN46">
        <f t="shared" si="59"/>
        <v>22.537754523018236</v>
      </c>
      <c r="DO46">
        <f t="shared" si="59"/>
        <v>24.603308243333402</v>
      </c>
      <c r="DP46">
        <f t="shared" si="59"/>
        <v>26.662692258221231</v>
      </c>
      <c r="DQ46">
        <f t="shared" si="59"/>
        <v>28.714648317976998</v>
      </c>
      <c r="DR46">
        <f t="shared" si="59"/>
        <v>30.758209189223201</v>
      </c>
      <c r="DS46">
        <f t="shared" si="59"/>
        <v>32.792630981932142</v>
      </c>
      <c r="DT46">
        <f t="shared" si="59"/>
        <v>34.817343279625064</v>
      </c>
      <c r="DU46">
        <f t="shared" si="59"/>
        <v>36.831911790839627</v>
      </c>
      <c r="DV46">
        <f t="shared" si="59"/>
        <v>38.8360099793112</v>
      </c>
      <c r="DW46">
        <f t="shared" si="59"/>
        <v>40.829397243587671</v>
      </c>
      <c r="DY46">
        <v>40</v>
      </c>
      <c r="DZ46">
        <f t="shared" si="60"/>
        <v>20.63297937726874</v>
      </c>
      <c r="EA46">
        <f t="shared" si="60"/>
        <v>23.638846757185672</v>
      </c>
      <c r="EB46">
        <f t="shared" si="60"/>
        <v>26.652836665115668</v>
      </c>
      <c r="EC46">
        <f t="shared" si="60"/>
        <v>29.66916218722082</v>
      </c>
      <c r="ED46">
        <f t="shared" si="60"/>
        <v>32.683506015456011</v>
      </c>
      <c r="EE46">
        <f t="shared" si="60"/>
        <v>35.692600357078362</v>
      </c>
      <c r="EF46">
        <f t="shared" si="60"/>
        <v>38.693945057340173</v>
      </c>
      <c r="EG46">
        <f t="shared" si="60"/>
        <v>41.685612691843339</v>
      </c>
      <c r="EH46">
        <f t="shared" si="60"/>
        <v>44.666110345253188</v>
      </c>
      <c r="EI46">
        <f t="shared" si="60"/>
        <v>47.634279454724329</v>
      </c>
      <c r="EJ46">
        <f t="shared" si="60"/>
        <v>50.589221874520241</v>
      </c>
      <c r="EK46">
        <f t="shared" si="60"/>
        <v>53.530244407479465</v>
      </c>
      <c r="EL46">
        <f t="shared" si="60"/>
        <v>56.456816596499593</v>
      </c>
      <c r="EM46">
        <f t="shared" si="60"/>
        <v>59.368538201427988</v>
      </c>
    </row>
    <row r="47" spans="1:143">
      <c r="A47">
        <v>50</v>
      </c>
      <c r="B47">
        <f t="shared" ref="B47:O47" si="63">B35*$B$3</f>
        <v>1.4632259548335731</v>
      </c>
      <c r="C47">
        <f t="shared" si="63"/>
        <v>1.665321602383375</v>
      </c>
      <c r="D47">
        <f t="shared" si="63"/>
        <v>1.8665565330571603</v>
      </c>
      <c r="E47">
        <f t="shared" si="63"/>
        <v>2.066685621380568</v>
      </c>
      <c r="F47">
        <f t="shared" si="63"/>
        <v>2.2655411286581701</v>
      </c>
      <c r="G47">
        <f t="shared" si="63"/>
        <v>2.4630086392852464</v>
      </c>
      <c r="H47">
        <f t="shared" si="63"/>
        <v>2.6590113080219986</v>
      </c>
      <c r="I47">
        <f t="shared" si="63"/>
        <v>2.8534992337596132</v>
      </c>
      <c r="J47">
        <f t="shared" si="63"/>
        <v>3.0464421099970904</v>
      </c>
      <c r="K47">
        <f t="shared" si="63"/>
        <v>3.2378240334266124</v>
      </c>
      <c r="L47">
        <f t="shared" si="63"/>
        <v>3.4006190952919293</v>
      </c>
      <c r="M47">
        <f t="shared" si="63"/>
        <v>3.5890943018563815</v>
      </c>
      <c r="N47">
        <f t="shared" si="63"/>
        <v>3.776013135916283</v>
      </c>
      <c r="O47">
        <f t="shared" si="63"/>
        <v>3.9613881001335645</v>
      </c>
      <c r="Q47">
        <v>50</v>
      </c>
      <c r="R47">
        <f t="shared" si="53"/>
        <v>2.4874664798969457</v>
      </c>
      <c r="S47">
        <f t="shared" si="53"/>
        <v>2.833088752919438</v>
      </c>
      <c r="T47">
        <f t="shared" si="53"/>
        <v>3.1775038376271243</v>
      </c>
      <c r="U47">
        <f t="shared" si="53"/>
        <v>3.5202640611571132</v>
      </c>
      <c r="V47">
        <f t="shared" si="53"/>
        <v>3.8610585054830135</v>
      </c>
      <c r="W47">
        <f t="shared" si="53"/>
        <v>4.1996709587837033</v>
      </c>
      <c r="X47">
        <f t="shared" si="53"/>
        <v>4.5359522998515462</v>
      </c>
      <c r="Y47">
        <f t="shared" si="53"/>
        <v>4.8698018078044658</v>
      </c>
      <c r="Z47">
        <f t="shared" si="53"/>
        <v>5.2011541909551564</v>
      </c>
      <c r="AA47">
        <f t="shared" si="53"/>
        <v>5.5299703919468577</v>
      </c>
      <c r="AB47">
        <f t="shared" si="53"/>
        <v>5.8097790816334198</v>
      </c>
      <c r="AC47">
        <f t="shared" si="53"/>
        <v>6.1338448734562814</v>
      </c>
      <c r="AD47">
        <f t="shared" si="53"/>
        <v>6.4553552039272866</v>
      </c>
      <c r="AE47">
        <f t="shared" si="53"/>
        <v>6.7743238046929548</v>
      </c>
      <c r="AG47">
        <v>50</v>
      </c>
      <c r="AH47">
        <f t="shared" si="54"/>
        <v>3.7250941825578239</v>
      </c>
      <c r="AI47">
        <f t="shared" si="54"/>
        <v>4.2450761221471609</v>
      </c>
      <c r="AJ47">
        <f t="shared" si="54"/>
        <v>4.7635507689340253</v>
      </c>
      <c r="AK47">
        <f t="shared" si="54"/>
        <v>5.279811756505306</v>
      </c>
      <c r="AL47">
        <f t="shared" si="54"/>
        <v>5.7933635083939032</v>
      </c>
      <c r="AM47">
        <f t="shared" si="54"/>
        <v>6.3038569609500561</v>
      </c>
      <c r="AN47">
        <f t="shared" si="54"/>
        <v>6.811047247485587</v>
      </c>
      <c r="AO47">
        <f t="shared" si="54"/>
        <v>7.3147649888110706</v>
      </c>
      <c r="AP47">
        <f t="shared" si="54"/>
        <v>7.8148963188260145</v>
      </c>
      <c r="AQ47">
        <f t="shared" si="54"/>
        <v>8.3113686885390763</v>
      </c>
      <c r="AR47">
        <f t="shared" si="54"/>
        <v>8.7339720637103806</v>
      </c>
      <c r="AS47">
        <f t="shared" si="54"/>
        <v>9.2235570709352821</v>
      </c>
      <c r="AT47">
        <f t="shared" si="54"/>
        <v>9.7094225431852781</v>
      </c>
      <c r="AU47">
        <f t="shared" si="54"/>
        <v>10.1915802181072</v>
      </c>
      <c r="AW47">
        <v>50</v>
      </c>
      <c r="AX47">
        <f t="shared" si="55"/>
        <v>5.1552427129040588</v>
      </c>
      <c r="AY47">
        <f t="shared" si="55"/>
        <v>5.8775692083055731</v>
      </c>
      <c r="AZ47">
        <f t="shared" si="55"/>
        <v>6.5981523667965973</v>
      </c>
      <c r="BA47">
        <f t="shared" si="55"/>
        <v>7.3159739872335603</v>
      </c>
      <c r="BB47">
        <f t="shared" si="55"/>
        <v>8.0303143214872215</v>
      </c>
      <c r="BC47">
        <f t="shared" si="55"/>
        <v>8.740661657429742</v>
      </c>
      <c r="BD47">
        <f t="shared" si="55"/>
        <v>9.4466526812417353</v>
      </c>
      <c r="BE47">
        <f t="shared" si="55"/>
        <v>10.148031938101434</v>
      </c>
      <c r="BF47">
        <f t="shared" si="55"/>
        <v>10.844623571903725</v>
      </c>
      <c r="BG47">
        <f t="shared" si="55"/>
        <v>11.536311199867558</v>
      </c>
      <c r="BH47">
        <f t="shared" si="55"/>
        <v>12.125227940327854</v>
      </c>
      <c r="BI47">
        <f t="shared" si="55"/>
        <v>12.8076445175105</v>
      </c>
      <c r="BJ47">
        <f t="shared" si="55"/>
        <v>13.485037174743269</v>
      </c>
      <c r="BK47">
        <f t="shared" si="55"/>
        <v>14.157412097483173</v>
      </c>
      <c r="BM47">
        <v>50</v>
      </c>
      <c r="BN47">
        <f t="shared" si="56"/>
        <v>8.5292805740318212</v>
      </c>
      <c r="BO47">
        <f t="shared" si="56"/>
        <v>9.731443350469922</v>
      </c>
      <c r="BP47">
        <f t="shared" si="56"/>
        <v>10.931624838775543</v>
      </c>
      <c r="BQ47">
        <f t="shared" si="56"/>
        <v>12.128034381949128</v>
      </c>
      <c r="BR47">
        <f t="shared" si="56"/>
        <v>13.319392568344504</v>
      </c>
      <c r="BS47">
        <f t="shared" si="56"/>
        <v>14.504777868606851</v>
      </c>
      <c r="BT47">
        <f t="shared" si="56"/>
        <v>15.683525187924166</v>
      </c>
      <c r="BU47">
        <f t="shared" si="56"/>
        <v>16.855156705518286</v>
      </c>
      <c r="BV47">
        <f t="shared" si="56"/>
        <v>18.019333519839115</v>
      </c>
      <c r="BW47">
        <f t="shared" si="56"/>
        <v>19.175821108676168</v>
      </c>
      <c r="BX47">
        <f t="shared" si="56"/>
        <v>20.160856753236171</v>
      </c>
      <c r="BY47">
        <f t="shared" si="56"/>
        <v>21.302698801249932</v>
      </c>
      <c r="BZ47">
        <f t="shared" si="56"/>
        <v>22.436558322934189</v>
      </c>
      <c r="CA47">
        <f t="shared" si="56"/>
        <v>23.562419057235612</v>
      </c>
      <c r="CC47">
        <v>50</v>
      </c>
      <c r="CD47">
        <f t="shared" si="57"/>
        <v>10.447846168588232</v>
      </c>
      <c r="CE47">
        <f t="shared" si="57"/>
        <v>11.923976071694165</v>
      </c>
      <c r="CF47">
        <f t="shared" si="57"/>
        <v>13.398135610127056</v>
      </c>
      <c r="CG47">
        <f t="shared" si="57"/>
        <v>14.868078175312423</v>
      </c>
      <c r="CH47">
        <f t="shared" si="57"/>
        <v>16.33219210342795</v>
      </c>
      <c r="CI47">
        <f t="shared" si="57"/>
        <v>17.789310945789634</v>
      </c>
      <c r="CJ47">
        <f t="shared" si="57"/>
        <v>19.238587821700939</v>
      </c>
      <c r="CK47">
        <f t="shared" si="57"/>
        <v>20.679409662111144</v>
      </c>
      <c r="CL47">
        <f t="shared" si="57"/>
        <v>22.111337181865537</v>
      </c>
      <c r="CM47">
        <f t="shared" si="57"/>
        <v>23.534061950941489</v>
      </c>
      <c r="CN47">
        <f t="shared" si="57"/>
        <v>24.746055190684629</v>
      </c>
      <c r="CO47">
        <f t="shared" si="57"/>
        <v>26.151193503190001</v>
      </c>
      <c r="CP47">
        <f t="shared" si="57"/>
        <v>27.546721890294485</v>
      </c>
      <c r="CQ47">
        <f t="shared" si="57"/>
        <v>28.932607043948529</v>
      </c>
      <c r="CS47">
        <v>50</v>
      </c>
      <c r="CT47">
        <f t="shared" si="48"/>
        <v>12.507000297098042</v>
      </c>
      <c r="CU47">
        <f t="shared" ref="CU47:DG47" si="64">CU35*$CT$3</f>
        <v>14.277865940367324</v>
      </c>
      <c r="CV47">
        <f t="shared" si="64"/>
        <v>16.046864000690665</v>
      </c>
      <c r="CW47">
        <f t="shared" si="64"/>
        <v>17.811248176105703</v>
      </c>
      <c r="CX47">
        <f t="shared" si="64"/>
        <v>19.569041533720839</v>
      </c>
      <c r="CY47">
        <f t="shared" si="64"/>
        <v>21.318807397354064</v>
      </c>
      <c r="CZ47">
        <f t="shared" si="64"/>
        <v>23.059497467025061</v>
      </c>
      <c r="DA47">
        <f t="shared" si="64"/>
        <v>24.790348053557011</v>
      </c>
      <c r="DB47">
        <f t="shared" si="64"/>
        <v>26.510807370914232</v>
      </c>
      <c r="DC47">
        <f t="shared" si="64"/>
        <v>28.220483485478844</v>
      </c>
      <c r="DD47">
        <f t="shared" si="64"/>
        <v>29.677130231701202</v>
      </c>
      <c r="DE47">
        <f t="shared" si="64"/>
        <v>31.366135667684272</v>
      </c>
      <c r="DF47">
        <f t="shared" si="64"/>
        <v>33.043819007131646</v>
      </c>
      <c r="DG47">
        <f t="shared" si="64"/>
        <v>34.710125980006389</v>
      </c>
      <c r="DI47">
        <v>50</v>
      </c>
      <c r="DJ47">
        <f t="shared" si="59"/>
        <v>17.013658031248497</v>
      </c>
      <c r="DK47">
        <f t="shared" si="59"/>
        <v>19.431585998150666</v>
      </c>
      <c r="DL47">
        <f t="shared" si="59"/>
        <v>21.848136161016235</v>
      </c>
      <c r="DM47">
        <f t="shared" si="59"/>
        <v>24.259438728431874</v>
      </c>
      <c r="DN47">
        <f t="shared" si="59"/>
        <v>26.662692258221231</v>
      </c>
      <c r="DO47">
        <f t="shared" si="59"/>
        <v>29.055847344516373</v>
      </c>
      <c r="DP47">
        <f t="shared" si="59"/>
        <v>31.437396574502106</v>
      </c>
      <c r="DQ47">
        <f t="shared" si="59"/>
        <v>33.806230781874262</v>
      </c>
      <c r="DR47">
        <f t="shared" si="59"/>
        <v>36.16153815183273</v>
      </c>
      <c r="DS47">
        <f t="shared" si="59"/>
        <v>38.50273186528652</v>
      </c>
      <c r="DT47">
        <f t="shared" si="59"/>
        <v>40.497917883298996</v>
      </c>
      <c r="DU47">
        <f t="shared" si="59"/>
        <v>42.811901947169851</v>
      </c>
      <c r="DV47">
        <f t="shared" si="59"/>
        <v>45.110917586564184</v>
      </c>
      <c r="DW47">
        <f t="shared" si="59"/>
        <v>47.39485690451373</v>
      </c>
      <c r="DY47">
        <v>50</v>
      </c>
      <c r="DZ47">
        <f t="shared" si="60"/>
        <v>24.642929436917377</v>
      </c>
      <c r="EA47">
        <f t="shared" si="60"/>
        <v>28.161005986766398</v>
      </c>
      <c r="EB47">
        <f t="shared" si="60"/>
        <v>31.679164694766758</v>
      </c>
      <c r="EC47">
        <f t="shared" si="60"/>
        <v>35.191563247758175</v>
      </c>
      <c r="ED47">
        <f t="shared" si="60"/>
        <v>38.693945057340173</v>
      </c>
      <c r="EE47">
        <f t="shared" si="60"/>
        <v>42.183172968436011</v>
      </c>
      <c r="EF47">
        <f t="shared" si="60"/>
        <v>45.656918998896906</v>
      </c>
      <c r="EG47">
        <f t="shared" si="60"/>
        <v>49.113451579867558</v>
      </c>
      <c r="EH47">
        <f t="shared" si="60"/>
        <v>52.551485918229154</v>
      </c>
      <c r="EI47">
        <f t="shared" si="60"/>
        <v>55.970076465263439</v>
      </c>
      <c r="EJ47">
        <f t="shared" si="60"/>
        <v>58.884296239165664</v>
      </c>
      <c r="EK47">
        <f t="shared" si="60"/>
        <v>62.265113858664627</v>
      </c>
      <c r="EL47">
        <f t="shared" si="60"/>
        <v>65.625032563913479</v>
      </c>
      <c r="EM47">
        <f t="shared" si="60"/>
        <v>68.963835225708038</v>
      </c>
    </row>
    <row r="48" spans="1:143">
      <c r="A48">
        <v>60</v>
      </c>
      <c r="B48">
        <f t="shared" ref="B48:O48" si="65">B36*$B$3</f>
        <v>1.665321602383375</v>
      </c>
      <c r="C48">
        <f t="shared" si="65"/>
        <v>1.8665565330571603</v>
      </c>
      <c r="D48">
        <f t="shared" si="65"/>
        <v>2.0951746838991854</v>
      </c>
      <c r="E48">
        <f t="shared" si="65"/>
        <v>2.3221060077094711</v>
      </c>
      <c r="F48">
        <f t="shared" si="65"/>
        <v>2.5191614895202807</v>
      </c>
      <c r="G48">
        <f t="shared" si="65"/>
        <v>2.7425509048380201</v>
      </c>
      <c r="H48">
        <f t="shared" si="65"/>
        <v>2.963942795963153</v>
      </c>
      <c r="I48">
        <f t="shared" si="65"/>
        <v>3.1833032389761327</v>
      </c>
      <c r="J48">
        <f t="shared" si="65"/>
        <v>3.3735664858758945</v>
      </c>
      <c r="K48">
        <f t="shared" si="65"/>
        <v>3.5890943018563815</v>
      </c>
      <c r="L48">
        <f t="shared" si="65"/>
        <v>3.8025894571964214</v>
      </c>
      <c r="M48">
        <f t="shared" si="65"/>
        <v>4.0140709667557539</v>
      </c>
      <c r="N48">
        <f t="shared" si="65"/>
        <v>4.2235634626899037</v>
      </c>
      <c r="O48">
        <f t="shared" si="65"/>
        <v>4.405260180306839</v>
      </c>
      <c r="Q48">
        <v>60</v>
      </c>
      <c r="R48">
        <f t="shared" si="53"/>
        <v>2.833088752919438</v>
      </c>
      <c r="S48">
        <f t="shared" si="53"/>
        <v>3.1775038376271243</v>
      </c>
      <c r="T48">
        <f t="shared" si="53"/>
        <v>3.5690752508909847</v>
      </c>
      <c r="U48">
        <f t="shared" si="53"/>
        <v>3.9580351641164633</v>
      </c>
      <c r="V48">
        <f t="shared" si="53"/>
        <v>4.2959943933926423</v>
      </c>
      <c r="W48">
        <f t="shared" si="53"/>
        <v>4.6793329376618669</v>
      </c>
      <c r="X48">
        <f t="shared" si="53"/>
        <v>5.0594548150914296</v>
      </c>
      <c r="Y48">
        <f t="shared" si="53"/>
        <v>5.4362831469072344</v>
      </c>
      <c r="Z48">
        <f t="shared" si="53"/>
        <v>5.7632749391721978</v>
      </c>
      <c r="AA48">
        <f t="shared" si="53"/>
        <v>6.1338448734562814</v>
      </c>
      <c r="AB48">
        <f t="shared" si="53"/>
        <v>6.501077351665276</v>
      </c>
      <c r="AC48">
        <f t="shared" si="53"/>
        <v>6.8649935517088556</v>
      </c>
      <c r="AD48">
        <f t="shared" si="53"/>
        <v>7.2256255095460196</v>
      </c>
      <c r="AE48">
        <f t="shared" si="53"/>
        <v>7.538515555790342</v>
      </c>
      <c r="AG48">
        <v>60</v>
      </c>
      <c r="AH48">
        <f t="shared" si="54"/>
        <v>4.2450761221471609</v>
      </c>
      <c r="AI48">
        <f t="shared" si="54"/>
        <v>4.7635507689340253</v>
      </c>
      <c r="AJ48">
        <f t="shared" si="54"/>
        <v>5.3533516576634499</v>
      </c>
      <c r="AK48">
        <f t="shared" si="54"/>
        <v>5.9395432255082463</v>
      </c>
      <c r="AL48">
        <f t="shared" si="54"/>
        <v>6.4491141527790798</v>
      </c>
      <c r="AM48">
        <f t="shared" si="54"/>
        <v>7.0273592198606822</v>
      </c>
      <c r="AN48">
        <f t="shared" si="54"/>
        <v>7.6009989360986063</v>
      </c>
      <c r="AO48">
        <f t="shared" si="54"/>
        <v>8.1698957198436659</v>
      </c>
      <c r="AP48">
        <f t="shared" si="54"/>
        <v>8.6637276454106384</v>
      </c>
      <c r="AQ48">
        <f t="shared" si="54"/>
        <v>9.2235570709352821</v>
      </c>
      <c r="AR48">
        <f t="shared" si="54"/>
        <v>9.7785287968851549</v>
      </c>
      <c r="AS48">
        <f t="shared" si="54"/>
        <v>10.328661459040788</v>
      </c>
      <c r="AT48">
        <f t="shared" si="54"/>
        <v>10.873991479090213</v>
      </c>
      <c r="AU48">
        <f t="shared" si="54"/>
        <v>11.347254192275933</v>
      </c>
      <c r="AW48">
        <v>60</v>
      </c>
      <c r="AX48">
        <f t="shared" si="55"/>
        <v>5.8775692083055731</v>
      </c>
      <c r="AY48">
        <f t="shared" si="55"/>
        <v>6.5981523667965973</v>
      </c>
      <c r="AZ48">
        <f t="shared" si="55"/>
        <v>7.4182496040677588</v>
      </c>
      <c r="BA48">
        <f t="shared" si="55"/>
        <v>8.2336964156602068</v>
      </c>
      <c r="BB48">
        <f t="shared" si="55"/>
        <v>8.9428308126587286</v>
      </c>
      <c r="BC48">
        <f t="shared" si="55"/>
        <v>9.7478203194363395</v>
      </c>
      <c r="BD48">
        <f t="shared" si="55"/>
        <v>10.546679173491436</v>
      </c>
      <c r="BE48">
        <f t="shared" si="55"/>
        <v>11.339191460949822</v>
      </c>
      <c r="BF48">
        <f t="shared" si="55"/>
        <v>12.027330288604032</v>
      </c>
      <c r="BG48">
        <f t="shared" si="55"/>
        <v>12.8076445175105</v>
      </c>
      <c r="BH48">
        <f t="shared" si="55"/>
        <v>13.5813975801374</v>
      </c>
      <c r="BI48">
        <f t="shared" si="55"/>
        <v>14.348600361020216</v>
      </c>
      <c r="BJ48">
        <f t="shared" si="55"/>
        <v>15.109290088532164</v>
      </c>
      <c r="BK48">
        <f t="shared" si="55"/>
        <v>15.769595063256844</v>
      </c>
      <c r="BM48">
        <v>60</v>
      </c>
      <c r="BN48">
        <f t="shared" si="56"/>
        <v>9.731443350469922</v>
      </c>
      <c r="BO48">
        <f t="shared" si="56"/>
        <v>10.931624838775543</v>
      </c>
      <c r="BP48">
        <f t="shared" si="56"/>
        <v>12.298562483329439</v>
      </c>
      <c r="BQ48">
        <f t="shared" si="56"/>
        <v>13.658716760945188</v>
      </c>
      <c r="BR48">
        <f t="shared" si="56"/>
        <v>14.842264088440951</v>
      </c>
      <c r="BS48">
        <f t="shared" si="56"/>
        <v>16.186546809235004</v>
      </c>
      <c r="BT48">
        <f t="shared" si="56"/>
        <v>17.521330520759143</v>
      </c>
      <c r="BU48">
        <f t="shared" si="56"/>
        <v>18.846191027351203</v>
      </c>
      <c r="BV48">
        <f t="shared" si="56"/>
        <v>19.997087415201843</v>
      </c>
      <c r="BW48">
        <f t="shared" si="56"/>
        <v>21.302698801249932</v>
      </c>
      <c r="BX48">
        <f t="shared" si="56"/>
        <v>22.597885273722515</v>
      </c>
      <c r="BY48">
        <f t="shared" si="56"/>
        <v>23.882625576053474</v>
      </c>
      <c r="BZ48">
        <f t="shared" si="56"/>
        <v>25.156946565558389</v>
      </c>
      <c r="CA48">
        <f t="shared" si="56"/>
        <v>26.263479106536298</v>
      </c>
      <c r="CC48">
        <v>60</v>
      </c>
      <c r="CD48">
        <f t="shared" si="57"/>
        <v>11.923976071694165</v>
      </c>
      <c r="CE48">
        <f t="shared" si="57"/>
        <v>13.398135610127056</v>
      </c>
      <c r="CF48">
        <f t="shared" si="57"/>
        <v>15.077625495898353</v>
      </c>
      <c r="CG48">
        <f t="shared" si="57"/>
        <v>16.749267724439306</v>
      </c>
      <c r="CH48">
        <f t="shared" si="57"/>
        <v>18.204220851719587</v>
      </c>
      <c r="CI48">
        <f t="shared" si="57"/>
        <v>19.857147257844868</v>
      </c>
      <c r="CJ48">
        <f t="shared" si="57"/>
        <v>21.498765425925985</v>
      </c>
      <c r="CK48">
        <f t="shared" si="57"/>
        <v>23.128521998595275</v>
      </c>
      <c r="CL48">
        <f t="shared" si="57"/>
        <v>24.544540685196846</v>
      </c>
      <c r="CM48">
        <f t="shared" si="57"/>
        <v>26.151193503190001</v>
      </c>
      <c r="CN48">
        <f t="shared" si="57"/>
        <v>27.745296157255897</v>
      </c>
      <c r="CO48">
        <f t="shared" si="57"/>
        <v>29.326802765998604</v>
      </c>
      <c r="CP48">
        <f t="shared" si="57"/>
        <v>30.895728661171507</v>
      </c>
      <c r="CQ48">
        <f t="shared" si="57"/>
        <v>32.258266111088801</v>
      </c>
      <c r="CS48">
        <v>60</v>
      </c>
      <c r="CT48">
        <f t="shared" si="48"/>
        <v>14.277865940367324</v>
      </c>
      <c r="CU48">
        <f t="shared" ref="CU48:DG48" si="66">CU36*$CT$3</f>
        <v>16.046864000690665</v>
      </c>
      <c r="CV48">
        <f t="shared" si="66"/>
        <v>18.062803552285473</v>
      </c>
      <c r="CW48">
        <f t="shared" si="66"/>
        <v>20.069845855528055</v>
      </c>
      <c r="CX48">
        <f t="shared" si="66"/>
        <v>21.817111530157966</v>
      </c>
      <c r="CY48">
        <f t="shared" si="66"/>
        <v>23.802531779110726</v>
      </c>
      <c r="CZ48">
        <f t="shared" si="66"/>
        <v>25.774768361979124</v>
      </c>
      <c r="DA48">
        <f t="shared" si="66"/>
        <v>27.733122635126076</v>
      </c>
      <c r="DB48">
        <f t="shared" si="66"/>
        <v>29.43492521870759</v>
      </c>
      <c r="DC48">
        <f t="shared" si="66"/>
        <v>31.366135667684272</v>
      </c>
      <c r="DD48">
        <f t="shared" si="66"/>
        <v>33.282560014284726</v>
      </c>
      <c r="DE48">
        <f t="shared" si="66"/>
        <v>35.184121996534579</v>
      </c>
      <c r="DF48">
        <f t="shared" si="66"/>
        <v>37.070821071054716</v>
      </c>
      <c r="DG48">
        <f t="shared" si="66"/>
        <v>38.709534016832436</v>
      </c>
      <c r="DI48">
        <v>60</v>
      </c>
      <c r="DJ48">
        <f t="shared" si="59"/>
        <v>19.431585998150666</v>
      </c>
      <c r="DK48">
        <f t="shared" si="59"/>
        <v>21.848136161016235</v>
      </c>
      <c r="DL48">
        <f t="shared" si="59"/>
        <v>24.603308243333402</v>
      </c>
      <c r="DM48">
        <f t="shared" si="59"/>
        <v>27.347555951855878</v>
      </c>
      <c r="DN48">
        <f t="shared" si="59"/>
        <v>29.73752922374241</v>
      </c>
      <c r="DO48">
        <f t="shared" si="59"/>
        <v>32.454221408059873</v>
      </c>
      <c r="DP48">
        <f t="shared" si="59"/>
        <v>35.153819148693351</v>
      </c>
      <c r="DQ48">
        <f t="shared" si="59"/>
        <v>37.835286507933091</v>
      </c>
      <c r="DR48">
        <f t="shared" si="59"/>
        <v>40.166136779130746</v>
      </c>
      <c r="DS48">
        <f t="shared" si="59"/>
        <v>42.811901947169851</v>
      </c>
      <c r="DT48">
        <f t="shared" si="59"/>
        <v>45.438119294334292</v>
      </c>
      <c r="DU48">
        <f t="shared" si="59"/>
        <v>48.044634581042025</v>
      </c>
      <c r="DV48">
        <f t="shared" si="59"/>
        <v>50.631402325538062</v>
      </c>
      <c r="DW48">
        <f t="shared" si="59"/>
        <v>52.878652672271542</v>
      </c>
      <c r="DY48">
        <v>60</v>
      </c>
      <c r="DZ48">
        <f t="shared" si="60"/>
        <v>28.161005986766398</v>
      </c>
      <c r="EA48">
        <f t="shared" si="60"/>
        <v>31.679164694766758</v>
      </c>
      <c r="EB48">
        <f t="shared" si="60"/>
        <v>35.692600357078362</v>
      </c>
      <c r="EC48">
        <f t="shared" si="60"/>
        <v>39.692324401121631</v>
      </c>
      <c r="ED48">
        <f t="shared" si="60"/>
        <v>43.177337040567188</v>
      </c>
      <c r="EE48">
        <f t="shared" si="60"/>
        <v>47.140481663641758</v>
      </c>
      <c r="EF48">
        <f t="shared" si="60"/>
        <v>51.080375099843238</v>
      </c>
      <c r="EG48">
        <f t="shared" si="60"/>
        <v>54.995364534899295</v>
      </c>
      <c r="EH48">
        <f t="shared" si="60"/>
        <v>58.399634549678666</v>
      </c>
      <c r="EI48">
        <f t="shared" si="60"/>
        <v>62.265113858664627</v>
      </c>
      <c r="EJ48">
        <f t="shared" si="60"/>
        <v>66.10330088026106</v>
      </c>
      <c r="EK48">
        <f t="shared" si="60"/>
        <v>69.913882022468485</v>
      </c>
      <c r="EL48">
        <f t="shared" si="60"/>
        <v>73.69671144581136</v>
      </c>
      <c r="EM48">
        <f t="shared" si="60"/>
        <v>76.983906066930672</v>
      </c>
    </row>
    <row r="49" spans="1:143">
      <c r="A49">
        <v>70</v>
      </c>
      <c r="B49">
        <f t="shared" ref="B49:O49" si="67">B37*$B$3</f>
        <v>1.809164668381374</v>
      </c>
      <c r="C49">
        <f t="shared" si="67"/>
        <v>2.066685621380568</v>
      </c>
      <c r="D49">
        <f t="shared" si="67"/>
        <v>2.2938378932243619</v>
      </c>
      <c r="E49">
        <f t="shared" si="67"/>
        <v>2.5471925840941321</v>
      </c>
      <c r="F49">
        <f t="shared" si="67"/>
        <v>2.7703350676111649</v>
      </c>
      <c r="G49">
        <f t="shared" si="67"/>
        <v>2.9914743867461868</v>
      </c>
      <c r="H49">
        <f t="shared" si="67"/>
        <v>3.2378240334266124</v>
      </c>
      <c r="I49">
        <f t="shared" si="67"/>
        <v>3.4546285287305492</v>
      </c>
      <c r="J49">
        <f t="shared" si="67"/>
        <v>3.6693923116221905</v>
      </c>
      <c r="K49">
        <f t="shared" si="67"/>
        <v>3.9085804878111534</v>
      </c>
      <c r="L49">
        <f t="shared" si="67"/>
        <v>4.1190641314236149</v>
      </c>
      <c r="M49">
        <f t="shared" si="67"/>
        <v>4.3534988015021678</v>
      </c>
      <c r="N49">
        <f t="shared" si="67"/>
        <v>4.5854767936728651</v>
      </c>
      <c r="O49">
        <f t="shared" si="67"/>
        <v>4.7896545242010378</v>
      </c>
      <c r="Q49">
        <v>70</v>
      </c>
      <c r="R49">
        <f t="shared" si="53"/>
        <v>3.0792518270121034</v>
      </c>
      <c r="S49">
        <f t="shared" si="53"/>
        <v>3.5202640611571132</v>
      </c>
      <c r="T49">
        <f t="shared" si="53"/>
        <v>3.9095694064566757</v>
      </c>
      <c r="U49">
        <f t="shared" si="53"/>
        <v>4.3440837914000383</v>
      </c>
      <c r="V49">
        <f t="shared" si="53"/>
        <v>4.727026099317909</v>
      </c>
      <c r="W49">
        <f t="shared" si="53"/>
        <v>5.1067395836747806</v>
      </c>
      <c r="X49">
        <f t="shared" si="53"/>
        <v>5.5299703919468577</v>
      </c>
      <c r="Y49">
        <f t="shared" si="53"/>
        <v>5.9026305495623363</v>
      </c>
      <c r="Z49">
        <f t="shared" si="53"/>
        <v>6.271947301742232</v>
      </c>
      <c r="AA49">
        <f t="shared" si="53"/>
        <v>6.6834481987108907</v>
      </c>
      <c r="AB49">
        <f t="shared" si="53"/>
        <v>7.0457177233994033</v>
      </c>
      <c r="AC49">
        <f t="shared" si="53"/>
        <v>7.4493701616368524</v>
      </c>
      <c r="AD49">
        <f t="shared" si="53"/>
        <v>7.848951809388069</v>
      </c>
      <c r="AE49">
        <f t="shared" si="53"/>
        <v>8.2007734105512462</v>
      </c>
      <c r="AG49">
        <v>70</v>
      </c>
      <c r="AH49">
        <f t="shared" si="54"/>
        <v>4.6156147868355459</v>
      </c>
      <c r="AI49">
        <f t="shared" si="54"/>
        <v>5.279811756505306</v>
      </c>
      <c r="AJ49">
        <f t="shared" si="54"/>
        <v>5.8664850695300359</v>
      </c>
      <c r="AK49">
        <f t="shared" si="54"/>
        <v>6.5216400459284625</v>
      </c>
      <c r="AL49">
        <f t="shared" si="54"/>
        <v>7.0993195520178718</v>
      </c>
      <c r="AM49">
        <f t="shared" si="54"/>
        <v>7.6723725012331476</v>
      </c>
      <c r="AN49">
        <f t="shared" si="54"/>
        <v>8.3113686885390763</v>
      </c>
      <c r="AO49">
        <f t="shared" si="54"/>
        <v>8.8742332031627598</v>
      </c>
      <c r="AP49">
        <f t="shared" si="54"/>
        <v>9.432240181941836</v>
      </c>
      <c r="AQ49">
        <f t="shared" si="54"/>
        <v>10.054198088626636</v>
      </c>
      <c r="AR49">
        <f t="shared" si="54"/>
        <v>10.601923967935166</v>
      </c>
      <c r="AS49">
        <f t="shared" si="54"/>
        <v>11.212405437405184</v>
      </c>
      <c r="AT49">
        <f t="shared" si="54"/>
        <v>11.816916750626184</v>
      </c>
      <c r="AU49">
        <f t="shared" si="54"/>
        <v>12.349321275060255</v>
      </c>
      <c r="AW49">
        <v>70</v>
      </c>
      <c r="AX49">
        <f t="shared" si="55"/>
        <v>6.3925152863567209</v>
      </c>
      <c r="AY49">
        <f t="shared" si="55"/>
        <v>7.3159739872335603</v>
      </c>
      <c r="AZ49">
        <f t="shared" si="55"/>
        <v>8.1320468404981856</v>
      </c>
      <c r="BA49">
        <f t="shared" si="55"/>
        <v>9.0437796698404149</v>
      </c>
      <c r="BB49">
        <f t="shared" si="55"/>
        <v>9.8480183686027356</v>
      </c>
      <c r="BC49">
        <f t="shared" si="55"/>
        <v>10.646093658728351</v>
      </c>
      <c r="BD49">
        <f t="shared" si="55"/>
        <v>11.536311199867558</v>
      </c>
      <c r="BE49">
        <f t="shared" si="55"/>
        <v>12.320716345583353</v>
      </c>
      <c r="BF49">
        <f t="shared" si="55"/>
        <v>13.098570886147286</v>
      </c>
      <c r="BG49">
        <f t="shared" si="55"/>
        <v>13.965815956217629</v>
      </c>
      <c r="BH49">
        <f t="shared" si="55"/>
        <v>14.729756201453554</v>
      </c>
      <c r="BI49">
        <f t="shared" si="55"/>
        <v>15.581438308159946</v>
      </c>
      <c r="BJ49">
        <f t="shared" si="55"/>
        <v>16.425003833097637</v>
      </c>
      <c r="BK49">
        <f t="shared" si="55"/>
        <v>17.16811593086268</v>
      </c>
      <c r="BM49">
        <v>70</v>
      </c>
      <c r="BN49">
        <f t="shared" si="56"/>
        <v>10.589033644818446</v>
      </c>
      <c r="BO49">
        <f t="shared" si="56"/>
        <v>12.128034381949128</v>
      </c>
      <c r="BP49">
        <f t="shared" si="56"/>
        <v>13.489116923630787</v>
      </c>
      <c r="BQ49">
        <f t="shared" si="56"/>
        <v>15.010799638883249</v>
      </c>
      <c r="BR49">
        <f t="shared" si="56"/>
        <v>16.353924694228692</v>
      </c>
      <c r="BS49">
        <f t="shared" si="56"/>
        <v>17.687487602675791</v>
      </c>
      <c r="BT49">
        <f t="shared" si="56"/>
        <v>19.175821108676168</v>
      </c>
      <c r="BU49">
        <f t="shared" si="56"/>
        <v>20.487909548350309</v>
      </c>
      <c r="BV49">
        <f t="shared" si="56"/>
        <v>21.789617752645427</v>
      </c>
      <c r="BW49">
        <f t="shared" si="56"/>
        <v>23.241560487310284</v>
      </c>
      <c r="BX49">
        <f t="shared" si="56"/>
        <v>24.52108527862482</v>
      </c>
      <c r="BY49">
        <f t="shared" si="56"/>
        <v>25.948132877310524</v>
      </c>
      <c r="BZ49">
        <f t="shared" si="56"/>
        <v>27.362141548357059</v>
      </c>
      <c r="CA49">
        <f t="shared" si="56"/>
        <v>28.608211215111872</v>
      </c>
      <c r="CC49">
        <v>70</v>
      </c>
      <c r="CD49">
        <f t="shared" si="57"/>
        <v>12.977293150249359</v>
      </c>
      <c r="CE49">
        <f t="shared" si="57"/>
        <v>14.868078175312423</v>
      </c>
      <c r="CF49">
        <f t="shared" si="57"/>
        <v>16.540802952863981</v>
      </c>
      <c r="CG49">
        <f t="shared" si="57"/>
        <v>18.411430184916902</v>
      </c>
      <c r="CH49">
        <f t="shared" si="57"/>
        <v>20.062981483174688</v>
      </c>
      <c r="CI49">
        <f t="shared" si="57"/>
        <v>21.703142699014663</v>
      </c>
      <c r="CJ49">
        <f t="shared" si="57"/>
        <v>23.534061950941489</v>
      </c>
      <c r="CK49">
        <f t="shared" si="57"/>
        <v>25.148500185489432</v>
      </c>
      <c r="CL49">
        <f t="shared" si="57"/>
        <v>26.750456724992652</v>
      </c>
      <c r="CM49">
        <f t="shared" si="57"/>
        <v>28.537624245961485</v>
      </c>
      <c r="CN49">
        <f t="shared" si="57"/>
        <v>30.112835394024533</v>
      </c>
      <c r="CO49">
        <f t="shared" si="57"/>
        <v>31.869944453064445</v>
      </c>
      <c r="CP49">
        <f t="shared" si="57"/>
        <v>33.611281339638545</v>
      </c>
      <c r="CQ49">
        <f t="shared" si="57"/>
        <v>35.146026708829197</v>
      </c>
      <c r="CS49">
        <v>70</v>
      </c>
      <c r="CT49">
        <f t="shared" si="48"/>
        <v>15.541803550265596</v>
      </c>
      <c r="CU49">
        <f t="shared" ref="CU49:DG49" si="68">CU37*$CT$3</f>
        <v>17.811248176105703</v>
      </c>
      <c r="CV49">
        <f t="shared" si="68"/>
        <v>19.819527653911848</v>
      </c>
      <c r="CW49">
        <f t="shared" si="68"/>
        <v>22.065978870838403</v>
      </c>
      <c r="CX49">
        <f t="shared" si="68"/>
        <v>24.049799332574612</v>
      </c>
      <c r="CY49">
        <f t="shared" si="68"/>
        <v>26.020333318232467</v>
      </c>
      <c r="CZ49">
        <f t="shared" si="68"/>
        <v>28.220483485478844</v>
      </c>
      <c r="DA49">
        <f t="shared" si="68"/>
        <v>30.160853197443874</v>
      </c>
      <c r="DB49">
        <f t="shared" si="68"/>
        <v>32.086533541449818</v>
      </c>
      <c r="DC49">
        <f t="shared" si="68"/>
        <v>34.235200368184941</v>
      </c>
      <c r="DD49">
        <f t="shared" si="68"/>
        <v>36.129327011351855</v>
      </c>
      <c r="DE49">
        <f t="shared" si="68"/>
        <v>38.242483697990842</v>
      </c>
      <c r="DF49">
        <f t="shared" si="68"/>
        <v>40.336976051112515</v>
      </c>
      <c r="DG49">
        <f t="shared" si="68"/>
        <v>42.183219134263553</v>
      </c>
      <c r="DI49">
        <v>70</v>
      </c>
      <c r="DJ49">
        <f t="shared" si="59"/>
        <v>21.158082887045758</v>
      </c>
      <c r="DK49">
        <f t="shared" si="59"/>
        <v>24.259438728431874</v>
      </c>
      <c r="DL49">
        <f t="shared" si="59"/>
        <v>27.005230071160032</v>
      </c>
      <c r="DM49">
        <f t="shared" si="59"/>
        <v>30.078004936084106</v>
      </c>
      <c r="DN49">
        <f t="shared" si="59"/>
        <v>32.792630981932142</v>
      </c>
      <c r="DO49">
        <f t="shared" si="59"/>
        <v>35.490011313044008</v>
      </c>
      <c r="DP49">
        <f t="shared" si="59"/>
        <v>38.50273186528652</v>
      </c>
      <c r="DQ49">
        <f t="shared" si="59"/>
        <v>41.160574186126688</v>
      </c>
      <c r="DR49">
        <f t="shared" si="59"/>
        <v>43.799035220029509</v>
      </c>
      <c r="DS49">
        <f t="shared" si="59"/>
        <v>46.743844747631719</v>
      </c>
      <c r="DT49">
        <f t="shared" si="59"/>
        <v>49.340486246553183</v>
      </c>
      <c r="DU49">
        <f t="shared" si="59"/>
        <v>52.238117894524024</v>
      </c>
      <c r="DV49">
        <f t="shared" si="59"/>
        <v>55.110876811948259</v>
      </c>
      <c r="DW49">
        <f t="shared" si="59"/>
        <v>57.643712961095844</v>
      </c>
      <c r="DY49">
        <v>70</v>
      </c>
      <c r="DZ49">
        <f t="shared" si="60"/>
        <v>30.674343452398311</v>
      </c>
      <c r="EA49">
        <f t="shared" si="60"/>
        <v>35.191563247758175</v>
      </c>
      <c r="EB49">
        <f t="shared" si="60"/>
        <v>39.193273427216063</v>
      </c>
      <c r="EC49">
        <f t="shared" si="60"/>
        <v>43.67392972933186</v>
      </c>
      <c r="ED49">
        <f t="shared" si="60"/>
        <v>47.634279454724329</v>
      </c>
      <c r="EE49">
        <f t="shared" si="60"/>
        <v>51.571138569172668</v>
      </c>
      <c r="EF49">
        <f t="shared" si="60"/>
        <v>55.970076465263439</v>
      </c>
      <c r="EG49">
        <f t="shared" si="60"/>
        <v>59.852359252980499</v>
      </c>
      <c r="EH49">
        <f t="shared" si="60"/>
        <v>63.707653336834341</v>
      </c>
      <c r="EI49">
        <f t="shared" si="60"/>
        <v>68.012054722362564</v>
      </c>
      <c r="EJ49">
        <f t="shared" si="60"/>
        <v>71.808769399871579</v>
      </c>
      <c r="EK49">
        <f t="shared" si="60"/>
        <v>76.046875138440996</v>
      </c>
      <c r="EL49">
        <f t="shared" si="60"/>
        <v>80.249890332122632</v>
      </c>
      <c r="EM49">
        <f t="shared" si="60"/>
        <v>83.956598975837096</v>
      </c>
    </row>
    <row r="50" spans="1:143">
      <c r="A50">
        <v>80</v>
      </c>
      <c r="B50">
        <f t="shared" ref="B50:O50" si="69">B38*$B$3</f>
        <v>1.9524727872427479</v>
      </c>
      <c r="C50">
        <f t="shared" si="69"/>
        <v>2.208862713063291</v>
      </c>
      <c r="D50">
        <f t="shared" si="69"/>
        <v>2.4630086392852464</v>
      </c>
      <c r="E50">
        <f t="shared" si="69"/>
        <v>2.7147354937154979</v>
      </c>
      <c r="F50">
        <f t="shared" si="69"/>
        <v>2.963942795963153</v>
      </c>
      <c r="G50">
        <f t="shared" si="69"/>
        <v>3.2105796224057941</v>
      </c>
      <c r="H50">
        <f t="shared" si="69"/>
        <v>3.4546285287305492</v>
      </c>
      <c r="I50">
        <f t="shared" si="69"/>
        <v>3.6960949285341136</v>
      </c>
      <c r="J50">
        <f t="shared" si="69"/>
        <v>3.9349999123879864</v>
      </c>
      <c r="K50">
        <f t="shared" si="69"/>
        <v>4.1713753003247636</v>
      </c>
      <c r="L50">
        <f t="shared" si="69"/>
        <v>4.405260180306839</v>
      </c>
      <c r="M50">
        <f t="shared" si="69"/>
        <v>4.6366984563834635</v>
      </c>
      <c r="N50">
        <f t="shared" si="69"/>
        <v>4.8657370954065495</v>
      </c>
      <c r="O50">
        <f t="shared" si="69"/>
        <v>5.0924248646242045</v>
      </c>
      <c r="Q50">
        <v>80</v>
      </c>
      <c r="R50">
        <f t="shared" si="53"/>
        <v>3.3246244197263271</v>
      </c>
      <c r="S50">
        <f t="shared" si="53"/>
        <v>3.7639033129971824</v>
      </c>
      <c r="T50">
        <f t="shared" si="53"/>
        <v>4.1996709587837033</v>
      </c>
      <c r="U50">
        <f t="shared" si="53"/>
        <v>4.6315894483925151</v>
      </c>
      <c r="V50">
        <f t="shared" si="53"/>
        <v>5.0594548150914296</v>
      </c>
      <c r="W50">
        <f t="shared" si="53"/>
        <v>5.4831528418793196</v>
      </c>
      <c r="X50">
        <f t="shared" si="53"/>
        <v>5.9026305495623363</v>
      </c>
      <c r="Y50">
        <f t="shared" si="53"/>
        <v>6.3178772674988624</v>
      </c>
      <c r="Z50">
        <f t="shared" si="53"/>
        <v>6.7289117675845098</v>
      </c>
      <c r="AA50">
        <f t="shared" si="53"/>
        <v>7.1357733481794687</v>
      </c>
      <c r="AB50">
        <f t="shared" si="53"/>
        <v>7.538515555790342</v>
      </c>
      <c r="AC50">
        <f t="shared" si="53"/>
        <v>7.9372017060083442</v>
      </c>
      <c r="AD50">
        <f t="shared" si="53"/>
        <v>8.3319016544066962</v>
      </c>
      <c r="AE50">
        <f t="shared" si="53"/>
        <v>8.7226894496569667</v>
      </c>
      <c r="AG50">
        <v>80</v>
      </c>
      <c r="AH50">
        <f t="shared" si="54"/>
        <v>4.9851094163006167</v>
      </c>
      <c r="AI50">
        <f t="shared" si="54"/>
        <v>5.6469334939142648</v>
      </c>
      <c r="AJ50">
        <f t="shared" si="54"/>
        <v>6.3038569609500561</v>
      </c>
      <c r="AK50">
        <f t="shared" si="54"/>
        <v>6.9553268235559029</v>
      </c>
      <c r="AL50">
        <f t="shared" si="54"/>
        <v>7.6009989360986063</v>
      </c>
      <c r="AM50">
        <f t="shared" si="54"/>
        <v>8.2406699399132606</v>
      </c>
      <c r="AN50">
        <f t="shared" si="54"/>
        <v>8.8742332031627598</v>
      </c>
      <c r="AO50">
        <f t="shared" si="54"/>
        <v>9.5016494645080858</v>
      </c>
      <c r="AP50">
        <f t="shared" si="54"/>
        <v>10.122926803658132</v>
      </c>
      <c r="AQ50">
        <f t="shared" si="54"/>
        <v>10.73810670368044</v>
      </c>
      <c r="AR50">
        <f t="shared" si="54"/>
        <v>11.347254192275933</v>
      </c>
      <c r="AS50">
        <f t="shared" si="54"/>
        <v>11.95045077319223</v>
      </c>
      <c r="AT50">
        <f t="shared" si="54"/>
        <v>12.547789301704189</v>
      </c>
      <c r="AU50">
        <f t="shared" si="54"/>
        <v>13.139370236520003</v>
      </c>
      <c r="AW50">
        <v>80</v>
      </c>
      <c r="AX50">
        <f t="shared" si="55"/>
        <v>6.9061759653893997</v>
      </c>
      <c r="AY50">
        <f t="shared" si="55"/>
        <v>7.8266053561633138</v>
      </c>
      <c r="AZ50">
        <f t="shared" si="55"/>
        <v>8.740661657429742</v>
      </c>
      <c r="BA50">
        <f t="shared" si="55"/>
        <v>9.6475263272104943</v>
      </c>
      <c r="BB50">
        <f t="shared" si="55"/>
        <v>10.546679173491436</v>
      </c>
      <c r="BC50">
        <f t="shared" si="55"/>
        <v>11.43780204946936</v>
      </c>
      <c r="BD50">
        <f t="shared" si="55"/>
        <v>12.320716345583353</v>
      </c>
      <c r="BE50">
        <f t="shared" si="55"/>
        <v>13.195341226571719</v>
      </c>
      <c r="BF50">
        <f t="shared" si="55"/>
        <v>14.061665053343303</v>
      </c>
      <c r="BG50">
        <f t="shared" si="55"/>
        <v>14.919725433756872</v>
      </c>
      <c r="BH50">
        <f t="shared" si="55"/>
        <v>15.769595063256844</v>
      </c>
      <c r="BI50">
        <f t="shared" si="55"/>
        <v>16.611371534555381</v>
      </c>
      <c r="BJ50">
        <f t="shared" si="55"/>
        <v>17.445169919102415</v>
      </c>
      <c r="BK50">
        <f t="shared" si="55"/>
        <v>18.271117315738532</v>
      </c>
      <c r="BM50">
        <v>80</v>
      </c>
      <c r="BN50">
        <f t="shared" si="56"/>
        <v>11.444917951393739</v>
      </c>
      <c r="BO50">
        <f t="shared" si="56"/>
        <v>12.979579216517577</v>
      </c>
      <c r="BP50">
        <f t="shared" si="56"/>
        <v>14.504777868606851</v>
      </c>
      <c r="BQ50">
        <f t="shared" si="56"/>
        <v>16.019020236915718</v>
      </c>
      <c r="BR50">
        <f t="shared" si="56"/>
        <v>17.521330520759143</v>
      </c>
      <c r="BS50">
        <f t="shared" si="56"/>
        <v>19.011085981255075</v>
      </c>
      <c r="BT50">
        <f t="shared" si="56"/>
        <v>20.487909548350309</v>
      </c>
      <c r="BU50">
        <f t="shared" si="56"/>
        <v>21.951597773697163</v>
      </c>
      <c r="BV50">
        <f t="shared" si="56"/>
        <v>23.402071314808953</v>
      </c>
      <c r="BW50">
        <f t="shared" si="56"/>
        <v>24.839340209683108</v>
      </c>
      <c r="BX50">
        <f t="shared" si="56"/>
        <v>26.263479106536298</v>
      </c>
      <c r="BY50">
        <f t="shared" si="56"/>
        <v>27.674609339997893</v>
      </c>
      <c r="BZ50">
        <f t="shared" si="56"/>
        <v>29.072885804658871</v>
      </c>
      <c r="CA50">
        <f t="shared" si="56"/>
        <v>30.45848724543394</v>
      </c>
      <c r="CC50">
        <v>80</v>
      </c>
      <c r="CD50">
        <f t="shared" si="57"/>
        <v>14.028733383444665</v>
      </c>
      <c r="CE50">
        <f t="shared" si="57"/>
        <v>15.914543489880852</v>
      </c>
      <c r="CF50">
        <f t="shared" si="57"/>
        <v>17.789310945789634</v>
      </c>
      <c r="CG50">
        <f t="shared" si="57"/>
        <v>19.651136009066771</v>
      </c>
      <c r="CH50">
        <f t="shared" si="57"/>
        <v>21.498765425925985</v>
      </c>
      <c r="CI50">
        <f t="shared" si="57"/>
        <v>23.331387824995421</v>
      </c>
      <c r="CJ50">
        <f t="shared" si="57"/>
        <v>25.148500185489432</v>
      </c>
      <c r="CK50">
        <f t="shared" si="57"/>
        <v>26.94981811056844</v>
      </c>
      <c r="CL50">
        <f t="shared" si="57"/>
        <v>28.735214057048584</v>
      </c>
      <c r="CM50">
        <f t="shared" si="57"/>
        <v>30.504673938646459</v>
      </c>
      <c r="CN50">
        <f t="shared" si="57"/>
        <v>32.258266111088801</v>
      </c>
      <c r="CO50">
        <f t="shared" si="57"/>
        <v>33.996118883352288</v>
      </c>
      <c r="CP50">
        <f t="shared" si="57"/>
        <v>35.718404011022663</v>
      </c>
      <c r="CQ50">
        <f t="shared" si="57"/>
        <v>37.425324456109472</v>
      </c>
      <c r="CS50">
        <v>80</v>
      </c>
      <c r="CT50">
        <f t="shared" si="48"/>
        <v>16.803723497869203</v>
      </c>
      <c r="CU50">
        <f t="shared" ref="CU50:DG50" si="70">CU38*$CT$3</f>
        <v>19.067579517748825</v>
      </c>
      <c r="CV50">
        <f t="shared" si="70"/>
        <v>21.318807397354064</v>
      </c>
      <c r="CW50">
        <f t="shared" si="70"/>
        <v>23.555057825404575</v>
      </c>
      <c r="CX50">
        <f t="shared" si="70"/>
        <v>25.774768361979124</v>
      </c>
      <c r="CY50">
        <f t="shared" si="70"/>
        <v>27.976915599475848</v>
      </c>
      <c r="CZ50">
        <f t="shared" si="70"/>
        <v>30.160853197443874</v>
      </c>
      <c r="DA50">
        <f t="shared" si="70"/>
        <v>32.326202898096348</v>
      </c>
      <c r="DB50">
        <f t="shared" si="70"/>
        <v>34.472779388607357</v>
      </c>
      <c r="DC50">
        <f t="shared" si="70"/>
        <v>36.600537431414949</v>
      </c>
      <c r="DD50">
        <f t="shared" si="70"/>
        <v>38.709534016832436</v>
      </c>
      <c r="DE50">
        <f t="shared" si="70"/>
        <v>40.799900871334209</v>
      </c>
      <c r="DF50">
        <f t="shared" si="70"/>
        <v>42.871824239864296</v>
      </c>
      <c r="DG50">
        <f t="shared" si="70"/>
        <v>44.925529862132358</v>
      </c>
      <c r="DI50">
        <v>80</v>
      </c>
      <c r="DJ50">
        <f t="shared" si="59"/>
        <v>22.882377776080322</v>
      </c>
      <c r="DK50">
        <f t="shared" si="59"/>
        <v>25.977000867909826</v>
      </c>
      <c r="DL50">
        <f t="shared" si="59"/>
        <v>29.055847344516373</v>
      </c>
      <c r="DM50">
        <f t="shared" si="59"/>
        <v>32.115544163717352</v>
      </c>
      <c r="DN50">
        <f t="shared" si="59"/>
        <v>35.153819148693351</v>
      </c>
      <c r="DO50">
        <f t="shared" si="59"/>
        <v>38.169157035306057</v>
      </c>
      <c r="DP50">
        <f t="shared" si="59"/>
        <v>41.160574186126688</v>
      </c>
      <c r="DQ50">
        <f t="shared" si="59"/>
        <v>44.127466643161931</v>
      </c>
      <c r="DR50">
        <f t="shared" si="59"/>
        <v>47.069505114172635</v>
      </c>
      <c r="DS50">
        <f t="shared" si="59"/>
        <v>49.986560890987093</v>
      </c>
      <c r="DT50">
        <f t="shared" si="59"/>
        <v>52.878652672271542</v>
      </c>
      <c r="DU50">
        <f t="shared" si="59"/>
        <v>55.745907823314205</v>
      </c>
      <c r="DV50">
        <f t="shared" si="59"/>
        <v>58.588533795886605</v>
      </c>
      <c r="DW50">
        <f t="shared" si="59"/>
        <v>61.406796817181863</v>
      </c>
      <c r="DY50">
        <v>80</v>
      </c>
      <c r="DZ50">
        <f t="shared" si="60"/>
        <v>33.185462085420198</v>
      </c>
      <c r="EA50">
        <f t="shared" si="60"/>
        <v>37.694486947347414</v>
      </c>
      <c r="EB50">
        <f t="shared" si="60"/>
        <v>42.183172968436011</v>
      </c>
      <c r="EC50">
        <f t="shared" si="60"/>
        <v>46.646319715212528</v>
      </c>
      <c r="ED50">
        <f t="shared" si="60"/>
        <v>51.080375099843238</v>
      </c>
      <c r="EE50">
        <f t="shared" si="60"/>
        <v>55.482925208596868</v>
      </c>
      <c r="EF50">
        <f t="shared" si="60"/>
        <v>59.852359252980499</v>
      </c>
      <c r="EG50">
        <f t="shared" si="60"/>
        <v>64.187642971880109</v>
      </c>
      <c r="EH50">
        <f t="shared" si="60"/>
        <v>68.488161579632774</v>
      </c>
      <c r="EI50">
        <f t="shared" si="60"/>
        <v>72.753608643593054</v>
      </c>
      <c r="EJ50">
        <f t="shared" si="60"/>
        <v>76.983906066930672</v>
      </c>
      <c r="EK50">
        <f t="shared" si="60"/>
        <v>81.179145599450024</v>
      </c>
      <c r="EL50">
        <f t="shared" si="60"/>
        <v>85.339545532324976</v>
      </c>
      <c r="EM50">
        <f t="shared" si="60"/>
        <v>89.465418281126375</v>
      </c>
    </row>
    <row r="51" spans="1:143">
      <c r="A51">
        <v>90</v>
      </c>
      <c r="B51">
        <f t="shared" ref="B51:O51" si="71">B39*$B$3</f>
        <v>2.066685621380568</v>
      </c>
      <c r="C51">
        <f t="shared" si="71"/>
        <v>2.3221060077094711</v>
      </c>
      <c r="D51">
        <f t="shared" si="71"/>
        <v>2.603163349133041</v>
      </c>
      <c r="E51">
        <f t="shared" si="71"/>
        <v>2.8534992337596132</v>
      </c>
      <c r="F51">
        <f t="shared" si="71"/>
        <v>3.1286545866583779</v>
      </c>
      <c r="G51">
        <f t="shared" si="71"/>
        <v>3.4006190952919293</v>
      </c>
      <c r="H51">
        <f t="shared" si="71"/>
        <v>3.642658024715284</v>
      </c>
      <c r="I51">
        <f t="shared" si="71"/>
        <v>3.9085804878111534</v>
      </c>
      <c r="J51">
        <f t="shared" si="71"/>
        <v>4.1452351204087767</v>
      </c>
      <c r="K51">
        <f t="shared" si="71"/>
        <v>4.405260180306839</v>
      </c>
      <c r="L51">
        <f t="shared" si="71"/>
        <v>4.6366984563834635</v>
      </c>
      <c r="M51">
        <f t="shared" si="71"/>
        <v>4.8910398143501377</v>
      </c>
      <c r="N51">
        <f t="shared" si="71"/>
        <v>5.1424856572638387</v>
      </c>
      <c r="O51">
        <f t="shared" si="71"/>
        <v>5.3663676068616963</v>
      </c>
      <c r="Q51">
        <v>90</v>
      </c>
      <c r="R51">
        <f t="shared" si="53"/>
        <v>3.5202640611571132</v>
      </c>
      <c r="S51">
        <f t="shared" si="53"/>
        <v>3.9580351641164633</v>
      </c>
      <c r="T51">
        <f t="shared" si="53"/>
        <v>4.4401164159737023</v>
      </c>
      <c r="U51">
        <f t="shared" si="53"/>
        <v>4.8698018078044658</v>
      </c>
      <c r="V51">
        <f t="shared" si="53"/>
        <v>5.3423874953275883</v>
      </c>
      <c r="W51">
        <f t="shared" si="53"/>
        <v>5.8097790816334198</v>
      </c>
      <c r="X51">
        <f t="shared" si="53"/>
        <v>6.2259652719960759</v>
      </c>
      <c r="Y51">
        <f t="shared" si="53"/>
        <v>6.6834481987108907</v>
      </c>
      <c r="Z51">
        <f t="shared" si="53"/>
        <v>7.0907710092453931</v>
      </c>
      <c r="AA51">
        <f t="shared" si="53"/>
        <v>7.538515555790342</v>
      </c>
      <c r="AB51">
        <f t="shared" si="53"/>
        <v>7.9372017060083442</v>
      </c>
      <c r="AC51">
        <f t="shared" si="53"/>
        <v>8.3755143297559318</v>
      </c>
      <c r="AD51">
        <f t="shared" si="53"/>
        <v>8.8090075687860399</v>
      </c>
      <c r="AE51">
        <f t="shared" si="53"/>
        <v>9.1951179106038392</v>
      </c>
      <c r="AG51">
        <v>90</v>
      </c>
      <c r="AH51">
        <f t="shared" si="54"/>
        <v>5.279811756505306</v>
      </c>
      <c r="AI51">
        <f t="shared" si="54"/>
        <v>5.9395432255082463</v>
      </c>
      <c r="AJ51">
        <f t="shared" si="54"/>
        <v>6.6664838561045316</v>
      </c>
      <c r="AK51">
        <f t="shared" si="54"/>
        <v>7.3147649888110706</v>
      </c>
      <c r="AL51">
        <f t="shared" si="54"/>
        <v>8.0281212639741586</v>
      </c>
      <c r="AM51">
        <f t="shared" si="54"/>
        <v>8.7339720637103806</v>
      </c>
      <c r="AN51">
        <f t="shared" si="54"/>
        <v>9.3627550414029184</v>
      </c>
      <c r="AO51">
        <f t="shared" si="54"/>
        <v>10.054198088626636</v>
      </c>
      <c r="AP51">
        <f t="shared" si="54"/>
        <v>10.670052631798418</v>
      </c>
      <c r="AQ51">
        <f t="shared" si="54"/>
        <v>11.347254192275933</v>
      </c>
      <c r="AR51">
        <f t="shared" si="54"/>
        <v>11.95045077319223</v>
      </c>
      <c r="AS51">
        <f t="shared" si="54"/>
        <v>12.613802949631518</v>
      </c>
      <c r="AT51">
        <f t="shared" si="54"/>
        <v>13.270061297059369</v>
      </c>
      <c r="AU51">
        <f t="shared" si="54"/>
        <v>13.854748490553815</v>
      </c>
      <c r="AW51">
        <v>90</v>
      </c>
      <c r="AX51">
        <f t="shared" si="55"/>
        <v>7.3159739872335603</v>
      </c>
      <c r="AY51">
        <f t="shared" si="55"/>
        <v>8.2336964156602068</v>
      </c>
      <c r="AZ51">
        <f t="shared" si="55"/>
        <v>9.2454020736654225</v>
      </c>
      <c r="BA51">
        <f t="shared" si="55"/>
        <v>10.148031938101434</v>
      </c>
      <c r="BB51">
        <f t="shared" si="55"/>
        <v>11.14166667978956</v>
      </c>
      <c r="BC51">
        <f t="shared" si="55"/>
        <v>12.125227940327854</v>
      </c>
      <c r="BD51">
        <f t="shared" si="55"/>
        <v>13.001697994561892</v>
      </c>
      <c r="BE51">
        <f t="shared" si="55"/>
        <v>13.965815956217629</v>
      </c>
      <c r="BF51">
        <f t="shared" si="55"/>
        <v>14.824791449181479</v>
      </c>
      <c r="BG51">
        <f t="shared" si="55"/>
        <v>15.769595063256844</v>
      </c>
      <c r="BH51">
        <f t="shared" si="55"/>
        <v>16.611371534555381</v>
      </c>
      <c r="BI51">
        <f t="shared" si="55"/>
        <v>17.537327140879988</v>
      </c>
      <c r="BJ51">
        <f t="shared" si="55"/>
        <v>18.453608472209162</v>
      </c>
      <c r="BK51">
        <f t="shared" si="55"/>
        <v>19.270144223827405</v>
      </c>
      <c r="BM51">
        <v>90</v>
      </c>
      <c r="BN51">
        <f t="shared" si="56"/>
        <v>12.128034381949128</v>
      </c>
      <c r="BO51">
        <f t="shared" si="56"/>
        <v>13.658716760945188</v>
      </c>
      <c r="BP51">
        <f t="shared" si="56"/>
        <v>15.347448400230398</v>
      </c>
      <c r="BQ51">
        <f t="shared" si="56"/>
        <v>16.855156705518286</v>
      </c>
      <c r="BR51">
        <f t="shared" si="56"/>
        <v>18.515923232166237</v>
      </c>
      <c r="BS51">
        <f t="shared" si="56"/>
        <v>20.160856753236171</v>
      </c>
      <c r="BT51">
        <f t="shared" si="56"/>
        <v>21.627474542278112</v>
      </c>
      <c r="BU51">
        <f t="shared" si="56"/>
        <v>23.241560487310284</v>
      </c>
      <c r="BV51">
        <f t="shared" si="56"/>
        <v>24.68029388495102</v>
      </c>
      <c r="BW51">
        <f t="shared" si="56"/>
        <v>26.263479106536298</v>
      </c>
      <c r="BX51">
        <f t="shared" si="56"/>
        <v>27.674609339997893</v>
      </c>
      <c r="BY51">
        <f t="shared" si="56"/>
        <v>29.227463995287344</v>
      </c>
      <c r="BZ51">
        <f t="shared" si="56"/>
        <v>30.764696777919198</v>
      </c>
      <c r="CA51">
        <f t="shared" si="56"/>
        <v>32.135073030781854</v>
      </c>
      <c r="CC51">
        <v>90</v>
      </c>
      <c r="CD51">
        <f t="shared" si="57"/>
        <v>14.868078175312423</v>
      </c>
      <c r="CE51">
        <f t="shared" si="57"/>
        <v>16.749267724439306</v>
      </c>
      <c r="CF51">
        <f t="shared" si="57"/>
        <v>18.825348355218722</v>
      </c>
      <c r="CG51">
        <f t="shared" si="57"/>
        <v>20.679409662111144</v>
      </c>
      <c r="CH51">
        <f t="shared" si="57"/>
        <v>22.722217404998709</v>
      </c>
      <c r="CI51">
        <f t="shared" si="57"/>
        <v>24.746055190684629</v>
      </c>
      <c r="CJ51">
        <f t="shared" si="57"/>
        <v>26.550898751525231</v>
      </c>
      <c r="CK51">
        <f t="shared" si="57"/>
        <v>28.537624245961485</v>
      </c>
      <c r="CL51">
        <f t="shared" si="57"/>
        <v>30.308852713638565</v>
      </c>
      <c r="CM51">
        <f t="shared" si="57"/>
        <v>32.258266111088801</v>
      </c>
      <c r="CN51">
        <f t="shared" si="57"/>
        <v>33.996118883352288</v>
      </c>
      <c r="CO51">
        <f t="shared" si="57"/>
        <v>35.908816634409071</v>
      </c>
      <c r="CP51">
        <f t="shared" si="57"/>
        <v>37.802575846496993</v>
      </c>
      <c r="CQ51">
        <f t="shared" si="57"/>
        <v>39.491024448268611</v>
      </c>
      <c r="CS51">
        <v>90</v>
      </c>
      <c r="CT51">
        <f t="shared" si="48"/>
        <v>17.811248176105703</v>
      </c>
      <c r="CU51">
        <f t="shared" ref="CU51:DG51" si="72">CU39*$CT$3</f>
        <v>20.069845855528055</v>
      </c>
      <c r="CV51">
        <f t="shared" si="72"/>
        <v>22.563132578072658</v>
      </c>
      <c r="CW51">
        <f t="shared" si="72"/>
        <v>24.790348053557011</v>
      </c>
      <c r="CX51">
        <f t="shared" si="72"/>
        <v>27.244864283786161</v>
      </c>
      <c r="CY51">
        <f t="shared" si="72"/>
        <v>29.677130231701202</v>
      </c>
      <c r="CZ51">
        <f t="shared" si="72"/>
        <v>31.846632430123137</v>
      </c>
      <c r="DA51">
        <f t="shared" si="72"/>
        <v>34.235200368184941</v>
      </c>
      <c r="DB51">
        <f t="shared" si="72"/>
        <v>36.365048136194737</v>
      </c>
      <c r="DC51">
        <f t="shared" si="72"/>
        <v>38.709534016832436</v>
      </c>
      <c r="DD51">
        <f t="shared" si="72"/>
        <v>40.799900871334209</v>
      </c>
      <c r="DE51">
        <f t="shared" si="72"/>
        <v>43.100908958746061</v>
      </c>
      <c r="DF51">
        <f t="shared" si="72"/>
        <v>45.379459986112757</v>
      </c>
      <c r="DG51">
        <f t="shared" si="72"/>
        <v>47.411246499566815</v>
      </c>
      <c r="DI51">
        <v>90</v>
      </c>
      <c r="DJ51">
        <f t="shared" si="59"/>
        <v>24.259438728431874</v>
      </c>
      <c r="DK51">
        <f t="shared" si="59"/>
        <v>27.347555951855878</v>
      </c>
      <c r="DL51">
        <f t="shared" si="59"/>
        <v>30.758209189223201</v>
      </c>
      <c r="DM51">
        <f t="shared" si="59"/>
        <v>33.806230781874262</v>
      </c>
      <c r="DN51">
        <f t="shared" si="59"/>
        <v>37.166662721041128</v>
      </c>
      <c r="DO51">
        <f t="shared" si="59"/>
        <v>40.497917883298996</v>
      </c>
      <c r="DP51">
        <f t="shared" si="59"/>
        <v>43.470297064724569</v>
      </c>
      <c r="DQ51">
        <f t="shared" si="59"/>
        <v>46.743844747631719</v>
      </c>
      <c r="DR51">
        <f t="shared" si="59"/>
        <v>49.663677773621821</v>
      </c>
      <c r="DS51">
        <f t="shared" si="59"/>
        <v>52.878652672271542</v>
      </c>
      <c r="DT51">
        <f t="shared" si="59"/>
        <v>55.745907823314205</v>
      </c>
      <c r="DU51">
        <f t="shared" si="59"/>
        <v>58.902871908210585</v>
      </c>
      <c r="DV51">
        <f t="shared" si="59"/>
        <v>62.029799349323696</v>
      </c>
      <c r="DW51">
        <f t="shared" si="59"/>
        <v>64.81870829193376</v>
      </c>
      <c r="DY51">
        <v>90</v>
      </c>
      <c r="DZ51">
        <f t="shared" si="60"/>
        <v>35.191563247758175</v>
      </c>
      <c r="EA51">
        <f t="shared" si="60"/>
        <v>39.692324401121631</v>
      </c>
      <c r="EB51">
        <f t="shared" si="60"/>
        <v>44.666110345253188</v>
      </c>
      <c r="EC51">
        <f t="shared" si="60"/>
        <v>49.113451579867558</v>
      </c>
      <c r="ED51">
        <f t="shared" si="60"/>
        <v>54.019022204104424</v>
      </c>
      <c r="EE51">
        <f t="shared" si="60"/>
        <v>58.884296239165664</v>
      </c>
      <c r="EF51">
        <f t="shared" si="60"/>
        <v>63.227234817158795</v>
      </c>
      <c r="EG51">
        <f t="shared" si="60"/>
        <v>68.012054722362564</v>
      </c>
      <c r="EH51">
        <f t="shared" si="60"/>
        <v>72.281406086831382</v>
      </c>
      <c r="EI51">
        <f t="shared" si="60"/>
        <v>76.983906066930672</v>
      </c>
      <c r="EJ51">
        <f t="shared" si="60"/>
        <v>81.179145599450024</v>
      </c>
      <c r="EK51">
        <f t="shared" si="60"/>
        <v>85.799674420752979</v>
      </c>
      <c r="EL51">
        <f t="shared" si="60"/>
        <v>90.377627338067569</v>
      </c>
      <c r="EM51">
        <f t="shared" si="60"/>
        <v>94.46182445627943</v>
      </c>
    </row>
    <row r="52" spans="1:143">
      <c r="A52">
        <v>100</v>
      </c>
      <c r="B52">
        <f t="shared" ref="B52:O52" si="73">B40*$B$3</f>
        <v>2.1520730462307833</v>
      </c>
      <c r="C52">
        <f t="shared" si="73"/>
        <v>2.4348872192515891</v>
      </c>
      <c r="D52">
        <f t="shared" si="73"/>
        <v>2.7147354937154979</v>
      </c>
      <c r="E52">
        <f t="shared" si="73"/>
        <v>2.9914743867461868</v>
      </c>
      <c r="F52">
        <f t="shared" si="73"/>
        <v>3.2650364683840345</v>
      </c>
      <c r="G52">
        <f t="shared" si="73"/>
        <v>3.5354034996969741</v>
      </c>
      <c r="H52">
        <f t="shared" si="73"/>
        <v>3.8025894571964214</v>
      </c>
      <c r="I52">
        <f t="shared" si="73"/>
        <v>4.0666295010173075</v>
      </c>
      <c r="J52">
        <f t="shared" si="73"/>
        <v>4.3275726440395132</v>
      </c>
      <c r="K52">
        <f t="shared" si="73"/>
        <v>4.5854767936728651</v>
      </c>
      <c r="L52">
        <f t="shared" si="73"/>
        <v>4.8404053525104622</v>
      </c>
      <c r="M52">
        <f t="shared" si="73"/>
        <v>5.0924248646242045</v>
      </c>
      <c r="N52">
        <f t="shared" si="73"/>
        <v>5.3416033756653478</v>
      </c>
      <c r="O52">
        <f t="shared" si="73"/>
        <v>5.5880092875261145</v>
      </c>
      <c r="Q52">
        <v>100</v>
      </c>
      <c r="R52">
        <f t="shared" si="53"/>
        <v>3.6665739471660337</v>
      </c>
      <c r="S52">
        <f t="shared" si="53"/>
        <v>4.1514375900808043</v>
      </c>
      <c r="T52">
        <f t="shared" si="53"/>
        <v>4.6315894483925151</v>
      </c>
      <c r="U52">
        <f t="shared" si="53"/>
        <v>5.1067395836747806</v>
      </c>
      <c r="V52">
        <f t="shared" si="53"/>
        <v>5.5767357617829525</v>
      </c>
      <c r="W52">
        <f t="shared" si="53"/>
        <v>6.0415158117413448</v>
      </c>
      <c r="X52">
        <f t="shared" si="53"/>
        <v>6.501077351665276</v>
      </c>
      <c r="Y52">
        <f t="shared" si="53"/>
        <v>6.9554579958737719</v>
      </c>
      <c r="Z52">
        <f t="shared" si="53"/>
        <v>7.4047221141859083</v>
      </c>
      <c r="AA52">
        <f t="shared" si="53"/>
        <v>7.848951809388069</v>
      </c>
      <c r="AB52">
        <f t="shared" si="53"/>
        <v>8.2882406784137075</v>
      </c>
      <c r="AC52">
        <f t="shared" si="53"/>
        <v>8.7226894496569667</v>
      </c>
      <c r="AD52">
        <f t="shared" si="53"/>
        <v>9.1524029076328244</v>
      </c>
      <c r="AE52">
        <f t="shared" si="53"/>
        <v>9.5774877146025865</v>
      </c>
      <c r="AG52">
        <v>100</v>
      </c>
      <c r="AH52">
        <f t="shared" si="54"/>
        <v>5.5002602661179267</v>
      </c>
      <c r="AI52">
        <f t="shared" si="54"/>
        <v>6.2311267760439248</v>
      </c>
      <c r="AJ52">
        <f t="shared" si="54"/>
        <v>6.9553268235559029</v>
      </c>
      <c r="AK52">
        <f t="shared" si="54"/>
        <v>7.6723725012331476</v>
      </c>
      <c r="AL52">
        <f t="shared" si="54"/>
        <v>8.3819918787257439</v>
      </c>
      <c r="AM52">
        <f t="shared" si="54"/>
        <v>9.084055377368859</v>
      </c>
      <c r="AN52">
        <f t="shared" si="54"/>
        <v>9.7785287968851549</v>
      </c>
      <c r="AO52">
        <f t="shared" si="54"/>
        <v>10.465442472068268</v>
      </c>
      <c r="AP52">
        <f t="shared" si="54"/>
        <v>11.144870542202638</v>
      </c>
      <c r="AQ52">
        <f t="shared" si="54"/>
        <v>11.816916750626184</v>
      </c>
      <c r="AR52">
        <f t="shared" si="54"/>
        <v>12.481704567546981</v>
      </c>
      <c r="AS52">
        <f t="shared" si="54"/>
        <v>13.139370236520003</v>
      </c>
      <c r="AT52">
        <f t="shared" si="54"/>
        <v>13.79005783438371</v>
      </c>
      <c r="AU52">
        <f t="shared" si="54"/>
        <v>14.433915739634042</v>
      </c>
      <c r="AW52">
        <v>100</v>
      </c>
      <c r="AX52">
        <f t="shared" si="55"/>
        <v>7.6225799513062027</v>
      </c>
      <c r="AY52">
        <f t="shared" si="55"/>
        <v>8.6394430296114546</v>
      </c>
      <c r="AZ52">
        <f t="shared" si="55"/>
        <v>9.6475263272104943</v>
      </c>
      <c r="BA52">
        <f t="shared" si="55"/>
        <v>10.646093658728351</v>
      </c>
      <c r="BB52">
        <f t="shared" si="55"/>
        <v>11.634718752957498</v>
      </c>
      <c r="BC52">
        <f t="shared" si="55"/>
        <v>12.613180795853351</v>
      </c>
      <c r="BD52">
        <f t="shared" si="55"/>
        <v>13.5813975801374</v>
      </c>
      <c r="BE52">
        <f t="shared" si="55"/>
        <v>14.539381464701929</v>
      </c>
      <c r="BF52">
        <f t="shared" si="55"/>
        <v>15.487209667083352</v>
      </c>
      <c r="BG52">
        <f t="shared" si="55"/>
        <v>16.425003833097637</v>
      </c>
      <c r="BH52">
        <f t="shared" si="55"/>
        <v>17.352915763564443</v>
      </c>
      <c r="BI52">
        <f t="shared" si="55"/>
        <v>18.271117315738532</v>
      </c>
      <c r="BJ52">
        <f t="shared" si="55"/>
        <v>19.179793187790736</v>
      </c>
      <c r="BK52">
        <f t="shared" si="55"/>
        <v>20.079135726062908</v>
      </c>
      <c r="BM52">
        <v>100</v>
      </c>
      <c r="BN52">
        <f t="shared" si="56"/>
        <v>12.639295607596805</v>
      </c>
      <c r="BO52">
        <f t="shared" si="56"/>
        <v>14.335830300265069</v>
      </c>
      <c r="BP52">
        <f t="shared" si="56"/>
        <v>16.019020236915718</v>
      </c>
      <c r="BQ52">
        <f t="shared" si="56"/>
        <v>17.687487602675791</v>
      </c>
      <c r="BR52">
        <f t="shared" si="56"/>
        <v>19.340396044243413</v>
      </c>
      <c r="BS52">
        <f t="shared" si="56"/>
        <v>20.977271192949868</v>
      </c>
      <c r="BT52">
        <f t="shared" si="56"/>
        <v>22.597885273722515</v>
      </c>
      <c r="BU52">
        <f t="shared" si="56"/>
        <v>24.202180713543878</v>
      </c>
      <c r="BV52">
        <f t="shared" si="56"/>
        <v>25.790218339470311</v>
      </c>
      <c r="BW52">
        <f t="shared" si="56"/>
        <v>27.362141548357059</v>
      </c>
      <c r="BX52">
        <f t="shared" si="56"/>
        <v>28.91815111561716</v>
      </c>
      <c r="BY52">
        <f t="shared" si="56"/>
        <v>30.45848724543394</v>
      </c>
      <c r="BZ52">
        <f t="shared" si="56"/>
        <v>31.983416642371242</v>
      </c>
      <c r="CA52">
        <f t="shared" si="56"/>
        <v>33.493223121430304</v>
      </c>
      <c r="CC52">
        <v>100</v>
      </c>
      <c r="CD52">
        <f t="shared" si="57"/>
        <v>15.496345863545825</v>
      </c>
      <c r="CE52">
        <f t="shared" si="57"/>
        <v>17.58161434155409</v>
      </c>
      <c r="CF52">
        <f t="shared" si="57"/>
        <v>19.651136009066771</v>
      </c>
      <c r="CG52">
        <f t="shared" si="57"/>
        <v>21.703142699014663</v>
      </c>
      <c r="CH52">
        <f t="shared" si="57"/>
        <v>23.736543877409883</v>
      </c>
      <c r="CI52">
        <f t="shared" si="57"/>
        <v>25.750703476565022</v>
      </c>
      <c r="CJ52">
        <f t="shared" si="57"/>
        <v>27.745296157255897</v>
      </c>
      <c r="CK52">
        <f t="shared" si="57"/>
        <v>29.720211970554814</v>
      </c>
      <c r="CL52">
        <f t="shared" si="57"/>
        <v>31.675491576799335</v>
      </c>
      <c r="CM52">
        <f t="shared" si="57"/>
        <v>33.611281339638545</v>
      </c>
      <c r="CN52">
        <f t="shared" si="57"/>
        <v>35.527801678089105</v>
      </c>
      <c r="CO52">
        <f t="shared" si="57"/>
        <v>37.425324456109472</v>
      </c>
      <c r="CP52">
        <f t="shared" si="57"/>
        <v>39.304156648862751</v>
      </c>
      <c r="CQ52">
        <f t="shared" si="57"/>
        <v>41.16462843938092</v>
      </c>
      <c r="CS52">
        <v>100</v>
      </c>
      <c r="CT52">
        <f t="shared" si="48"/>
        <v>18.565489398772307</v>
      </c>
      <c r="CU52">
        <f t="shared" ref="CU52:DG52" si="74">CU40*$CT$3</f>
        <v>21.069375538127542</v>
      </c>
      <c r="CV52">
        <f t="shared" si="74"/>
        <v>23.555057825404575</v>
      </c>
      <c r="CW52">
        <f t="shared" si="74"/>
        <v>26.020333318232467</v>
      </c>
      <c r="CX52">
        <f t="shared" si="74"/>
        <v>28.463825640464584</v>
      </c>
      <c r="CY52">
        <f t="shared" si="74"/>
        <v>30.884714289295953</v>
      </c>
      <c r="CZ52">
        <f t="shared" si="74"/>
        <v>33.282560014284726</v>
      </c>
      <c r="DA52">
        <f t="shared" si="74"/>
        <v>35.65718880440091</v>
      </c>
      <c r="DB52">
        <f t="shared" si="74"/>
        <v>38.008612920387073</v>
      </c>
      <c r="DC52">
        <f t="shared" si="74"/>
        <v>40.336976051112515</v>
      </c>
      <c r="DD52">
        <f t="shared" si="74"/>
        <v>42.642514582213167</v>
      </c>
      <c r="DE52">
        <f t="shared" si="74"/>
        <v>44.925529862132358</v>
      </c>
      <c r="DF52">
        <f t="shared" si="74"/>
        <v>47.1863681164171</v>
      </c>
      <c r="DG52">
        <f t="shared" si="74"/>
        <v>49.425405768316473</v>
      </c>
      <c r="DI52">
        <v>100</v>
      </c>
      <c r="DJ52">
        <f t="shared" si="59"/>
        <v>25.290524121520537</v>
      </c>
      <c r="DK52">
        <f t="shared" si="59"/>
        <v>28.714648317976998</v>
      </c>
      <c r="DL52">
        <f t="shared" si="59"/>
        <v>32.115544163717352</v>
      </c>
      <c r="DM52">
        <f t="shared" si="59"/>
        <v>35.490011313044008</v>
      </c>
      <c r="DN52">
        <f t="shared" si="59"/>
        <v>38.8360099793112</v>
      </c>
      <c r="DO52">
        <f t="shared" si="59"/>
        <v>42.152284398567808</v>
      </c>
      <c r="DP52">
        <f t="shared" si="59"/>
        <v>45.438119294334292</v>
      </c>
      <c r="DQ52">
        <f t="shared" si="59"/>
        <v>48.693177635635585</v>
      </c>
      <c r="DR52">
        <f t="shared" si="59"/>
        <v>51.917389880148676</v>
      </c>
      <c r="DS52">
        <f t="shared" si="59"/>
        <v>55.110876811948259</v>
      </c>
      <c r="DT52">
        <f t="shared" si="59"/>
        <v>58.273894863472378</v>
      </c>
      <c r="DU52">
        <f t="shared" si="59"/>
        <v>61.406796817181863</v>
      </c>
      <c r="DV52">
        <f t="shared" si="59"/>
        <v>64.510003227392005</v>
      </c>
      <c r="DW52">
        <f t="shared" si="59"/>
        <v>67.583981437933929</v>
      </c>
      <c r="DY52">
        <v>100</v>
      </c>
      <c r="DZ52">
        <f t="shared" si="60"/>
        <v>36.694015104539517</v>
      </c>
      <c r="EA52">
        <f t="shared" si="60"/>
        <v>41.685612691843339</v>
      </c>
      <c r="EB52">
        <f t="shared" si="60"/>
        <v>46.646319715212528</v>
      </c>
      <c r="EC52">
        <f t="shared" si="60"/>
        <v>51.571138569172668</v>
      </c>
      <c r="ED52">
        <f t="shared" si="60"/>
        <v>56.456816596499593</v>
      </c>
      <c r="EE52">
        <f t="shared" si="60"/>
        <v>61.301286070794326</v>
      </c>
      <c r="EF52">
        <f t="shared" si="60"/>
        <v>66.10330088026106</v>
      </c>
      <c r="EG52">
        <f t="shared" si="60"/>
        <v>70.862193714270248</v>
      </c>
      <c r="EH52">
        <f t="shared" si="60"/>
        <v>75.577709743725123</v>
      </c>
      <c r="EI52">
        <f t="shared" si="60"/>
        <v>80.249890332122632</v>
      </c>
      <c r="EJ52">
        <f t="shared" si="60"/>
        <v>84.878990312389774</v>
      </c>
      <c r="EK52">
        <f t="shared" si="60"/>
        <v>89.465418281126375</v>
      </c>
      <c r="EL52">
        <f t="shared" si="60"/>
        <v>94.009692978816716</v>
      </c>
      <c r="EM52">
        <f t="shared" si="60"/>
        <v>98.512411099189521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selection activeCell="A2" sqref="A2:A28"/>
    </sheetView>
  </sheetViews>
  <sheetFormatPr defaultColWidth="9.1796875" defaultRowHeight="14.5"/>
  <cols>
    <col min="1" max="1" width="9.1796875" style="10"/>
    <col min="2" max="2" width="5.7265625" style="10" customWidth="1"/>
    <col min="3" max="6" width="9.1796875" style="10"/>
    <col min="7" max="7" width="7.1796875" style="10" bestFit="1" customWidth="1"/>
    <col min="8" max="11" width="9.1796875" style="10"/>
    <col min="12" max="12" width="7.1796875" style="10" bestFit="1" customWidth="1"/>
    <col min="13" max="16" width="9.1796875" style="10"/>
    <col min="17" max="17" width="7.1796875" style="10" bestFit="1" customWidth="1"/>
    <col min="18" max="21" width="9.1796875" style="10"/>
    <col min="22" max="22" width="7.1796875" style="10" bestFit="1" customWidth="1"/>
    <col min="23" max="16384" width="9.1796875" style="10"/>
  </cols>
  <sheetData>
    <row r="1" spans="1:2">
      <c r="A1" s="10" t="s">
        <v>113</v>
      </c>
      <c r="B1" s="10" t="s">
        <v>130</v>
      </c>
    </row>
    <row r="2" spans="1:2">
      <c r="A2" s="10">
        <v>753.87455932363105</v>
      </c>
      <c r="B2" s="10">
        <v>28.663752237145886</v>
      </c>
    </row>
    <row r="3" spans="1:2">
      <c r="A3" s="10">
        <v>753.87455932363105</v>
      </c>
      <c r="B3" s="10">
        <v>38.693945057340173</v>
      </c>
    </row>
    <row r="4" spans="1:2">
      <c r="A4" s="10">
        <v>753.87455932363105</v>
      </c>
      <c r="B4" s="10">
        <v>45.656918998896906</v>
      </c>
    </row>
    <row r="5" spans="1:2">
      <c r="A5">
        <v>732.09676554482917</v>
      </c>
      <c r="B5" s="10">
        <v>19.776996174488978</v>
      </c>
    </row>
    <row r="6" spans="1:2">
      <c r="A6">
        <v>732.09676554482917</v>
      </c>
      <c r="B6" s="10">
        <v>26.662692258221231</v>
      </c>
    </row>
    <row r="7" spans="1:2">
      <c r="A7">
        <v>732.09676554482917</v>
      </c>
      <c r="B7" s="10">
        <v>31.437396574502106</v>
      </c>
    </row>
    <row r="8" spans="1:2">
      <c r="A8">
        <v>705.44737398376924</v>
      </c>
      <c r="B8" s="10">
        <v>14.530768519339263</v>
      </c>
    </row>
    <row r="9" spans="1:2">
      <c r="A9">
        <v>705.44737398376924</v>
      </c>
      <c r="B9" s="10">
        <v>19.569041533720839</v>
      </c>
    </row>
    <row r="10" spans="1:2">
      <c r="A10">
        <v>705.44737398376924</v>
      </c>
      <c r="B10" s="10">
        <v>23.059497467025061</v>
      </c>
    </row>
    <row r="11" spans="1:2">
      <c r="A11">
        <v>647.18832628528821</v>
      </c>
      <c r="B11" s="10">
        <v>12.134751728259566</v>
      </c>
    </row>
    <row r="12" spans="1:2">
      <c r="A12">
        <v>647.18832628528821</v>
      </c>
      <c r="B12" s="10">
        <v>16.33219210342795</v>
      </c>
    </row>
    <row r="13" spans="1:2">
      <c r="A13">
        <v>647.18832628528821</v>
      </c>
      <c r="B13" s="10">
        <v>19.238587821700939</v>
      </c>
    </row>
    <row r="14" spans="1:2">
      <c r="A14">
        <v>592.4199695306686</v>
      </c>
      <c r="B14" s="10">
        <v>9.9030676884342501</v>
      </c>
    </row>
    <row r="15" spans="1:2">
      <c r="A15">
        <v>592.4199695306686</v>
      </c>
      <c r="B15" s="10">
        <v>13.319392568344504</v>
      </c>
    </row>
    <row r="16" spans="1:2">
      <c r="A16">
        <v>592.4199695306686</v>
      </c>
      <c r="B16" s="10">
        <v>15.683525187924166</v>
      </c>
    </row>
    <row r="17" spans="1:3">
      <c r="A17">
        <v>550.07346780418254</v>
      </c>
      <c r="B17" s="10">
        <v>5.9806441040509597</v>
      </c>
    </row>
    <row r="18" spans="1:3">
      <c r="A18">
        <v>550.07346780418254</v>
      </c>
      <c r="B18" s="10">
        <v>8.0303143214872215</v>
      </c>
    </row>
    <row r="19" spans="1:3">
      <c r="A19">
        <v>550.07346780418254</v>
      </c>
      <c r="B19" s="10">
        <v>9.4466526812417353</v>
      </c>
    </row>
    <row r="20" spans="1:3">
      <c r="A20">
        <v>524.28185634646491</v>
      </c>
      <c r="B20" s="10">
        <v>4.3192554889101649</v>
      </c>
    </row>
    <row r="21" spans="1:3">
      <c r="A21">
        <v>524.28185634646491</v>
      </c>
      <c r="B21" s="10">
        <v>5.7933635083939032</v>
      </c>
    </row>
    <row r="22" spans="1:3">
      <c r="A22">
        <v>524.28185634646491</v>
      </c>
      <c r="B22" s="10">
        <v>6.811047247485587</v>
      </c>
    </row>
    <row r="23" spans="1:3">
      <c r="A23">
        <v>175.92611594386875</v>
      </c>
      <c r="B23" s="10">
        <v>2.8823770797323656</v>
      </c>
    </row>
    <row r="24" spans="1:3">
      <c r="A24">
        <v>175.92611594386875</v>
      </c>
      <c r="B24" s="10">
        <v>3.8610585054830135</v>
      </c>
    </row>
    <row r="25" spans="1:3">
      <c r="A25">
        <v>175.92611594386875</v>
      </c>
      <c r="B25" s="10">
        <v>4.5359522998515462</v>
      </c>
    </row>
    <row r="26" spans="1:3">
      <c r="A26">
        <v>102.58347846875104</v>
      </c>
      <c r="B26" s="10">
        <v>1.6941288967945618</v>
      </c>
      <c r="C26"/>
    </row>
    <row r="27" spans="1:3">
      <c r="A27">
        <v>102.58347846875104</v>
      </c>
      <c r="B27" s="10">
        <v>2.2655411286581701</v>
      </c>
      <c r="C27"/>
    </row>
    <row r="28" spans="1:3">
      <c r="A28">
        <v>102.58347846875104</v>
      </c>
      <c r="B28" s="10">
        <v>2.6590113080219986</v>
      </c>
      <c r="C28"/>
    </row>
    <row r="37" spans="1:6">
      <c r="A37"/>
      <c r="B37"/>
      <c r="C37" s="17"/>
      <c r="D37" s="17"/>
      <c r="E37" s="17"/>
      <c r="F37" s="17"/>
    </row>
    <row r="38" spans="1:6">
      <c r="A38"/>
      <c r="B38"/>
      <c r="C38" s="17"/>
      <c r="D38" s="17"/>
      <c r="E38" s="17"/>
      <c r="F38" s="17"/>
    </row>
    <row r="46" spans="1:6">
      <c r="A46"/>
      <c r="B46"/>
      <c r="C46" s="17"/>
      <c r="D46" s="17"/>
      <c r="E46" s="17"/>
      <c r="F46" s="17"/>
    </row>
    <row r="47" spans="1:6">
      <c r="A47"/>
      <c r="B47"/>
      <c r="C47" s="17"/>
      <c r="D47" s="17"/>
      <c r="E47" s="17"/>
      <c r="F47" s="17"/>
    </row>
    <row r="55" spans="1:6">
      <c r="A55"/>
      <c r="B55"/>
      <c r="C55" s="17"/>
      <c r="D55" s="17"/>
      <c r="E55" s="17"/>
      <c r="F55" s="17"/>
    </row>
    <row r="56" spans="1:6">
      <c r="A56"/>
      <c r="B56"/>
      <c r="C56" s="17"/>
      <c r="D56" s="17"/>
      <c r="E56" s="17"/>
      <c r="F56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F30" sqref="F30"/>
    </sheetView>
  </sheetViews>
  <sheetFormatPr defaultRowHeight="14.5"/>
  <sheetData>
    <row r="1" spans="1:3">
      <c r="A1">
        <v>318.39999999999998</v>
      </c>
      <c r="B1">
        <v>227.71</v>
      </c>
    </row>
    <row r="2" spans="1:3">
      <c r="A2">
        <v>14.64</v>
      </c>
      <c r="B2">
        <v>2.61</v>
      </c>
    </row>
    <row r="4" spans="1:3">
      <c r="A4">
        <v>1</v>
      </c>
      <c r="B4">
        <f>+$A$1+$A$2*A4</f>
        <v>333.03999999999996</v>
      </c>
      <c r="C4">
        <f>+$B$1*LN(A4)+$B$2</f>
        <v>2.61</v>
      </c>
    </row>
    <row r="5" spans="1:3">
      <c r="A5">
        <v>2</v>
      </c>
      <c r="B5">
        <f t="shared" ref="B5:B35" si="0">+$A$1+$A$2*A5</f>
        <v>347.67999999999995</v>
      </c>
      <c r="C5">
        <f t="shared" ref="C5:C35" si="1">+$B$1*LN(A5)+$B$2</f>
        <v>160.44654448530517</v>
      </c>
    </row>
    <row r="6" spans="1:3">
      <c r="A6">
        <v>3</v>
      </c>
      <c r="B6">
        <f t="shared" si="0"/>
        <v>362.32</v>
      </c>
      <c r="C6">
        <f t="shared" si="1"/>
        <v>252.7750042526153</v>
      </c>
    </row>
    <row r="7" spans="1:3">
      <c r="A7">
        <v>4</v>
      </c>
      <c r="B7">
        <f t="shared" si="0"/>
        <v>376.96</v>
      </c>
      <c r="C7">
        <f t="shared" si="1"/>
        <v>318.28308897061032</v>
      </c>
    </row>
    <row r="8" spans="1:3">
      <c r="A8">
        <v>5</v>
      </c>
      <c r="B8">
        <f t="shared" si="0"/>
        <v>391.59999999999997</v>
      </c>
      <c r="C8">
        <f t="shared" si="1"/>
        <v>369.09510704036899</v>
      </c>
    </row>
    <row r="9" spans="1:3">
      <c r="A9">
        <v>6</v>
      </c>
      <c r="B9">
        <f t="shared" si="0"/>
        <v>406.24</v>
      </c>
      <c r="C9">
        <f t="shared" si="1"/>
        <v>410.61154873792043</v>
      </c>
    </row>
    <row r="10" spans="1:3">
      <c r="A10">
        <v>7</v>
      </c>
      <c r="B10">
        <f t="shared" si="0"/>
        <v>420.88</v>
      </c>
      <c r="C10">
        <f t="shared" si="1"/>
        <v>445.71320004138539</v>
      </c>
    </row>
    <row r="11" spans="1:3">
      <c r="A11">
        <v>8</v>
      </c>
      <c r="B11">
        <f t="shared" si="0"/>
        <v>435.52</v>
      </c>
      <c r="C11">
        <f t="shared" si="1"/>
        <v>476.11963345591545</v>
      </c>
    </row>
    <row r="12" spans="1:3">
      <c r="A12">
        <v>9</v>
      </c>
      <c r="B12">
        <f t="shared" si="0"/>
        <v>450.15999999999997</v>
      </c>
      <c r="C12">
        <f t="shared" si="1"/>
        <v>502.94000850523059</v>
      </c>
    </row>
    <row r="13" spans="1:3">
      <c r="A13">
        <v>10</v>
      </c>
      <c r="B13">
        <f t="shared" si="0"/>
        <v>464.79999999999995</v>
      </c>
      <c r="C13">
        <f t="shared" si="1"/>
        <v>526.93165152567417</v>
      </c>
    </row>
    <row r="14" spans="1:3">
      <c r="A14">
        <v>11</v>
      </c>
      <c r="B14">
        <f t="shared" si="0"/>
        <v>479.44</v>
      </c>
      <c r="C14">
        <f t="shared" si="1"/>
        <v>548.634732568917</v>
      </c>
    </row>
    <row r="15" spans="1:3">
      <c r="A15">
        <v>12</v>
      </c>
      <c r="B15">
        <f t="shared" si="0"/>
        <v>494.08</v>
      </c>
      <c r="C15">
        <f t="shared" si="1"/>
        <v>568.44809322322556</v>
      </c>
    </row>
    <row r="16" spans="1:3">
      <c r="A16">
        <v>13</v>
      </c>
      <c r="B16">
        <f t="shared" si="0"/>
        <v>508.71999999999997</v>
      </c>
      <c r="C16">
        <f t="shared" si="1"/>
        <v>586.67461818756658</v>
      </c>
    </row>
    <row r="17" spans="1:3">
      <c r="A17">
        <v>14</v>
      </c>
      <c r="B17">
        <f t="shared" si="0"/>
        <v>523.36</v>
      </c>
      <c r="C17">
        <f t="shared" si="1"/>
        <v>603.54974452669057</v>
      </c>
    </row>
    <row r="18" spans="1:3">
      <c r="A18">
        <v>15</v>
      </c>
      <c r="B18">
        <f t="shared" si="0"/>
        <v>538</v>
      </c>
      <c r="C18">
        <f t="shared" si="1"/>
        <v>619.26011129298433</v>
      </c>
    </row>
    <row r="19" spans="1:3">
      <c r="A19">
        <v>16</v>
      </c>
      <c r="B19">
        <f t="shared" si="0"/>
        <v>552.64</v>
      </c>
      <c r="C19">
        <f t="shared" si="1"/>
        <v>633.95617794122063</v>
      </c>
    </row>
    <row r="20" spans="1:3">
      <c r="A20">
        <v>17</v>
      </c>
      <c r="B20">
        <f t="shared" si="0"/>
        <v>567.28</v>
      </c>
      <c r="C20">
        <f t="shared" si="1"/>
        <v>647.76101057504104</v>
      </c>
    </row>
    <row r="21" spans="1:3">
      <c r="A21">
        <v>18</v>
      </c>
      <c r="B21">
        <f t="shared" si="0"/>
        <v>581.91999999999996</v>
      </c>
      <c r="C21">
        <f t="shared" si="1"/>
        <v>660.77655299053561</v>
      </c>
    </row>
    <row r="22" spans="1:3">
      <c r="A22">
        <v>19</v>
      </c>
      <c r="B22">
        <f t="shared" si="0"/>
        <v>596.55999999999995</v>
      </c>
      <c r="C22">
        <f t="shared" si="1"/>
        <v>673.08819994599014</v>
      </c>
    </row>
    <row r="23" spans="1:3">
      <c r="A23">
        <v>20</v>
      </c>
      <c r="B23">
        <f t="shared" si="0"/>
        <v>611.20000000000005</v>
      </c>
      <c r="C23">
        <f t="shared" si="1"/>
        <v>684.7681960109793</v>
      </c>
    </row>
    <row r="24" spans="1:3">
      <c r="A24">
        <v>21</v>
      </c>
      <c r="B24">
        <f t="shared" si="0"/>
        <v>625.83999999999992</v>
      </c>
      <c r="C24">
        <f t="shared" si="1"/>
        <v>695.87820429400074</v>
      </c>
    </row>
    <row r="25" spans="1:3">
      <c r="A25">
        <v>22</v>
      </c>
      <c r="B25">
        <f t="shared" si="0"/>
        <v>640.48</v>
      </c>
      <c r="C25">
        <f t="shared" si="1"/>
        <v>706.47127705422224</v>
      </c>
    </row>
    <row r="26" spans="1:3">
      <c r="A26">
        <v>23</v>
      </c>
      <c r="B26">
        <f t="shared" si="0"/>
        <v>655.12</v>
      </c>
      <c r="C26">
        <f t="shared" si="1"/>
        <v>716.59338790922675</v>
      </c>
    </row>
    <row r="27" spans="1:3">
      <c r="A27">
        <v>24</v>
      </c>
      <c r="B27">
        <f t="shared" si="0"/>
        <v>669.76</v>
      </c>
      <c r="C27">
        <f t="shared" si="1"/>
        <v>726.28463770853079</v>
      </c>
    </row>
    <row r="28" spans="1:3">
      <c r="A28">
        <v>25</v>
      </c>
      <c r="B28">
        <f t="shared" si="0"/>
        <v>684.4</v>
      </c>
      <c r="C28">
        <f t="shared" si="1"/>
        <v>735.58021408073796</v>
      </c>
    </row>
    <row r="29" spans="1:3">
      <c r="A29">
        <v>26</v>
      </c>
      <c r="B29">
        <f t="shared" si="0"/>
        <v>699.04</v>
      </c>
      <c r="C29">
        <f t="shared" si="1"/>
        <v>744.51116267287171</v>
      </c>
    </row>
    <row r="30" spans="1:3">
      <c r="A30">
        <v>27</v>
      </c>
      <c r="B30">
        <f t="shared" si="0"/>
        <v>713.68000000000006</v>
      </c>
      <c r="C30">
        <f t="shared" si="1"/>
        <v>753.10501275784577</v>
      </c>
    </row>
    <row r="31" spans="1:3">
      <c r="A31">
        <v>28</v>
      </c>
      <c r="B31">
        <f t="shared" si="0"/>
        <v>728.31999999999994</v>
      </c>
      <c r="C31">
        <f t="shared" si="1"/>
        <v>761.3862890119957</v>
      </c>
    </row>
    <row r="32" spans="1:3">
      <c r="A32">
        <v>29</v>
      </c>
      <c r="B32">
        <f t="shared" si="0"/>
        <v>742.96</v>
      </c>
      <c r="C32">
        <f t="shared" si="1"/>
        <v>769.37693344622005</v>
      </c>
    </row>
    <row r="33" spans="1:3">
      <c r="A33">
        <v>30</v>
      </c>
      <c r="B33">
        <f t="shared" si="0"/>
        <v>757.6</v>
      </c>
      <c r="C33">
        <f t="shared" si="1"/>
        <v>777.09665577828946</v>
      </c>
    </row>
    <row r="34" spans="1:3">
      <c r="A34">
        <v>31</v>
      </c>
      <c r="B34">
        <f t="shared" si="0"/>
        <v>772.24</v>
      </c>
      <c r="C34">
        <f t="shared" si="1"/>
        <v>784.56322633331274</v>
      </c>
    </row>
    <row r="35" spans="1:3">
      <c r="A35">
        <v>32</v>
      </c>
      <c r="B35">
        <f t="shared" si="0"/>
        <v>786.88</v>
      </c>
      <c r="C35">
        <f t="shared" si="1"/>
        <v>791.79272242652576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9"/>
  <sheetViews>
    <sheetView tabSelected="1" zoomScale="85" zoomScaleNormal="85" workbookViewId="0">
      <selection activeCell="T1" sqref="T1:T1048576"/>
    </sheetView>
  </sheetViews>
  <sheetFormatPr defaultColWidth="9.1796875" defaultRowHeight="14.5"/>
  <cols>
    <col min="1" max="1" width="9.1796875" style="1"/>
    <col min="2" max="4" width="9.54296875" style="1" bestFit="1" customWidth="1"/>
    <col min="5" max="10" width="9.26953125" style="1" bestFit="1" customWidth="1"/>
    <col min="11" max="13" width="8.36328125" style="1" bestFit="1" customWidth="1"/>
    <col min="14" max="20" width="9.26953125" style="1" customWidth="1"/>
    <col min="21" max="33" width="9.1796875" style="1"/>
    <col min="34" max="38" width="9.54296875" style="1" bestFit="1" customWidth="1"/>
    <col min="39" max="40" width="9.26953125" style="1" bestFit="1" customWidth="1"/>
    <col min="41" max="16384" width="9.1796875" style="1"/>
  </cols>
  <sheetData>
    <row r="1" spans="1:41">
      <c r="A1" s="1" t="s">
        <v>109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140</v>
      </c>
      <c r="L1" s="2" t="s">
        <v>140</v>
      </c>
      <c r="M1" s="2" t="s">
        <v>140</v>
      </c>
      <c r="N1" s="2" t="s">
        <v>139</v>
      </c>
      <c r="O1" s="2" t="s">
        <v>139</v>
      </c>
      <c r="P1" s="2" t="s">
        <v>139</v>
      </c>
      <c r="Q1" s="2" t="s">
        <v>135</v>
      </c>
      <c r="R1" s="2" t="s">
        <v>135</v>
      </c>
      <c r="S1" s="2" t="s">
        <v>135</v>
      </c>
      <c r="T1" s="33">
        <v>15</v>
      </c>
      <c r="V1" s="1" t="s">
        <v>110</v>
      </c>
      <c r="W1" s="2" t="s">
        <v>8</v>
      </c>
      <c r="X1" s="2" t="s">
        <v>9</v>
      </c>
      <c r="Y1" s="2" t="s">
        <v>10</v>
      </c>
      <c r="Z1" s="2" t="s">
        <v>11</v>
      </c>
      <c r="AA1" s="2" t="s">
        <v>12</v>
      </c>
      <c r="AB1" s="2" t="s">
        <v>13</v>
      </c>
      <c r="AC1" s="2" t="s">
        <v>14</v>
      </c>
      <c r="AD1" s="2" t="s">
        <v>15</v>
      </c>
      <c r="AE1" s="2" t="s">
        <v>16</v>
      </c>
      <c r="AF1" s="6" t="s">
        <v>111</v>
      </c>
      <c r="AG1" s="2" t="s">
        <v>8</v>
      </c>
      <c r="AH1" s="8" t="s">
        <v>9</v>
      </c>
      <c r="AI1" s="8" t="s">
        <v>10</v>
      </c>
      <c r="AJ1" s="8" t="s">
        <v>11</v>
      </c>
      <c r="AK1" s="8" t="s">
        <v>12</v>
      </c>
      <c r="AL1" s="8" t="s">
        <v>13</v>
      </c>
      <c r="AM1" s="8" t="s">
        <v>14</v>
      </c>
      <c r="AN1" s="8" t="s">
        <v>15</v>
      </c>
      <c r="AO1" s="2" t="s">
        <v>16</v>
      </c>
    </row>
    <row r="2" spans="1:41">
      <c r="A2" s="1" t="s">
        <v>0</v>
      </c>
      <c r="B2" s="3">
        <v>1265</v>
      </c>
      <c r="C2" s="3">
        <v>1100</v>
      </c>
      <c r="D2" s="3">
        <v>815</v>
      </c>
      <c r="E2" s="3">
        <v>590</v>
      </c>
      <c r="F2" s="3">
        <v>490</v>
      </c>
      <c r="G2" s="3">
        <v>395</v>
      </c>
      <c r="H2" s="3">
        <v>350</v>
      </c>
      <c r="I2" s="3">
        <v>255</v>
      </c>
      <c r="J2" s="3">
        <v>130</v>
      </c>
      <c r="K2" s="3"/>
      <c r="L2" s="3"/>
      <c r="M2" s="3"/>
      <c r="N2" s="3"/>
      <c r="O2" s="3"/>
      <c r="P2" s="3"/>
      <c r="Q2" s="25"/>
      <c r="R2" s="25"/>
      <c r="S2" s="3"/>
      <c r="T2" s="23">
        <f>15/G2</f>
        <v>3.7974683544303799E-2</v>
      </c>
      <c r="V2" s="1">
        <v>1990</v>
      </c>
      <c r="W2" s="5">
        <v>1087.5</v>
      </c>
      <c r="X2" s="9">
        <v>940</v>
      </c>
      <c r="Y2" s="9">
        <v>713.75</v>
      </c>
      <c r="Z2" s="9">
        <v>513.75</v>
      </c>
      <c r="AA2" s="9">
        <v>428.75</v>
      </c>
      <c r="AB2" s="9">
        <v>353.75</v>
      </c>
      <c r="AC2" s="9">
        <v>308.75</v>
      </c>
      <c r="AD2" s="9">
        <v>218.75</v>
      </c>
      <c r="AE2" s="9">
        <v>116.25</v>
      </c>
      <c r="AF2" s="7">
        <v>130.69999999999999</v>
      </c>
      <c r="AG2" s="1">
        <f>W2*($AF$26/$AF2)</f>
        <v>1969.4816373374142</v>
      </c>
      <c r="AH2" s="13">
        <f t="shared" ref="AH2:AO17" si="0">X2*($AF$26/$AF2)</f>
        <v>1702.3565416985464</v>
      </c>
      <c r="AI2" s="13">
        <f t="shared" si="0"/>
        <v>1292.6138102524867</v>
      </c>
      <c r="AJ2" s="13">
        <f t="shared" si="0"/>
        <v>930.41029074215771</v>
      </c>
      <c r="AK2" s="13">
        <f t="shared" si="0"/>
        <v>776.47379495026792</v>
      </c>
      <c r="AL2" s="13">
        <f t="shared" si="0"/>
        <v>640.64747513389443</v>
      </c>
      <c r="AM2" s="13">
        <f t="shared" si="0"/>
        <v>559.15168324407045</v>
      </c>
      <c r="AN2" s="13">
        <f t="shared" si="0"/>
        <v>396.16009946442239</v>
      </c>
      <c r="AO2" s="1">
        <f t="shared" si="0"/>
        <v>210.53079571537876</v>
      </c>
    </row>
    <row r="3" spans="1:41">
      <c r="A3" s="1" t="s">
        <v>1</v>
      </c>
      <c r="B3" s="3">
        <v>1320</v>
      </c>
      <c r="C3" s="3">
        <v>1130</v>
      </c>
      <c r="D3" s="3">
        <v>840</v>
      </c>
      <c r="E3" s="3">
        <v>570</v>
      </c>
      <c r="F3" s="3">
        <v>450</v>
      </c>
      <c r="G3" s="3">
        <v>375</v>
      </c>
      <c r="H3" s="3">
        <v>330</v>
      </c>
      <c r="I3" s="3">
        <v>240</v>
      </c>
      <c r="J3" s="3">
        <v>140</v>
      </c>
      <c r="K3" s="3">
        <f>F3-F2</f>
        <v>-40</v>
      </c>
      <c r="L3" s="3">
        <f t="shared" ref="L3:M3" si="1">G3-G2</f>
        <v>-20</v>
      </c>
      <c r="M3" s="3">
        <f t="shared" si="1"/>
        <v>-20</v>
      </c>
      <c r="N3" s="23">
        <f>LN(F3/F2)</f>
        <v>-8.5157808340306826E-2</v>
      </c>
      <c r="O3" s="23">
        <f>LN(G3/G2)</f>
        <v>-5.1959738930711104E-2</v>
      </c>
      <c r="P3" s="23">
        <f>LN(H3/H2)</f>
        <v>-5.8840500022933465E-2</v>
      </c>
      <c r="Q3" s="26">
        <f t="shared" ref="Q3:S18" si="2">(N3-N$105)^2</f>
        <v>7.9038971573765129E-3</v>
      </c>
      <c r="R3" s="26">
        <f t="shared" si="2"/>
        <v>3.2390800329579854E-3</v>
      </c>
      <c r="S3" s="26">
        <f t="shared" si="2"/>
        <v>4.1433340985788068E-3</v>
      </c>
      <c r="T3" s="23">
        <f t="shared" ref="T3:T66" si="3">15/G3</f>
        <v>0.04</v>
      </c>
      <c r="V3" s="1">
        <v>1991</v>
      </c>
      <c r="W3" s="5">
        <v>993.75</v>
      </c>
      <c r="X3" s="9">
        <v>862.5</v>
      </c>
      <c r="Y3" s="9">
        <v>686.25</v>
      </c>
      <c r="Z3" s="9">
        <v>492.5</v>
      </c>
      <c r="AA3" s="9">
        <v>418.75</v>
      </c>
      <c r="AB3" s="9">
        <v>353.75</v>
      </c>
      <c r="AC3" s="9">
        <v>311.25</v>
      </c>
      <c r="AD3" s="9">
        <v>240</v>
      </c>
      <c r="AE3" s="9">
        <v>132.5</v>
      </c>
      <c r="AF3" s="1">
        <v>136.19999999999999</v>
      </c>
      <c r="AG3" s="1">
        <f t="shared" ref="AG3:AO25" si="4">W3*($AF$26/$AF3)</f>
        <v>1727.023678414097</v>
      </c>
      <c r="AH3" s="13">
        <f t="shared" si="0"/>
        <v>1498.9262114537446</v>
      </c>
      <c r="AI3" s="13">
        <f t="shared" si="0"/>
        <v>1192.6238986784142</v>
      </c>
      <c r="AJ3" s="13">
        <f t="shared" si="0"/>
        <v>855.90859030837009</v>
      </c>
      <c r="AK3" s="13">
        <f t="shared" si="0"/>
        <v>727.73953744493394</v>
      </c>
      <c r="AL3" s="13">
        <f t="shared" si="0"/>
        <v>614.77698237885465</v>
      </c>
      <c r="AM3" s="13">
        <f t="shared" si="0"/>
        <v>540.91685022026434</v>
      </c>
      <c r="AN3" s="13">
        <f t="shared" si="0"/>
        <v>417.09251101321587</v>
      </c>
      <c r="AO3" s="1">
        <f t="shared" si="0"/>
        <v>230.26982378854626</v>
      </c>
    </row>
    <row r="4" spans="1:41">
      <c r="A4" s="1" t="s">
        <v>2</v>
      </c>
      <c r="B4" s="3">
        <v>830</v>
      </c>
      <c r="C4" s="3">
        <v>730</v>
      </c>
      <c r="D4" s="3">
        <v>600</v>
      </c>
      <c r="E4" s="3">
        <v>485</v>
      </c>
      <c r="F4" s="3">
        <v>420</v>
      </c>
      <c r="G4" s="3">
        <v>355</v>
      </c>
      <c r="H4" s="3">
        <v>315</v>
      </c>
      <c r="I4" s="3">
        <v>195</v>
      </c>
      <c r="J4" s="3">
        <v>100</v>
      </c>
      <c r="K4" s="3">
        <f t="shared" ref="K4:K67" si="5">F4-F3</f>
        <v>-30</v>
      </c>
      <c r="L4" s="3">
        <f t="shared" ref="L4:L67" si="6">G4-G3</f>
        <v>-20</v>
      </c>
      <c r="M4" s="3">
        <f t="shared" ref="M4:M67" si="7">H4-H3</f>
        <v>-15</v>
      </c>
      <c r="N4" s="23">
        <f>LN(F4/F3)</f>
        <v>-6.8992871486951435E-2</v>
      </c>
      <c r="O4" s="23">
        <f>LN(G4/G3)</f>
        <v>-5.4808236494995027E-2</v>
      </c>
      <c r="P4" s="23">
        <f>LN(H4/H3)</f>
        <v>-4.6520015634892817E-2</v>
      </c>
      <c r="Q4" s="26">
        <f>(N4-N$105)^2</f>
        <v>5.290951623281694E-3</v>
      </c>
      <c r="R4" s="26">
        <f t="shared" si="2"/>
        <v>3.571426577804323E-3</v>
      </c>
      <c r="S4" s="26">
        <f t="shared" si="2"/>
        <v>2.7090204346844147E-3</v>
      </c>
      <c r="T4" s="23">
        <f t="shared" si="3"/>
        <v>4.2253521126760563E-2</v>
      </c>
      <c r="V4" s="1">
        <v>1992</v>
      </c>
      <c r="W4" s="5">
        <v>1250</v>
      </c>
      <c r="X4" s="9">
        <v>1131.25</v>
      </c>
      <c r="Y4" s="9">
        <v>856.25</v>
      </c>
      <c r="Z4" s="9">
        <v>652.5</v>
      </c>
      <c r="AA4" s="9">
        <v>547.5</v>
      </c>
      <c r="AB4" s="9">
        <v>481.25</v>
      </c>
      <c r="AC4" s="9">
        <v>391.25</v>
      </c>
      <c r="AD4" s="9">
        <v>283.75</v>
      </c>
      <c r="AE4" s="9">
        <v>146.25</v>
      </c>
      <c r="AF4" s="1">
        <v>140.30000000000001</v>
      </c>
      <c r="AG4" s="1">
        <f t="shared" si="4"/>
        <v>2108.8738417676404</v>
      </c>
      <c r="AH4" s="13">
        <f t="shared" si="0"/>
        <v>1908.5308267997148</v>
      </c>
      <c r="AI4" s="13">
        <f t="shared" si="0"/>
        <v>1444.5785816108339</v>
      </c>
      <c r="AJ4" s="13">
        <f t="shared" si="0"/>
        <v>1100.8321454027084</v>
      </c>
      <c r="AK4" s="13">
        <f t="shared" si="0"/>
        <v>923.68674269422661</v>
      </c>
      <c r="AL4" s="13">
        <f t="shared" si="0"/>
        <v>811.91642908054166</v>
      </c>
      <c r="AM4" s="13">
        <f t="shared" si="0"/>
        <v>660.07751247327155</v>
      </c>
      <c r="AN4" s="13">
        <f t="shared" si="0"/>
        <v>478.71436208125442</v>
      </c>
      <c r="AO4" s="1">
        <f t="shared" si="0"/>
        <v>246.73823948681394</v>
      </c>
    </row>
    <row r="5" spans="1:41">
      <c r="A5" s="1" t="s">
        <v>3</v>
      </c>
      <c r="B5" s="3">
        <v>935</v>
      </c>
      <c r="C5" s="3">
        <v>800</v>
      </c>
      <c r="D5" s="3">
        <v>600</v>
      </c>
      <c r="E5" s="3">
        <v>410</v>
      </c>
      <c r="F5" s="3">
        <v>355</v>
      </c>
      <c r="G5" s="3">
        <v>290</v>
      </c>
      <c r="H5" s="3">
        <v>240</v>
      </c>
      <c r="I5" s="3">
        <v>185</v>
      </c>
      <c r="J5" s="3">
        <v>95</v>
      </c>
      <c r="K5" s="3">
        <f t="shared" si="5"/>
        <v>-65</v>
      </c>
      <c r="L5" s="3">
        <f t="shared" si="6"/>
        <v>-65</v>
      </c>
      <c r="M5" s="3">
        <f t="shared" si="7"/>
        <v>-75</v>
      </c>
      <c r="N5" s="23">
        <f>LN(F5/F4)</f>
        <v>-0.16813692180199821</v>
      </c>
      <c r="O5" s="23">
        <f>LN(G5/G4)</f>
        <v>-0.20223686649489606</v>
      </c>
      <c r="P5" s="23">
        <f>LN(H5/H4)</f>
        <v>-0.27193371548364181</v>
      </c>
      <c r="Q5" s="26">
        <f>(N5-N$105)^2</f>
        <v>2.9543758179374952E-2</v>
      </c>
      <c r="R5" s="26">
        <f t="shared" si="2"/>
        <v>4.2927714244360038E-2</v>
      </c>
      <c r="S5" s="26">
        <f t="shared" si="2"/>
        <v>7.6985134182256221E-2</v>
      </c>
      <c r="T5" s="23">
        <f t="shared" si="3"/>
        <v>5.1724137931034482E-2</v>
      </c>
      <c r="V5" s="1">
        <v>1993</v>
      </c>
      <c r="W5" s="5">
        <v>1712.5</v>
      </c>
      <c r="X5" s="9">
        <v>1475</v>
      </c>
      <c r="Y5" s="9">
        <v>1085</v>
      </c>
      <c r="Z5" s="9">
        <v>818.75</v>
      </c>
      <c r="AA5" s="9">
        <v>773.75</v>
      </c>
      <c r="AB5" s="9">
        <v>683.75</v>
      </c>
      <c r="AC5" s="9">
        <v>552.5</v>
      </c>
      <c r="AD5" s="9">
        <v>365</v>
      </c>
      <c r="AE5" s="9">
        <v>181.25</v>
      </c>
      <c r="AF5" s="1">
        <v>144.5</v>
      </c>
      <c r="AG5" s="1">
        <f t="shared" si="4"/>
        <v>2805.1816608996542</v>
      </c>
      <c r="AH5" s="13">
        <f t="shared" si="0"/>
        <v>2416.1418685121107</v>
      </c>
      <c r="AI5" s="13">
        <f t="shared" si="0"/>
        <v>1777.2975778546713</v>
      </c>
      <c r="AJ5" s="13">
        <f t="shared" si="0"/>
        <v>1341.1634948096885</v>
      </c>
      <c r="AK5" s="13">
        <f t="shared" si="0"/>
        <v>1267.4506920415224</v>
      </c>
      <c r="AL5" s="13">
        <f t="shared" si="0"/>
        <v>1120.0250865051903</v>
      </c>
      <c r="AM5" s="13">
        <f t="shared" si="0"/>
        <v>905.02941176470586</v>
      </c>
      <c r="AN5" s="13">
        <f t="shared" si="0"/>
        <v>597.89273356401384</v>
      </c>
      <c r="AO5" s="1">
        <f>AE5*($AF$26/$AF5)</f>
        <v>296.89878892733566</v>
      </c>
    </row>
    <row r="6" spans="1:41">
      <c r="A6" s="1" t="s">
        <v>4</v>
      </c>
      <c r="B6" s="3">
        <v>900</v>
      </c>
      <c r="C6" s="3">
        <v>785</v>
      </c>
      <c r="D6" s="3">
        <v>625</v>
      </c>
      <c r="E6" s="3">
        <v>440</v>
      </c>
      <c r="F6" s="3">
        <v>365</v>
      </c>
      <c r="G6" s="3">
        <v>315</v>
      </c>
      <c r="H6" s="3">
        <v>285</v>
      </c>
      <c r="I6" s="3">
        <v>230</v>
      </c>
      <c r="J6" s="3">
        <v>115</v>
      </c>
      <c r="K6" s="3">
        <f t="shared" si="5"/>
        <v>10</v>
      </c>
      <c r="L6" s="3">
        <f t="shared" si="6"/>
        <v>25</v>
      </c>
      <c r="M6" s="3">
        <f t="shared" si="7"/>
        <v>45</v>
      </c>
      <c r="N6" s="23">
        <f>LN(F6/F5)</f>
        <v>2.7779564107075671E-2</v>
      </c>
      <c r="O6" s="23">
        <f>LN(G6/G5)</f>
        <v>8.2691715845113409E-2</v>
      </c>
      <c r="P6" s="23">
        <f>LN(H6/H5)</f>
        <v>0.17185025692665923</v>
      </c>
      <c r="Q6" s="26">
        <f t="shared" si="2"/>
        <v>5.7760949497313472E-4</v>
      </c>
      <c r="R6" s="26">
        <f t="shared" si="2"/>
        <v>6.0432803763948639E-3</v>
      </c>
      <c r="S6" s="26">
        <f t="shared" si="2"/>
        <v>2.7663014848251333E-2</v>
      </c>
      <c r="T6" s="23">
        <f t="shared" si="3"/>
        <v>4.7619047619047616E-2</v>
      </c>
      <c r="V6" s="1">
        <v>1994</v>
      </c>
      <c r="W6" s="5">
        <v>1562.5</v>
      </c>
      <c r="X6" s="9">
        <v>1325</v>
      </c>
      <c r="Y6" s="9">
        <v>1003.75</v>
      </c>
      <c r="Z6" s="9">
        <v>775</v>
      </c>
      <c r="AA6" s="9">
        <v>706.25</v>
      </c>
      <c r="AB6" s="9">
        <v>623.75</v>
      </c>
      <c r="AC6" s="9">
        <v>525</v>
      </c>
      <c r="AD6" s="9">
        <v>311.25</v>
      </c>
      <c r="AE6" s="9">
        <v>136.25</v>
      </c>
      <c r="AF6" s="1">
        <v>148.19999999999999</v>
      </c>
      <c r="AG6" s="1">
        <f t="shared" si="4"/>
        <v>2495.571862348178</v>
      </c>
      <c r="AH6" s="13">
        <f t="shared" si="0"/>
        <v>2116.2449392712551</v>
      </c>
      <c r="AI6" s="13">
        <f t="shared" si="0"/>
        <v>1603.1553643724696</v>
      </c>
      <c r="AJ6" s="13">
        <f t="shared" si="0"/>
        <v>1237.8036437246965</v>
      </c>
      <c r="AK6" s="13">
        <f t="shared" si="0"/>
        <v>1127.9984817813765</v>
      </c>
      <c r="AL6" s="13">
        <f t="shared" si="0"/>
        <v>996.23228744939274</v>
      </c>
      <c r="AM6" s="13">
        <f t="shared" si="0"/>
        <v>838.5121457489879</v>
      </c>
      <c r="AN6" s="13">
        <f t="shared" si="0"/>
        <v>497.11791497975707</v>
      </c>
      <c r="AO6" s="1">
        <f t="shared" si="0"/>
        <v>217.61386639676113</v>
      </c>
    </row>
    <row r="7" spans="1:41">
      <c r="A7" s="1" t="s">
        <v>5</v>
      </c>
      <c r="B7" s="3">
        <v>1050</v>
      </c>
      <c r="C7" s="3">
        <v>890</v>
      </c>
      <c r="D7" s="3">
        <v>670</v>
      </c>
      <c r="E7" s="3">
        <v>485</v>
      </c>
      <c r="F7" s="3">
        <v>430</v>
      </c>
      <c r="G7" s="3">
        <v>350</v>
      </c>
      <c r="H7" s="3">
        <v>330</v>
      </c>
      <c r="I7" s="3">
        <v>235</v>
      </c>
      <c r="J7" s="3">
        <v>145</v>
      </c>
      <c r="K7" s="3">
        <f t="shared" si="5"/>
        <v>65</v>
      </c>
      <c r="L7" s="3">
        <f t="shared" si="6"/>
        <v>35</v>
      </c>
      <c r="M7" s="3">
        <f t="shared" si="7"/>
        <v>45</v>
      </c>
      <c r="N7" s="23">
        <f>LN(F7/F6)</f>
        <v>0.16388785510511664</v>
      </c>
      <c r="O7" s="23">
        <f>LN(G7/G6)</f>
        <v>0.10536051565782635</v>
      </c>
      <c r="P7" s="23">
        <f>LN(H7/H6)</f>
        <v>0.14660347419187544</v>
      </c>
      <c r="Q7" s="26">
        <f t="shared" si="2"/>
        <v>2.56453957076162E-2</v>
      </c>
      <c r="R7" s="26">
        <f t="shared" si="2"/>
        <v>1.0081633597736622E-2</v>
      </c>
      <c r="S7" s="26">
        <f t="shared" si="2"/>
        <v>1.9902223003184644E-2</v>
      </c>
      <c r="T7" s="23">
        <f t="shared" si="3"/>
        <v>4.2857142857142858E-2</v>
      </c>
      <c r="V7" s="1">
        <v>1995</v>
      </c>
      <c r="W7" s="5">
        <v>1198.75</v>
      </c>
      <c r="X7" s="9">
        <v>1046.25</v>
      </c>
      <c r="Y7" s="9">
        <v>880</v>
      </c>
      <c r="Z7" s="9">
        <v>776.25</v>
      </c>
      <c r="AA7" s="9">
        <v>705</v>
      </c>
      <c r="AB7" s="9">
        <v>615</v>
      </c>
      <c r="AC7" s="9">
        <v>528.75</v>
      </c>
      <c r="AD7" s="9">
        <v>297.5</v>
      </c>
      <c r="AE7" s="9">
        <v>156.25</v>
      </c>
      <c r="AF7" s="1">
        <v>152.4</v>
      </c>
      <c r="AG7" s="1">
        <f t="shared" si="4"/>
        <v>1861.838090551181</v>
      </c>
      <c r="AH7" s="13">
        <f t="shared" si="0"/>
        <v>1624.982775590551</v>
      </c>
      <c r="AI7" s="13">
        <f t="shared" si="0"/>
        <v>1366.7716535433069</v>
      </c>
      <c r="AJ7" s="13">
        <f t="shared" si="0"/>
        <v>1205.6323818897638</v>
      </c>
      <c r="AK7" s="13">
        <f t="shared" si="0"/>
        <v>1094.9704724409448</v>
      </c>
      <c r="AL7" s="13">
        <f t="shared" si="0"/>
        <v>955.18700787401565</v>
      </c>
      <c r="AM7" s="13">
        <f t="shared" si="0"/>
        <v>821.22785433070862</v>
      </c>
      <c r="AN7" s="13">
        <f t="shared" si="0"/>
        <v>462.06200787401571</v>
      </c>
      <c r="AO7" s="1">
        <f t="shared" si="0"/>
        <v>242.67962598425194</v>
      </c>
    </row>
    <row r="8" spans="1:41">
      <c r="A8" s="1" t="s">
        <v>6</v>
      </c>
      <c r="B8" s="3">
        <v>875</v>
      </c>
      <c r="C8" s="3">
        <v>775</v>
      </c>
      <c r="D8" s="3">
        <v>685</v>
      </c>
      <c r="E8" s="3">
        <v>520</v>
      </c>
      <c r="F8" s="3">
        <v>445</v>
      </c>
      <c r="G8" s="3">
        <v>385</v>
      </c>
      <c r="H8" s="3">
        <v>300</v>
      </c>
      <c r="I8" s="3">
        <v>245</v>
      </c>
      <c r="J8" s="3">
        <v>135</v>
      </c>
      <c r="K8" s="3">
        <f t="shared" si="5"/>
        <v>15</v>
      </c>
      <c r="L8" s="3">
        <f t="shared" si="6"/>
        <v>35</v>
      </c>
      <c r="M8" s="3">
        <f t="shared" si="7"/>
        <v>-30</v>
      </c>
      <c r="N8" s="23">
        <f>LN(F8/F7)</f>
        <v>3.4289073478632165E-2</v>
      </c>
      <c r="O8" s="23">
        <f>LN(G8/G7)</f>
        <v>9.5310179804324935E-2</v>
      </c>
      <c r="P8" s="23">
        <f>LN(H8/H7)</f>
        <v>-9.5310179804324893E-2</v>
      </c>
      <c r="Q8" s="26">
        <f t="shared" si="2"/>
        <v>9.32875895146724E-4</v>
      </c>
      <c r="R8" s="26">
        <f t="shared" si="2"/>
        <v>8.1643879030366615E-3</v>
      </c>
      <c r="S8" s="26">
        <f t="shared" si="2"/>
        <v>1.0168385978775491E-2</v>
      </c>
      <c r="T8" s="23">
        <f t="shared" si="3"/>
        <v>3.896103896103896E-2</v>
      </c>
      <c r="V8" s="1">
        <v>1996</v>
      </c>
      <c r="W8" s="5">
        <v>1282.5</v>
      </c>
      <c r="X8" s="9">
        <v>1130</v>
      </c>
      <c r="Y8" s="9">
        <v>895</v>
      </c>
      <c r="Z8" s="9">
        <v>768.75</v>
      </c>
      <c r="AA8" s="9">
        <v>678.75</v>
      </c>
      <c r="AB8" s="9">
        <v>581.25</v>
      </c>
      <c r="AC8" s="9">
        <v>521.25</v>
      </c>
      <c r="AD8" s="9">
        <v>311.25</v>
      </c>
      <c r="AE8" s="9">
        <v>82.5</v>
      </c>
      <c r="AF8" s="1">
        <v>156.9</v>
      </c>
      <c r="AG8" s="1">
        <f t="shared" si="4"/>
        <v>1934.784894837476</v>
      </c>
      <c r="AH8" s="13">
        <f t="shared" si="0"/>
        <v>1704.7227533460803</v>
      </c>
      <c r="AI8" s="13">
        <f t="shared" si="0"/>
        <v>1350.2007648183555</v>
      </c>
      <c r="AJ8" s="13">
        <f t="shared" si="0"/>
        <v>1159.7394837476099</v>
      </c>
      <c r="AK8" s="13">
        <f t="shared" si="0"/>
        <v>1023.9651051625239</v>
      </c>
      <c r="AL8" s="13">
        <f t="shared" si="0"/>
        <v>876.87619502868063</v>
      </c>
      <c r="AM8" s="13">
        <f t="shared" si="0"/>
        <v>786.35994263862324</v>
      </c>
      <c r="AN8" s="13">
        <f t="shared" si="0"/>
        <v>469.55305927342255</v>
      </c>
      <c r="AO8" s="1">
        <f t="shared" si="0"/>
        <v>124.45984703632887</v>
      </c>
    </row>
    <row r="9" spans="1:41">
      <c r="A9" s="1" t="s">
        <v>7</v>
      </c>
      <c r="B9" s="3">
        <v>1150</v>
      </c>
      <c r="C9" s="3">
        <v>1000</v>
      </c>
      <c r="D9" s="3">
        <v>765</v>
      </c>
      <c r="E9" s="3">
        <v>525</v>
      </c>
      <c r="F9" s="3">
        <v>435</v>
      </c>
      <c r="G9" s="3">
        <v>365</v>
      </c>
      <c r="H9" s="3">
        <v>330</v>
      </c>
      <c r="I9" s="3">
        <v>250</v>
      </c>
      <c r="J9" s="3">
        <v>135</v>
      </c>
      <c r="K9" s="3">
        <f t="shared" si="5"/>
        <v>-10</v>
      </c>
      <c r="L9" s="3">
        <f t="shared" si="6"/>
        <v>-20</v>
      </c>
      <c r="M9" s="3">
        <f t="shared" si="7"/>
        <v>30</v>
      </c>
      <c r="N9" s="23">
        <f>LN(F9/F8)</f>
        <v>-2.2728251077556175E-2</v>
      </c>
      <c r="O9" s="23">
        <f>LN(G9/G8)</f>
        <v>-5.3345980705292735E-2</v>
      </c>
      <c r="P9" s="23">
        <f>LN(H9/H8)</f>
        <v>9.5310179804324935E-2</v>
      </c>
      <c r="Q9" s="26">
        <f t="shared" si="2"/>
        <v>7.0088895391887834E-4</v>
      </c>
      <c r="R9" s="26">
        <f t="shared" si="2"/>
        <v>3.3987918231775803E-3</v>
      </c>
      <c r="S9" s="26">
        <f t="shared" si="2"/>
        <v>8.0607975429305093E-3</v>
      </c>
      <c r="T9" s="23">
        <f t="shared" si="3"/>
        <v>4.1095890410958902E-2</v>
      </c>
      <c r="V9" s="1">
        <v>1997</v>
      </c>
      <c r="W9" s="5">
        <v>1213.75</v>
      </c>
      <c r="X9" s="9">
        <v>1087.5</v>
      </c>
      <c r="Y9" s="9">
        <v>863.75</v>
      </c>
      <c r="Z9" s="9">
        <v>741.25</v>
      </c>
      <c r="AA9" s="9">
        <v>680</v>
      </c>
      <c r="AB9" s="9">
        <v>587.5</v>
      </c>
      <c r="AC9" s="9">
        <v>515</v>
      </c>
      <c r="AD9" s="9">
        <v>243.75</v>
      </c>
      <c r="AE9" s="9">
        <v>67.5</v>
      </c>
      <c r="AF9" s="1">
        <v>160.5</v>
      </c>
      <c r="AG9" s="1">
        <f t="shared" si="4"/>
        <v>1789.9976635514017</v>
      </c>
      <c r="AH9" s="13">
        <f t="shared" si="0"/>
        <v>1603.8084112149531</v>
      </c>
      <c r="AI9" s="13">
        <f t="shared" si="0"/>
        <v>1273.8294392523364</v>
      </c>
      <c r="AJ9" s="13">
        <f t="shared" si="0"/>
        <v>1093.1705607476636</v>
      </c>
      <c r="AK9" s="13">
        <f t="shared" si="0"/>
        <v>1002.841121495327</v>
      </c>
      <c r="AL9" s="13">
        <f t="shared" si="0"/>
        <v>866.42523364485976</v>
      </c>
      <c r="AM9" s="13">
        <f t="shared" si="0"/>
        <v>759.5046728971962</v>
      </c>
      <c r="AN9" s="13">
        <f t="shared" si="0"/>
        <v>359.47429906542055</v>
      </c>
      <c r="AO9" s="1">
        <f t="shared" si="0"/>
        <v>99.546728971962608</v>
      </c>
    </row>
    <row r="10" spans="1:41">
      <c r="A10" s="1" t="s">
        <v>17</v>
      </c>
      <c r="B10" s="4">
        <v>1250</v>
      </c>
      <c r="C10" s="4">
        <v>1125</v>
      </c>
      <c r="D10" s="4">
        <v>750</v>
      </c>
      <c r="E10" s="4">
        <v>570</v>
      </c>
      <c r="F10" s="4">
        <v>490</v>
      </c>
      <c r="G10" s="4">
        <v>415</v>
      </c>
      <c r="H10" s="4">
        <v>350</v>
      </c>
      <c r="I10" s="4">
        <v>300</v>
      </c>
      <c r="J10" s="4">
        <v>145</v>
      </c>
      <c r="K10" s="3">
        <f t="shared" si="5"/>
        <v>55</v>
      </c>
      <c r="L10" s="3">
        <f t="shared" si="6"/>
        <v>50</v>
      </c>
      <c r="M10" s="3">
        <f t="shared" si="7"/>
        <v>20</v>
      </c>
      <c r="N10" s="23">
        <f>LN(F10/F9)</f>
        <v>0.11905936001598816</v>
      </c>
      <c r="O10" s="23">
        <f>LN(G10/G9)</f>
        <v>0.1283811666482069</v>
      </c>
      <c r="P10" s="23">
        <f>LN(H10/H9)</f>
        <v>5.8840500022933395E-2</v>
      </c>
      <c r="Q10" s="26">
        <f t="shared" si="2"/>
        <v>1.3297158001710515E-2</v>
      </c>
      <c r="R10" s="26">
        <f t="shared" si="2"/>
        <v>1.5234468556549209E-2</v>
      </c>
      <c r="S10" s="26">
        <f t="shared" si="2"/>
        <v>2.8421975603593612E-3</v>
      </c>
      <c r="T10" s="23">
        <f t="shared" si="3"/>
        <v>3.614457831325301E-2</v>
      </c>
      <c r="V10" s="1">
        <v>1998</v>
      </c>
      <c r="W10" s="5">
        <v>1087.5</v>
      </c>
      <c r="X10" s="9">
        <v>926.25</v>
      </c>
      <c r="Y10" s="9">
        <v>726.25</v>
      </c>
      <c r="Z10" s="9">
        <v>595</v>
      </c>
      <c r="AA10" s="9">
        <v>548.75</v>
      </c>
      <c r="AB10" s="9">
        <v>488.75</v>
      </c>
      <c r="AC10" s="9">
        <v>413.75</v>
      </c>
      <c r="AD10" s="9">
        <v>202.5</v>
      </c>
      <c r="AE10" s="9">
        <v>81.25</v>
      </c>
      <c r="AF10" s="1">
        <v>163</v>
      </c>
      <c r="AG10" s="1">
        <f t="shared" si="4"/>
        <v>1579.2101226993864</v>
      </c>
      <c r="AH10" s="13">
        <f t="shared" si="0"/>
        <v>1345.0513803680981</v>
      </c>
      <c r="AI10" s="13">
        <f t="shared" si="0"/>
        <v>1054.6219325153372</v>
      </c>
      <c r="AJ10" s="13">
        <f t="shared" si="0"/>
        <v>864.02760736196308</v>
      </c>
      <c r="AK10" s="13">
        <f t="shared" si="0"/>
        <v>796.86579754601223</v>
      </c>
      <c r="AL10" s="13">
        <f t="shared" si="0"/>
        <v>709.73696319018393</v>
      </c>
      <c r="AM10" s="13">
        <f t="shared" si="0"/>
        <v>600.82592024539872</v>
      </c>
      <c r="AN10" s="13">
        <f t="shared" si="0"/>
        <v>294.05981595092021</v>
      </c>
      <c r="AO10" s="1">
        <f t="shared" si="0"/>
        <v>117.98696319018404</v>
      </c>
    </row>
    <row r="11" spans="1:41">
      <c r="A11" s="1" t="s">
        <v>18</v>
      </c>
      <c r="B11" s="4">
        <v>1275</v>
      </c>
      <c r="C11" s="4">
        <v>1125</v>
      </c>
      <c r="D11" s="4">
        <v>850</v>
      </c>
      <c r="E11" s="4">
        <v>630</v>
      </c>
      <c r="F11" s="4">
        <v>530</v>
      </c>
      <c r="G11" s="4">
        <v>465</v>
      </c>
      <c r="H11" s="4">
        <v>370</v>
      </c>
      <c r="I11" s="4">
        <v>255</v>
      </c>
      <c r="J11" s="4">
        <v>135</v>
      </c>
      <c r="K11" s="3">
        <f t="shared" si="5"/>
        <v>40</v>
      </c>
      <c r="L11" s="3">
        <f t="shared" si="6"/>
        <v>50</v>
      </c>
      <c r="M11" s="3">
        <f t="shared" si="7"/>
        <v>20</v>
      </c>
      <c r="N11" s="23">
        <f>LN(F11/F10)</f>
        <v>7.8471615441495307E-2</v>
      </c>
      <c r="O11" s="23">
        <f>LN(G11/G10)</f>
        <v>0.11375888535665796</v>
      </c>
      <c r="P11" s="23">
        <f>LN(H11/H10)</f>
        <v>5.5569851154810786E-2</v>
      </c>
      <c r="Q11" s="26">
        <f t="shared" si="2"/>
        <v>5.5839091811128267E-3</v>
      </c>
      <c r="R11" s="26">
        <f t="shared" si="2"/>
        <v>1.1838682107480916E-2</v>
      </c>
      <c r="S11" s="26">
        <f t="shared" si="2"/>
        <v>2.5041633084162624E-3</v>
      </c>
      <c r="T11" s="23">
        <f t="shared" si="3"/>
        <v>3.2258064516129031E-2</v>
      </c>
      <c r="V11" s="1">
        <v>1999</v>
      </c>
      <c r="W11" s="5">
        <v>1087.5</v>
      </c>
      <c r="X11" s="9">
        <v>947.5</v>
      </c>
      <c r="Y11" s="9">
        <v>787.5</v>
      </c>
      <c r="Z11" s="9">
        <v>687.5</v>
      </c>
      <c r="AA11" s="9">
        <v>626.25</v>
      </c>
      <c r="AB11" s="9">
        <v>581.25</v>
      </c>
      <c r="AC11" s="9">
        <v>505</v>
      </c>
      <c r="AD11" s="9">
        <v>281.25</v>
      </c>
      <c r="AE11" s="9">
        <v>86.25</v>
      </c>
      <c r="AF11" s="1">
        <v>166.6</v>
      </c>
      <c r="AG11" s="1">
        <f t="shared" si="4"/>
        <v>1545.0855342136854</v>
      </c>
      <c r="AH11" s="13">
        <f t="shared" si="0"/>
        <v>1346.1779711884753</v>
      </c>
      <c r="AI11" s="13">
        <f t="shared" si="0"/>
        <v>1118.8550420168067</v>
      </c>
      <c r="AJ11" s="13">
        <f t="shared" si="0"/>
        <v>976.77821128451376</v>
      </c>
      <c r="AK11" s="13">
        <f t="shared" si="0"/>
        <v>889.75615246098437</v>
      </c>
      <c r="AL11" s="13">
        <f t="shared" si="0"/>
        <v>825.82157863145255</v>
      </c>
      <c r="AM11" s="13">
        <f t="shared" si="0"/>
        <v>717.48799519807926</v>
      </c>
      <c r="AN11" s="13">
        <f t="shared" si="0"/>
        <v>399.59108643457381</v>
      </c>
      <c r="AO11" s="1">
        <f t="shared" si="0"/>
        <v>122.54126650660264</v>
      </c>
    </row>
    <row r="12" spans="1:41">
      <c r="A12" s="1" t="s">
        <v>19</v>
      </c>
      <c r="B12" s="4">
        <v>1275</v>
      </c>
      <c r="C12" s="4">
        <v>1125</v>
      </c>
      <c r="D12" s="4">
        <v>850</v>
      </c>
      <c r="E12" s="4">
        <v>630</v>
      </c>
      <c r="F12" s="4">
        <v>530</v>
      </c>
      <c r="G12" s="4">
        <v>465</v>
      </c>
      <c r="H12" s="4">
        <v>370</v>
      </c>
      <c r="I12" s="4">
        <v>255</v>
      </c>
      <c r="J12" s="4">
        <v>135</v>
      </c>
      <c r="K12" s="3">
        <f t="shared" si="5"/>
        <v>0</v>
      </c>
      <c r="L12" s="3">
        <f t="shared" si="6"/>
        <v>0</v>
      </c>
      <c r="M12" s="3">
        <f t="shared" si="7"/>
        <v>0</v>
      </c>
      <c r="N12" s="23">
        <f>LN(F12/F11)</f>
        <v>0</v>
      </c>
      <c r="O12" s="23">
        <f>LN(G12/G11)</f>
        <v>0</v>
      </c>
      <c r="P12" s="23">
        <f>LN(H12/H11)</f>
        <v>0</v>
      </c>
      <c r="Q12" s="26">
        <f t="shared" si="2"/>
        <v>1.4032938198617289E-5</v>
      </c>
      <c r="R12" s="26">
        <f t="shared" si="2"/>
        <v>2.4533965284648715E-5</v>
      </c>
      <c r="S12" s="26">
        <f t="shared" si="2"/>
        <v>3.0561386520255161E-5</v>
      </c>
      <c r="T12" s="23">
        <f t="shared" si="3"/>
        <v>3.2258064516129031E-2</v>
      </c>
      <c r="V12" s="1">
        <v>2000</v>
      </c>
      <c r="W12" s="5">
        <v>1026.25</v>
      </c>
      <c r="X12" s="9">
        <v>897.5</v>
      </c>
      <c r="Y12" s="9">
        <v>763.75</v>
      </c>
      <c r="Z12" s="9">
        <v>646.25</v>
      </c>
      <c r="AA12" s="9">
        <v>581.25</v>
      </c>
      <c r="AB12" s="9">
        <v>541.25</v>
      </c>
      <c r="AC12" s="9">
        <v>467.5</v>
      </c>
      <c r="AD12" s="9">
        <v>283.75</v>
      </c>
      <c r="AE12" s="9">
        <v>77.5</v>
      </c>
      <c r="AF12" s="1">
        <v>172.2</v>
      </c>
      <c r="AG12" s="1">
        <f t="shared" si="4"/>
        <v>1410.6467770034842</v>
      </c>
      <c r="AH12" s="13">
        <f t="shared" si="0"/>
        <v>1233.6716027874563</v>
      </c>
      <c r="AI12" s="13">
        <f t="shared" si="0"/>
        <v>1049.823606271777</v>
      </c>
      <c r="AJ12" s="13">
        <f t="shared" si="0"/>
        <v>888.31228222996515</v>
      </c>
      <c r="AK12" s="13">
        <f t="shared" si="0"/>
        <v>798.96559233449477</v>
      </c>
      <c r="AL12" s="13">
        <f t="shared" si="0"/>
        <v>743.98301393728218</v>
      </c>
      <c r="AM12" s="13">
        <f t="shared" si="0"/>
        <v>642.60888501742158</v>
      </c>
      <c r="AN12" s="13">
        <f t="shared" si="0"/>
        <v>390.03266550522648</v>
      </c>
      <c r="AO12" s="1">
        <f t="shared" si="0"/>
        <v>106.5287456445993</v>
      </c>
    </row>
    <row r="13" spans="1:41">
      <c r="A13" s="1" t="s">
        <v>20</v>
      </c>
      <c r="B13" s="3">
        <v>1200</v>
      </c>
      <c r="C13" s="3">
        <v>1150</v>
      </c>
      <c r="D13" s="3">
        <v>975</v>
      </c>
      <c r="E13" s="3">
        <v>780</v>
      </c>
      <c r="F13" s="3">
        <v>640</v>
      </c>
      <c r="G13" s="3">
        <v>580</v>
      </c>
      <c r="H13" s="3">
        <v>475</v>
      </c>
      <c r="I13" s="3">
        <v>325</v>
      </c>
      <c r="J13" s="3">
        <v>170</v>
      </c>
      <c r="K13" s="3">
        <f t="shared" si="5"/>
        <v>110</v>
      </c>
      <c r="L13" s="3">
        <f t="shared" si="6"/>
        <v>115</v>
      </c>
      <c r="M13" s="3">
        <f t="shared" si="7"/>
        <v>105</v>
      </c>
      <c r="N13" s="23">
        <f>LN(F13/F12)</f>
        <v>0.18859116980754997</v>
      </c>
      <c r="O13" s="23">
        <f>LN(G13/G12)</f>
        <v>0.22099069795310872</v>
      </c>
      <c r="P13" s="23">
        <f>LN(H13/H12)</f>
        <v>0.24981179839637108</v>
      </c>
      <c r="Q13" s="26">
        <f t="shared" si="2"/>
        <v>3.4167715968086362E-2</v>
      </c>
      <c r="R13" s="26">
        <f t="shared" si="2"/>
        <v>4.6672210333457233E-2</v>
      </c>
      <c r="S13" s="26">
        <f t="shared" si="2"/>
        <v>5.9674459155396688E-2</v>
      </c>
      <c r="T13" s="23">
        <f t="shared" si="3"/>
        <v>2.5862068965517241E-2</v>
      </c>
      <c r="V13" s="1">
        <v>2001</v>
      </c>
      <c r="W13" s="5">
        <v>986.25</v>
      </c>
      <c r="X13" s="9">
        <v>867.5</v>
      </c>
      <c r="Y13" s="9">
        <v>746.25</v>
      </c>
      <c r="Z13" s="9">
        <v>615</v>
      </c>
      <c r="AA13" s="9">
        <v>556.25</v>
      </c>
      <c r="AB13" s="9">
        <v>520</v>
      </c>
      <c r="AC13" s="9">
        <v>450</v>
      </c>
      <c r="AD13" s="9">
        <v>290</v>
      </c>
      <c r="AE13" s="9">
        <v>68.75</v>
      </c>
      <c r="AF13" s="1">
        <v>177.1</v>
      </c>
      <c r="AG13" s="1">
        <f t="shared" si="4"/>
        <v>1318.1557029926594</v>
      </c>
      <c r="AH13" s="13">
        <f t="shared" si="0"/>
        <v>1159.4424054206663</v>
      </c>
      <c r="AI13" s="13">
        <f t="shared" si="0"/>
        <v>997.38777526821002</v>
      </c>
      <c r="AJ13" s="13">
        <f t="shared" si="0"/>
        <v>821.96781479390165</v>
      </c>
      <c r="AK13" s="13">
        <f t="shared" si="0"/>
        <v>743.44649915302091</v>
      </c>
      <c r="AL13" s="13">
        <f t="shared" si="0"/>
        <v>694.9971767363071</v>
      </c>
      <c r="AM13" s="13">
        <f t="shared" si="0"/>
        <v>601.43986448334272</v>
      </c>
      <c r="AN13" s="13">
        <f t="shared" si="0"/>
        <v>387.59457933370976</v>
      </c>
      <c r="AO13" s="1">
        <f t="shared" si="0"/>
        <v>91.886645962732914</v>
      </c>
    </row>
    <row r="14" spans="1:41">
      <c r="A14" s="1" t="s">
        <v>21</v>
      </c>
      <c r="B14" s="4">
        <v>1800</v>
      </c>
      <c r="C14" s="4">
        <v>1550</v>
      </c>
      <c r="D14" s="4">
        <v>1150</v>
      </c>
      <c r="E14" s="4">
        <v>840</v>
      </c>
      <c r="F14" s="4">
        <v>825</v>
      </c>
      <c r="G14" s="4">
        <v>755</v>
      </c>
      <c r="H14" s="4">
        <v>635</v>
      </c>
      <c r="I14" s="4">
        <v>385</v>
      </c>
      <c r="J14" s="4">
        <v>185</v>
      </c>
      <c r="K14" s="3">
        <f t="shared" si="5"/>
        <v>185</v>
      </c>
      <c r="L14" s="3">
        <f t="shared" si="6"/>
        <v>175</v>
      </c>
      <c r="M14" s="3">
        <f t="shared" si="7"/>
        <v>160</v>
      </c>
      <c r="N14" s="23">
        <f>LN(F14/F13)</f>
        <v>0.25391520998096345</v>
      </c>
      <c r="O14" s="23">
        <f>LN(G14/G13)</f>
        <v>0.26368964570855968</v>
      </c>
      <c r="P14" s="23">
        <f>LN(H14/H13)</f>
        <v>0.29031019485805037</v>
      </c>
      <c r="Q14" s="26">
        <f t="shared" si="2"/>
        <v>6.2584605427014009E-2</v>
      </c>
      <c r="R14" s="26">
        <f t="shared" si="2"/>
        <v>6.6944560088743152E-2</v>
      </c>
      <c r="S14" s="26">
        <f t="shared" si="2"/>
        <v>8.1100764438822553E-2</v>
      </c>
      <c r="T14" s="23">
        <f t="shared" si="3"/>
        <v>1.9867549668874173E-2</v>
      </c>
      <c r="V14" s="1">
        <v>2002</v>
      </c>
      <c r="W14" s="5">
        <v>913.75</v>
      </c>
      <c r="X14" s="9">
        <v>823.75</v>
      </c>
      <c r="Y14" s="9">
        <v>708.75</v>
      </c>
      <c r="Z14" s="9">
        <v>596.25</v>
      </c>
      <c r="AA14" s="9">
        <v>537.5</v>
      </c>
      <c r="AB14" s="9">
        <v>511.25</v>
      </c>
      <c r="AC14" s="9">
        <v>443.75</v>
      </c>
      <c r="AD14" s="9">
        <v>222.5</v>
      </c>
      <c r="AE14" s="9">
        <v>77.5</v>
      </c>
      <c r="AF14" s="1">
        <v>179.9</v>
      </c>
      <c r="AG14" s="1">
        <f t="shared" si="4"/>
        <v>1202.2491662034463</v>
      </c>
      <c r="AH14" s="13">
        <f t="shared" si="0"/>
        <v>1083.8333796553641</v>
      </c>
      <c r="AI14" s="13">
        <f t="shared" si="0"/>
        <v>932.52431906614788</v>
      </c>
      <c r="AJ14" s="13">
        <f t="shared" si="0"/>
        <v>784.50458588104505</v>
      </c>
      <c r="AK14" s="13">
        <f t="shared" si="0"/>
        <v>707.20539188438022</v>
      </c>
      <c r="AL14" s="13">
        <f t="shared" si="0"/>
        <v>672.66745414118952</v>
      </c>
      <c r="AM14" s="13">
        <f t="shared" si="0"/>
        <v>583.8556142301278</v>
      </c>
      <c r="AN14" s="13">
        <f t="shared" si="0"/>
        <v>292.75013896609227</v>
      </c>
      <c r="AO14" s="1">
        <f t="shared" si="0"/>
        <v>101.96914952751528</v>
      </c>
    </row>
    <row r="15" spans="1:41">
      <c r="A15" s="1" t="s">
        <v>22</v>
      </c>
      <c r="B15" s="4">
        <v>1600</v>
      </c>
      <c r="C15" s="4">
        <v>1350</v>
      </c>
      <c r="D15" s="4">
        <v>1000</v>
      </c>
      <c r="E15" s="4">
        <v>775</v>
      </c>
      <c r="F15" s="4">
        <v>725</v>
      </c>
      <c r="G15" s="4">
        <v>645</v>
      </c>
      <c r="H15" s="4">
        <v>525</v>
      </c>
      <c r="I15" s="4">
        <v>325</v>
      </c>
      <c r="J15" s="4">
        <v>185</v>
      </c>
      <c r="K15" s="3">
        <f t="shared" si="5"/>
        <v>-100</v>
      </c>
      <c r="L15" s="3">
        <f t="shared" si="6"/>
        <v>-110</v>
      </c>
      <c r="M15" s="3">
        <f t="shared" si="7"/>
        <v>-110</v>
      </c>
      <c r="N15" s="23">
        <f>LN(F15/F14)</f>
        <v>-0.12921173148000623</v>
      </c>
      <c r="O15" s="23">
        <f>LN(G15/G14)</f>
        <v>-0.15746743245325218</v>
      </c>
      <c r="P15" s="23">
        <f>LN(H15/H14)</f>
        <v>-0.19022673630106793</v>
      </c>
      <c r="Q15" s="26">
        <f t="shared" si="2"/>
        <v>1.7677773345402884E-2</v>
      </c>
      <c r="R15" s="26">
        <f t="shared" si="2"/>
        <v>2.6380454469975709E-2</v>
      </c>
      <c r="S15" s="26">
        <f t="shared" si="2"/>
        <v>3.8320008941523175E-2</v>
      </c>
      <c r="T15" s="23">
        <f t="shared" si="3"/>
        <v>2.3255813953488372E-2</v>
      </c>
      <c r="V15" s="1">
        <v>2003</v>
      </c>
      <c r="W15" s="5">
        <v>871.25</v>
      </c>
      <c r="X15" s="9">
        <v>776.25</v>
      </c>
      <c r="Y15" s="9">
        <v>690</v>
      </c>
      <c r="Z15" s="9">
        <v>597.5</v>
      </c>
      <c r="AA15" s="9">
        <v>536.25</v>
      </c>
      <c r="AB15" s="9">
        <v>496.25</v>
      </c>
      <c r="AC15" s="9">
        <v>441.25</v>
      </c>
      <c r="AD15" s="9">
        <v>213.75</v>
      </c>
      <c r="AE15" s="9">
        <v>90</v>
      </c>
      <c r="AF15" s="1">
        <v>184</v>
      </c>
      <c r="AG15" s="1">
        <f t="shared" si="4"/>
        <v>1120.7873641304348</v>
      </c>
      <c r="AH15" s="13">
        <f t="shared" si="0"/>
        <v>998.578125</v>
      </c>
      <c r="AI15" s="13">
        <f t="shared" si="0"/>
        <v>887.625</v>
      </c>
      <c r="AJ15" s="13">
        <f t="shared" si="0"/>
        <v>768.63179347826087</v>
      </c>
      <c r="AK15" s="13">
        <f t="shared" si="0"/>
        <v>689.83899456521738</v>
      </c>
      <c r="AL15" s="13">
        <f t="shared" si="0"/>
        <v>638.38247282608688</v>
      </c>
      <c r="AM15" s="13">
        <f t="shared" si="0"/>
        <v>567.62975543478262</v>
      </c>
      <c r="AN15" s="13">
        <f t="shared" si="0"/>
        <v>274.97078804347825</v>
      </c>
      <c r="AO15" s="1">
        <f t="shared" si="0"/>
        <v>115.77717391304347</v>
      </c>
    </row>
    <row r="16" spans="1:41">
      <c r="A16" s="1" t="s">
        <v>23</v>
      </c>
      <c r="B16" s="4">
        <v>1550</v>
      </c>
      <c r="C16" s="4">
        <v>1350</v>
      </c>
      <c r="D16" s="4">
        <v>1015</v>
      </c>
      <c r="E16" s="4">
        <v>785</v>
      </c>
      <c r="F16" s="4">
        <v>730</v>
      </c>
      <c r="G16" s="4">
        <v>625</v>
      </c>
      <c r="H16" s="4">
        <v>515</v>
      </c>
      <c r="I16" s="4">
        <v>335</v>
      </c>
      <c r="J16" s="4">
        <v>180</v>
      </c>
      <c r="K16" s="3">
        <f t="shared" si="5"/>
        <v>5</v>
      </c>
      <c r="L16" s="3">
        <f t="shared" si="6"/>
        <v>-20</v>
      </c>
      <c r="M16" s="3">
        <f t="shared" si="7"/>
        <v>-10</v>
      </c>
      <c r="N16" s="23">
        <f>LN(F16/F15)</f>
        <v>6.8728792877620504E-3</v>
      </c>
      <c r="O16" s="23">
        <f>LN(G16/G15)</f>
        <v>-3.1498667059371051E-2</v>
      </c>
      <c r="P16" s="23">
        <f>LN(H16/H15)</f>
        <v>-1.9231361927887644E-2</v>
      </c>
      <c r="Q16" s="26">
        <f t="shared" si="2"/>
        <v>9.777021666384288E-6</v>
      </c>
      <c r="R16" s="26">
        <f t="shared" si="2"/>
        <v>1.3287369566067518E-3</v>
      </c>
      <c r="S16" s="26">
        <f t="shared" si="2"/>
        <v>6.130376593126278E-4</v>
      </c>
      <c r="T16" s="23">
        <f t="shared" si="3"/>
        <v>2.4E-2</v>
      </c>
      <c r="V16" s="1">
        <v>2004</v>
      </c>
      <c r="W16" s="5">
        <v>985</v>
      </c>
      <c r="X16" s="9">
        <v>887.5</v>
      </c>
      <c r="Y16" s="9">
        <v>776.25</v>
      </c>
      <c r="Z16" s="9">
        <v>675</v>
      </c>
      <c r="AA16" s="9">
        <v>611.25</v>
      </c>
      <c r="AB16" s="9">
        <v>586.25</v>
      </c>
      <c r="AC16" s="9">
        <v>531.25</v>
      </c>
      <c r="AD16" s="9">
        <v>262.5</v>
      </c>
      <c r="AE16" s="9">
        <v>77.5</v>
      </c>
      <c r="AF16" s="1">
        <v>188.9</v>
      </c>
      <c r="AG16" s="1">
        <f t="shared" si="4"/>
        <v>1234.2482795129697</v>
      </c>
      <c r="AH16" s="13">
        <f t="shared" si="0"/>
        <v>1112.0764955002646</v>
      </c>
      <c r="AI16" s="13">
        <f t="shared" si="0"/>
        <v>972.67535733192165</v>
      </c>
      <c r="AJ16" s="13">
        <f t="shared" si="0"/>
        <v>845.80465854949705</v>
      </c>
      <c r="AK16" s="13">
        <f t="shared" si="0"/>
        <v>765.92310746426676</v>
      </c>
      <c r="AL16" s="13">
        <f t="shared" si="0"/>
        <v>734.59700899947063</v>
      </c>
      <c r="AM16" s="13">
        <f t="shared" si="0"/>
        <v>665.679592376919</v>
      </c>
      <c r="AN16" s="13">
        <f t="shared" si="0"/>
        <v>328.92403388035996</v>
      </c>
      <c r="AO16" s="1">
        <f t="shared" si="0"/>
        <v>97.110905240868178</v>
      </c>
    </row>
    <row r="17" spans="1:41">
      <c r="A17" s="1" t="s">
        <v>24</v>
      </c>
      <c r="B17" s="4">
        <v>1900</v>
      </c>
      <c r="C17" s="4">
        <v>1650</v>
      </c>
      <c r="D17" s="4">
        <v>1175</v>
      </c>
      <c r="E17" s="4">
        <v>875</v>
      </c>
      <c r="F17" s="4">
        <v>815</v>
      </c>
      <c r="G17" s="4">
        <v>710</v>
      </c>
      <c r="H17" s="4">
        <v>535</v>
      </c>
      <c r="I17" s="4">
        <v>415</v>
      </c>
      <c r="J17" s="4">
        <v>175</v>
      </c>
      <c r="K17" s="3">
        <f t="shared" si="5"/>
        <v>85</v>
      </c>
      <c r="L17" s="3">
        <f t="shared" si="6"/>
        <v>85</v>
      </c>
      <c r="M17" s="3">
        <f t="shared" si="7"/>
        <v>20</v>
      </c>
      <c r="N17" s="23">
        <f>LN(F17/F16)</f>
        <v>0.11014357909842591</v>
      </c>
      <c r="O17" s="23">
        <f>LN(G17/G16)</f>
        <v>0.12751332029895951</v>
      </c>
      <c r="P17" s="23">
        <f>LN(H17/H16)</f>
        <v>3.8099846232270383E-2</v>
      </c>
      <c r="Q17" s="26">
        <f t="shared" si="2"/>
        <v>1.1320432846398483E-2</v>
      </c>
      <c r="R17" s="26">
        <f t="shared" si="2"/>
        <v>1.5020988653919418E-2</v>
      </c>
      <c r="S17" s="26">
        <f t="shared" si="2"/>
        <v>1.0609098329015089E-3</v>
      </c>
      <c r="T17" s="23">
        <f t="shared" si="3"/>
        <v>2.1126760563380281E-2</v>
      </c>
      <c r="V17" s="1">
        <v>2005</v>
      </c>
      <c r="W17" s="5">
        <v>1123.75</v>
      </c>
      <c r="X17" s="9">
        <v>992.5</v>
      </c>
      <c r="Y17" s="9">
        <v>815</v>
      </c>
      <c r="Z17" s="9">
        <v>691.25</v>
      </c>
      <c r="AA17" s="9">
        <v>648.75</v>
      </c>
      <c r="AB17" s="9">
        <v>630</v>
      </c>
      <c r="AC17" s="9">
        <v>573.75</v>
      </c>
      <c r="AD17" s="9">
        <v>232.5</v>
      </c>
      <c r="AE17" s="9">
        <v>76.25</v>
      </c>
      <c r="AF17" s="1">
        <v>195.3</v>
      </c>
      <c r="AG17" s="1">
        <f t="shared" si="4"/>
        <v>1361.9642857142858</v>
      </c>
      <c r="AH17" s="13">
        <f t="shared" si="0"/>
        <v>1202.8917050691243</v>
      </c>
      <c r="AI17" s="13">
        <f t="shared" si="0"/>
        <v>987.76497695852527</v>
      </c>
      <c r="AJ17" s="13">
        <f t="shared" si="0"/>
        <v>837.7822580645161</v>
      </c>
      <c r="AK17" s="13">
        <f t="shared" si="0"/>
        <v>786.27304147465441</v>
      </c>
      <c r="AL17" s="13">
        <f t="shared" si="0"/>
        <v>763.54838709677415</v>
      </c>
      <c r="AM17" s="13">
        <f t="shared" si="0"/>
        <v>695.37442396313361</v>
      </c>
      <c r="AN17" s="13">
        <f t="shared" si="0"/>
        <v>281.78571428571428</v>
      </c>
      <c r="AO17" s="1">
        <f t="shared" si="0"/>
        <v>92.413594470046078</v>
      </c>
    </row>
    <row r="18" spans="1:41">
      <c r="A18" s="1" t="s">
        <v>25</v>
      </c>
      <c r="B18" s="4">
        <v>1800</v>
      </c>
      <c r="C18" s="4">
        <v>1450</v>
      </c>
      <c r="D18" s="4">
        <v>1125</v>
      </c>
      <c r="E18" s="4">
        <v>795</v>
      </c>
      <c r="F18" s="4">
        <v>740</v>
      </c>
      <c r="G18" s="4">
        <v>675</v>
      </c>
      <c r="H18" s="4">
        <v>575</v>
      </c>
      <c r="I18" s="4">
        <v>350</v>
      </c>
      <c r="J18" s="4">
        <v>150</v>
      </c>
      <c r="K18" s="3">
        <f t="shared" si="5"/>
        <v>-75</v>
      </c>
      <c r="L18" s="3">
        <f t="shared" si="6"/>
        <v>-35</v>
      </c>
      <c r="M18" s="3">
        <f t="shared" si="7"/>
        <v>40</v>
      </c>
      <c r="N18" s="23">
        <f>LN(F18/F17)</f>
        <v>-9.6537927042647298E-2</v>
      </c>
      <c r="O18" s="23">
        <f>LN(G18/G17)</f>
        <v>-5.055227916283133E-2</v>
      </c>
      <c r="P18" s="23">
        <f>LN(H18/H17)</f>
        <v>7.2103293901343901E-2</v>
      </c>
      <c r="Q18" s="26">
        <f t="shared" si="2"/>
        <v>1.0056877325665419E-2</v>
      </c>
      <c r="R18" s="26">
        <f t="shared" si="2"/>
        <v>3.080855696244209E-3</v>
      </c>
      <c r="S18" s="26">
        <f t="shared" si="2"/>
        <v>4.4322384158730832E-3</v>
      </c>
      <c r="T18" s="23">
        <f t="shared" si="3"/>
        <v>2.2222222222222223E-2</v>
      </c>
      <c r="V18" s="1">
        <v>2006</v>
      </c>
      <c r="W18" s="5">
        <v>822.5</v>
      </c>
      <c r="X18" s="9">
        <v>772.5</v>
      </c>
      <c r="Y18" s="9">
        <v>728.75</v>
      </c>
      <c r="Z18" s="9">
        <v>682.5</v>
      </c>
      <c r="AA18" s="9">
        <v>612.5</v>
      </c>
      <c r="AB18" s="9">
        <v>567.5</v>
      </c>
      <c r="AC18" s="9">
        <v>536.25</v>
      </c>
      <c r="AD18" s="9">
        <v>207.5</v>
      </c>
      <c r="AE18" s="9">
        <v>61.25</v>
      </c>
      <c r="AF18" s="1">
        <v>201.6</v>
      </c>
      <c r="AG18" s="1">
        <f t="shared" si="4"/>
        <v>965.703125</v>
      </c>
      <c r="AH18" s="13">
        <f t="shared" si="4"/>
        <v>906.99776785714278</v>
      </c>
      <c r="AI18" s="13">
        <f t="shared" si="4"/>
        <v>855.63058035714278</v>
      </c>
      <c r="AJ18" s="13">
        <f t="shared" si="4"/>
        <v>801.328125</v>
      </c>
      <c r="AK18" s="13">
        <f t="shared" si="4"/>
        <v>719.140625</v>
      </c>
      <c r="AL18" s="13">
        <f t="shared" si="4"/>
        <v>666.30580357142856</v>
      </c>
      <c r="AM18" s="13">
        <f t="shared" si="4"/>
        <v>629.61495535714278</v>
      </c>
      <c r="AN18" s="13">
        <f t="shared" si="4"/>
        <v>243.62723214285714</v>
      </c>
      <c r="AO18" s="1">
        <f t="shared" si="4"/>
        <v>71.9140625</v>
      </c>
    </row>
    <row r="19" spans="1:41">
      <c r="A19" s="1" t="s">
        <v>26</v>
      </c>
      <c r="B19" s="4">
        <v>1800</v>
      </c>
      <c r="C19" s="4">
        <v>1550</v>
      </c>
      <c r="D19" s="4">
        <v>1075</v>
      </c>
      <c r="E19" s="4">
        <v>760</v>
      </c>
      <c r="F19" s="4">
        <v>690</v>
      </c>
      <c r="G19" s="4">
        <v>630</v>
      </c>
      <c r="H19" s="4">
        <v>535</v>
      </c>
      <c r="I19" s="4">
        <v>335</v>
      </c>
      <c r="J19" s="4">
        <v>135</v>
      </c>
      <c r="K19" s="3">
        <f t="shared" si="5"/>
        <v>-50</v>
      </c>
      <c r="L19" s="3">
        <f t="shared" si="6"/>
        <v>-45</v>
      </c>
      <c r="M19" s="3">
        <f t="shared" si="7"/>
        <v>-40</v>
      </c>
      <c r="N19" s="23">
        <f>LN(F19/F18)</f>
        <v>-6.9958588606910344E-2</v>
      </c>
      <c r="O19" s="23">
        <f>LN(G19/G18)</f>
        <v>-6.8992871486951435E-2</v>
      </c>
      <c r="P19" s="23">
        <f>LN(H19/H18)</f>
        <v>-7.2103293901343943E-2</v>
      </c>
      <c r="Q19" s="26">
        <f t="shared" ref="Q19:S50" si="8">(N19-N$105)^2</f>
        <v>5.4323746886421505E-3</v>
      </c>
      <c r="R19" s="26">
        <f t="shared" si="8"/>
        <v>5.4680181299991233E-3</v>
      </c>
      <c r="S19" s="26">
        <f t="shared" si="8"/>
        <v>6.026654340014587E-3</v>
      </c>
      <c r="T19" s="23">
        <f t="shared" si="3"/>
        <v>2.3809523809523808E-2</v>
      </c>
      <c r="V19" s="1">
        <v>2007</v>
      </c>
      <c r="W19" s="5">
        <v>636.25</v>
      </c>
      <c r="X19" s="9">
        <v>636.25</v>
      </c>
      <c r="Y19" s="9">
        <v>636.25</v>
      </c>
      <c r="Z19" s="9">
        <v>600</v>
      </c>
      <c r="AA19" s="9">
        <v>542.5</v>
      </c>
      <c r="AB19" s="9">
        <v>483.75</v>
      </c>
      <c r="AC19" s="9">
        <v>460</v>
      </c>
      <c r="AD19" s="9">
        <v>158.75</v>
      </c>
      <c r="AE19" s="9">
        <v>68.75</v>
      </c>
      <c r="AF19" s="1">
        <v>207.3</v>
      </c>
      <c r="AG19" s="1">
        <f t="shared" si="4"/>
        <v>726.48516642547031</v>
      </c>
      <c r="AH19" s="13">
        <f t="shared" si="4"/>
        <v>726.48516642547031</v>
      </c>
      <c r="AI19" s="13">
        <f t="shared" si="4"/>
        <v>726.48516642547031</v>
      </c>
      <c r="AJ19" s="13">
        <f t="shared" si="4"/>
        <v>685.09406657018803</v>
      </c>
      <c r="AK19" s="13">
        <f t="shared" si="4"/>
        <v>619.43921852387837</v>
      </c>
      <c r="AL19" s="13">
        <f t="shared" si="4"/>
        <v>552.35709117221415</v>
      </c>
      <c r="AM19" s="13">
        <f t="shared" si="4"/>
        <v>525.23878437047756</v>
      </c>
      <c r="AN19" s="13">
        <f t="shared" si="4"/>
        <v>181.26447178002894</v>
      </c>
      <c r="AO19" s="1">
        <f t="shared" si="4"/>
        <v>78.500361794500719</v>
      </c>
    </row>
    <row r="20" spans="1:41">
      <c r="A20" s="1" t="s">
        <v>27</v>
      </c>
      <c r="B20" s="4">
        <v>1500</v>
      </c>
      <c r="C20" s="4">
        <v>1300</v>
      </c>
      <c r="D20" s="4">
        <v>970</v>
      </c>
      <c r="E20" s="4">
        <v>785</v>
      </c>
      <c r="F20" s="4">
        <v>700</v>
      </c>
      <c r="G20" s="4">
        <v>605</v>
      </c>
      <c r="H20" s="4">
        <v>520</v>
      </c>
      <c r="I20" s="4">
        <v>275</v>
      </c>
      <c r="J20" s="4">
        <v>125</v>
      </c>
      <c r="K20" s="3">
        <f t="shared" si="5"/>
        <v>10</v>
      </c>
      <c r="L20" s="3">
        <f t="shared" si="6"/>
        <v>-25</v>
      </c>
      <c r="M20" s="3">
        <f t="shared" si="7"/>
        <v>-15</v>
      </c>
      <c r="N20" s="23">
        <f>LN(F20/F19)</f>
        <v>1.4388737452099671E-2</v>
      </c>
      <c r="O20" s="23">
        <f>LN(G20/G19)</f>
        <v>-4.0491361354736875E-2</v>
      </c>
      <c r="P20" s="23">
        <f>LN(H20/H19)</f>
        <v>-2.8437935320533514E-2</v>
      </c>
      <c r="Q20" s="26">
        <f t="shared" si="8"/>
        <v>1.1326666098064028E-4</v>
      </c>
      <c r="R20" s="26">
        <f t="shared" si="8"/>
        <v>2.0652060928025066E-3</v>
      </c>
      <c r="S20" s="26">
        <f t="shared" si="8"/>
        <v>1.1537007526941372E-3</v>
      </c>
      <c r="T20" s="23">
        <f t="shared" si="3"/>
        <v>2.4793388429752067E-2</v>
      </c>
      <c r="V20" s="1">
        <v>2008</v>
      </c>
      <c r="W20" s="5">
        <v>621.25</v>
      </c>
      <c r="X20" s="9">
        <v>621.25</v>
      </c>
      <c r="Y20" s="9">
        <v>621.25</v>
      </c>
      <c r="Z20" s="9">
        <v>531.25</v>
      </c>
      <c r="AA20" s="9">
        <v>450</v>
      </c>
      <c r="AB20" s="9">
        <v>387.5</v>
      </c>
      <c r="AC20" s="9">
        <v>365</v>
      </c>
      <c r="AD20" s="9">
        <v>95</v>
      </c>
      <c r="AE20" s="9">
        <v>76.25</v>
      </c>
      <c r="AF20" s="1">
        <v>215.3</v>
      </c>
      <c r="AG20" s="1">
        <f t="shared" si="4"/>
        <v>682.9998838829539</v>
      </c>
      <c r="AH20" s="13">
        <f t="shared" si="4"/>
        <v>682.9998838829539</v>
      </c>
      <c r="AI20" s="13">
        <f t="shared" si="4"/>
        <v>682.9998838829539</v>
      </c>
      <c r="AJ20" s="13">
        <f t="shared" si="4"/>
        <v>584.05422666047366</v>
      </c>
      <c r="AK20" s="13">
        <f t="shared" si="4"/>
        <v>494.72828611240124</v>
      </c>
      <c r="AL20" s="13">
        <f t="shared" si="4"/>
        <v>426.01602415234549</v>
      </c>
      <c r="AM20" s="13">
        <f t="shared" si="4"/>
        <v>401.27960984672546</v>
      </c>
      <c r="AN20" s="13">
        <f t="shared" si="4"/>
        <v>104.4426381792847</v>
      </c>
      <c r="AO20" s="1">
        <f t="shared" si="4"/>
        <v>83.828959591267989</v>
      </c>
    </row>
    <row r="21" spans="1:41">
      <c r="A21" s="1" t="s">
        <v>28</v>
      </c>
      <c r="B21" s="4">
        <v>1150</v>
      </c>
      <c r="C21" s="4">
        <v>1000</v>
      </c>
      <c r="D21" s="4">
        <v>845</v>
      </c>
      <c r="E21" s="4">
        <v>760</v>
      </c>
      <c r="F21" s="4">
        <v>695</v>
      </c>
      <c r="G21" s="4">
        <v>585</v>
      </c>
      <c r="H21" s="4">
        <v>470</v>
      </c>
      <c r="I21" s="4">
        <v>285</v>
      </c>
      <c r="J21" s="4">
        <v>135</v>
      </c>
      <c r="K21" s="3">
        <f t="shared" si="5"/>
        <v>-5</v>
      </c>
      <c r="L21" s="3">
        <f t="shared" si="6"/>
        <v>-20</v>
      </c>
      <c r="M21" s="3">
        <f t="shared" si="7"/>
        <v>-50</v>
      </c>
      <c r="N21" s="23">
        <f>LN(F21/F20)</f>
        <v>-7.168489478612516E-3</v>
      </c>
      <c r="O21" s="23">
        <f>LN(G21/G20)</f>
        <v>-3.3616610798984974E-2</v>
      </c>
      <c r="P21" s="23">
        <f>LN(H21/H20)</f>
        <v>-0.10109611687136875</v>
      </c>
      <c r="Q21" s="26">
        <f t="shared" si="8"/>
        <v>1.1912731070677365E-4</v>
      </c>
      <c r="R21" s="26">
        <f t="shared" si="8"/>
        <v>1.4876285533730854E-3</v>
      </c>
      <c r="S21" s="26">
        <f t="shared" si="8"/>
        <v>1.136875249502157E-2</v>
      </c>
      <c r="T21" s="23">
        <f t="shared" si="3"/>
        <v>2.564102564102564E-2</v>
      </c>
      <c r="V21" s="1">
        <v>2009</v>
      </c>
      <c r="W21" s="5">
        <v>475</v>
      </c>
      <c r="X21" s="9">
        <v>475</v>
      </c>
      <c r="Y21" s="9">
        <v>475</v>
      </c>
      <c r="Z21" s="9">
        <v>415</v>
      </c>
      <c r="AA21" s="9">
        <v>346.25</v>
      </c>
      <c r="AB21" s="9">
        <v>321.25</v>
      </c>
      <c r="AC21" s="9">
        <v>313.75</v>
      </c>
      <c r="AD21" s="9">
        <v>100</v>
      </c>
      <c r="AE21" s="9">
        <v>67.5</v>
      </c>
      <c r="AF21" s="1">
        <v>214.5</v>
      </c>
      <c r="AG21" s="1">
        <f t="shared" si="4"/>
        <v>524.16083916083915</v>
      </c>
      <c r="AH21" s="13">
        <f t="shared" si="4"/>
        <v>524.16083916083915</v>
      </c>
      <c r="AI21" s="13">
        <f t="shared" si="4"/>
        <v>524.16083916083915</v>
      </c>
      <c r="AJ21" s="13">
        <f t="shared" si="4"/>
        <v>457.9510489510489</v>
      </c>
      <c r="AK21" s="13">
        <f t="shared" si="4"/>
        <v>382.08566433566432</v>
      </c>
      <c r="AL21" s="13">
        <f t="shared" si="4"/>
        <v>354.49825174825173</v>
      </c>
      <c r="AM21" s="13">
        <f t="shared" si="4"/>
        <v>346.22202797202794</v>
      </c>
      <c r="AN21" s="13">
        <f t="shared" si="4"/>
        <v>110.34965034965035</v>
      </c>
      <c r="AO21" s="1">
        <f t="shared" si="4"/>
        <v>74.486013986013987</v>
      </c>
    </row>
    <row r="22" spans="1:41">
      <c r="A22" s="1" t="s">
        <v>29</v>
      </c>
      <c r="B22" s="4">
        <v>1100</v>
      </c>
      <c r="C22" s="4">
        <v>1000</v>
      </c>
      <c r="D22" s="4">
        <v>875</v>
      </c>
      <c r="E22" s="4">
        <v>790</v>
      </c>
      <c r="F22" s="4">
        <v>705</v>
      </c>
      <c r="G22" s="4">
        <v>600</v>
      </c>
      <c r="H22" s="4">
        <v>495</v>
      </c>
      <c r="I22" s="4">
        <v>265</v>
      </c>
      <c r="J22" s="4">
        <v>135</v>
      </c>
      <c r="K22" s="3">
        <f t="shared" si="5"/>
        <v>10</v>
      </c>
      <c r="L22" s="3">
        <f t="shared" si="6"/>
        <v>15</v>
      </c>
      <c r="M22" s="3">
        <f t="shared" si="7"/>
        <v>25</v>
      </c>
      <c r="N22" s="23">
        <f>LN(F22/F21)</f>
        <v>1.4285957247476434E-2</v>
      </c>
      <c r="O22" s="23">
        <f>LN(G22/G21)</f>
        <v>2.5317807984289786E-2</v>
      </c>
      <c r="P22" s="23">
        <f>LN(H22/H21)</f>
        <v>5.1825067864585947E-2</v>
      </c>
      <c r="Q22" s="26">
        <f t="shared" si="8"/>
        <v>1.1108951086885813E-4</v>
      </c>
      <c r="R22" s="26">
        <f t="shared" si="8"/>
        <v>4.1471818323884295E-4</v>
      </c>
      <c r="S22" s="26">
        <f t="shared" si="8"/>
        <v>2.143396697238442E-3</v>
      </c>
      <c r="T22" s="23">
        <f t="shared" si="3"/>
        <v>2.5000000000000001E-2</v>
      </c>
      <c r="V22" s="1">
        <v>2010</v>
      </c>
      <c r="W22" s="5">
        <v>585</v>
      </c>
      <c r="X22" s="9">
        <v>585</v>
      </c>
      <c r="Y22" s="9">
        <v>585</v>
      </c>
      <c r="Z22" s="9">
        <v>503.75</v>
      </c>
      <c r="AA22" s="9">
        <v>462.5</v>
      </c>
      <c r="AB22" s="9">
        <v>432.5</v>
      </c>
      <c r="AC22" s="9">
        <v>417.5</v>
      </c>
      <c r="AD22" s="9">
        <v>111.25</v>
      </c>
      <c r="AE22" s="9">
        <v>102.5</v>
      </c>
      <c r="AF22" s="1">
        <v>218.1</v>
      </c>
      <c r="AG22" s="1">
        <f t="shared" si="4"/>
        <v>634.88995873452541</v>
      </c>
      <c r="AH22" s="13">
        <f t="shared" si="4"/>
        <v>634.88995873452541</v>
      </c>
      <c r="AI22" s="13">
        <f t="shared" si="4"/>
        <v>634.88995873452541</v>
      </c>
      <c r="AJ22" s="13">
        <f t="shared" si="4"/>
        <v>546.71079779917466</v>
      </c>
      <c r="AK22" s="13">
        <f t="shared" si="4"/>
        <v>501.94291609353508</v>
      </c>
      <c r="AL22" s="13">
        <f t="shared" si="4"/>
        <v>469.38445667125171</v>
      </c>
      <c r="AM22" s="13">
        <f t="shared" si="4"/>
        <v>453.10522696011003</v>
      </c>
      <c r="AN22" s="13">
        <f t="shared" si="4"/>
        <v>120.7376203576341</v>
      </c>
      <c r="AO22" s="1">
        <f>AE22*($AF$26/$AF22)</f>
        <v>111.24140302613479</v>
      </c>
    </row>
    <row r="23" spans="1:41">
      <c r="A23" s="1" t="s">
        <v>30</v>
      </c>
      <c r="B23" s="4">
        <v>1095</v>
      </c>
      <c r="C23" s="4">
        <v>960</v>
      </c>
      <c r="D23" s="4">
        <v>810</v>
      </c>
      <c r="E23" s="4">
        <v>735</v>
      </c>
      <c r="F23" s="4">
        <v>685</v>
      </c>
      <c r="G23" s="4">
        <v>590</v>
      </c>
      <c r="H23" s="4">
        <v>515</v>
      </c>
      <c r="I23" s="4">
        <v>300</v>
      </c>
      <c r="J23" s="4">
        <v>135</v>
      </c>
      <c r="K23" s="3">
        <f t="shared" si="5"/>
        <v>-20</v>
      </c>
      <c r="L23" s="3">
        <f t="shared" si="6"/>
        <v>-10</v>
      </c>
      <c r="M23" s="3">
        <f t="shared" si="7"/>
        <v>20</v>
      </c>
      <c r="N23" s="23">
        <f>LN(F23/F22)</f>
        <v>-2.8778964550043404E-2</v>
      </c>
      <c r="O23" s="23">
        <f>LN(G23/G22)</f>
        <v>-1.6807118316381289E-2</v>
      </c>
      <c r="P23" s="23">
        <f>LN(H23/H22)</f>
        <v>3.9609138095045883E-2</v>
      </c>
      <c r="Q23" s="26">
        <f t="shared" si="8"/>
        <v>1.0578769847326931E-3</v>
      </c>
      <c r="R23" s="26">
        <f t="shared" si="8"/>
        <v>4.7351046495826981E-4</v>
      </c>
      <c r="S23" s="26">
        <f t="shared" si="8"/>
        <v>1.1615079292339164E-3</v>
      </c>
      <c r="T23" s="23">
        <f t="shared" si="3"/>
        <v>2.5423728813559324E-2</v>
      </c>
      <c r="V23" s="1">
        <v>2011</v>
      </c>
      <c r="W23" s="5">
        <v>587.5</v>
      </c>
      <c r="X23" s="9">
        <v>587.5</v>
      </c>
      <c r="Y23" s="9">
        <v>587.5</v>
      </c>
      <c r="Z23" s="9">
        <v>558.75</v>
      </c>
      <c r="AA23" s="9">
        <v>527.5</v>
      </c>
      <c r="AB23" s="9">
        <v>497.5</v>
      </c>
      <c r="AC23" s="9">
        <v>480</v>
      </c>
      <c r="AD23" s="9">
        <v>143.75</v>
      </c>
      <c r="AE23" s="9">
        <v>122.5</v>
      </c>
      <c r="AF23" s="1">
        <v>224.9</v>
      </c>
      <c r="AG23" s="1">
        <f t="shared" si="4"/>
        <v>618.32481102712302</v>
      </c>
      <c r="AH23" s="13">
        <f t="shared" si="4"/>
        <v>618.32481102712302</v>
      </c>
      <c r="AI23" s="13">
        <f t="shared" si="4"/>
        <v>618.32481102712302</v>
      </c>
      <c r="AJ23" s="13">
        <f t="shared" si="4"/>
        <v>588.0663628279234</v>
      </c>
      <c r="AK23" s="13">
        <f t="shared" si="4"/>
        <v>555.1767452200977</v>
      </c>
      <c r="AL23" s="13">
        <f t="shared" si="4"/>
        <v>523.6027123165851</v>
      </c>
      <c r="AM23" s="13">
        <f t="shared" si="4"/>
        <v>505.18452645620266</v>
      </c>
      <c r="AN23" s="13">
        <f t="shared" si="4"/>
        <v>151.29224099599821</v>
      </c>
      <c r="AO23" s="1">
        <f t="shared" si="4"/>
        <v>128.92730102267672</v>
      </c>
    </row>
    <row r="24" spans="1:41">
      <c r="A24" s="1" t="s">
        <v>31</v>
      </c>
      <c r="B24" s="4">
        <v>1100</v>
      </c>
      <c r="C24" s="4">
        <v>1000</v>
      </c>
      <c r="D24" s="4">
        <v>840</v>
      </c>
      <c r="E24" s="4">
        <v>765</v>
      </c>
      <c r="F24" s="4">
        <v>720</v>
      </c>
      <c r="G24" s="4">
        <v>630</v>
      </c>
      <c r="H24" s="4">
        <v>555</v>
      </c>
      <c r="I24" s="4">
        <v>300</v>
      </c>
      <c r="J24" s="4">
        <v>200</v>
      </c>
      <c r="K24" s="3">
        <f t="shared" si="5"/>
        <v>35</v>
      </c>
      <c r="L24" s="3">
        <f t="shared" si="6"/>
        <v>40</v>
      </c>
      <c r="M24" s="3">
        <f t="shared" si="7"/>
        <v>40</v>
      </c>
      <c r="N24" s="23">
        <f>LN(F24/F23)</f>
        <v>4.9832373747875754E-2</v>
      </c>
      <c r="O24" s="23">
        <f>LN(G24/G23)</f>
        <v>6.5597282485813271E-2</v>
      </c>
      <c r="P24" s="23">
        <f>LN(H24/H23)</f>
        <v>7.480121308269834E-2</v>
      </c>
      <c r="Q24" s="26">
        <f t="shared" si="8"/>
        <v>2.1239486510364132E-3</v>
      </c>
      <c r="R24" s="26">
        <f t="shared" si="8"/>
        <v>3.6777074947746441E-3</v>
      </c>
      <c r="S24" s="26">
        <f t="shared" si="8"/>
        <v>4.7987454385007133E-3</v>
      </c>
      <c r="T24" s="23">
        <f t="shared" si="3"/>
        <v>2.3809523809523808E-2</v>
      </c>
      <c r="V24" s="1">
        <v>2012</v>
      </c>
      <c r="W24" s="5">
        <v>595</v>
      </c>
      <c r="X24" s="9">
        <v>595</v>
      </c>
      <c r="Y24" s="9">
        <v>595</v>
      </c>
      <c r="Z24" s="9">
        <v>580</v>
      </c>
      <c r="AA24" s="9">
        <v>540</v>
      </c>
      <c r="AB24" s="9">
        <v>508.75</v>
      </c>
      <c r="AC24" s="9">
        <v>495</v>
      </c>
      <c r="AD24" s="9">
        <v>185</v>
      </c>
      <c r="AE24" s="9">
        <v>122.5</v>
      </c>
      <c r="AF24" s="1">
        <v>229.6</v>
      </c>
      <c r="AG24" s="1">
        <f t="shared" si="4"/>
        <v>613.39939024390242</v>
      </c>
      <c r="AH24" s="13">
        <f t="shared" si="4"/>
        <v>613.39939024390242</v>
      </c>
      <c r="AI24" s="13">
        <f t="shared" si="4"/>
        <v>613.39939024390242</v>
      </c>
      <c r="AJ24" s="13">
        <f t="shared" si="4"/>
        <v>597.93554006968634</v>
      </c>
      <c r="AK24" s="13">
        <f t="shared" si="4"/>
        <v>556.69860627177695</v>
      </c>
      <c r="AL24" s="13">
        <f t="shared" si="4"/>
        <v>524.4822517421602</v>
      </c>
      <c r="AM24" s="13">
        <f t="shared" si="4"/>
        <v>510.30705574912884</v>
      </c>
      <c r="AN24" s="13">
        <f t="shared" si="4"/>
        <v>190.720818815331</v>
      </c>
      <c r="AO24" s="1">
        <f t="shared" si="4"/>
        <v>126.28810975609754</v>
      </c>
    </row>
    <row r="25" spans="1:41">
      <c r="A25" s="1" t="s">
        <v>32</v>
      </c>
      <c r="B25" s="4">
        <v>1500</v>
      </c>
      <c r="C25" s="4">
        <v>1225</v>
      </c>
      <c r="D25" s="4">
        <v>995</v>
      </c>
      <c r="E25" s="4">
        <v>815</v>
      </c>
      <c r="F25" s="4">
        <v>710</v>
      </c>
      <c r="G25" s="4">
        <v>640</v>
      </c>
      <c r="H25" s="4">
        <v>550</v>
      </c>
      <c r="I25" s="4">
        <v>325</v>
      </c>
      <c r="J25" s="4">
        <v>155</v>
      </c>
      <c r="K25" s="3">
        <f t="shared" si="5"/>
        <v>-10</v>
      </c>
      <c r="L25" s="3">
        <f t="shared" si="6"/>
        <v>10</v>
      </c>
      <c r="M25" s="3">
        <f t="shared" si="7"/>
        <v>-5</v>
      </c>
      <c r="N25" s="23">
        <f>LN(F25/F24)</f>
        <v>-1.3986241974739839E-2</v>
      </c>
      <c r="O25" s="23">
        <f>LN(G25/G24)</f>
        <v>1.5748356968139112E-2</v>
      </c>
      <c r="P25" s="23">
        <f>LN(H25/H24)</f>
        <v>-9.0498355199179273E-3</v>
      </c>
      <c r="Q25" s="26">
        <f t="shared" si="8"/>
        <v>3.1443440397812205E-4</v>
      </c>
      <c r="R25" s="26">
        <f t="shared" si="8"/>
        <v>1.1653590424303811E-4</v>
      </c>
      <c r="S25" s="26">
        <f t="shared" si="8"/>
        <v>2.1252015143615382E-4</v>
      </c>
      <c r="T25" s="23">
        <f t="shared" si="3"/>
        <v>2.34375E-2</v>
      </c>
      <c r="V25" s="1">
        <v>2013</v>
      </c>
      <c r="W25" s="5">
        <v>681.25</v>
      </c>
      <c r="X25" s="9">
        <v>681.25</v>
      </c>
      <c r="Y25" s="9">
        <v>681.25</v>
      </c>
      <c r="Z25" s="9">
        <v>658.75</v>
      </c>
      <c r="AA25" s="9">
        <v>627.5</v>
      </c>
      <c r="AB25" s="9">
        <v>585</v>
      </c>
      <c r="AC25" s="9">
        <v>566.25</v>
      </c>
      <c r="AD25" s="9">
        <v>160</v>
      </c>
      <c r="AE25" s="9">
        <v>125</v>
      </c>
      <c r="AF25" s="1">
        <v>233</v>
      </c>
      <c r="AG25" s="1">
        <f t="shared" si="4"/>
        <v>692.06813304721027</v>
      </c>
      <c r="AH25" s="13">
        <f t="shared" si="4"/>
        <v>692.06813304721027</v>
      </c>
      <c r="AI25" s="13">
        <f t="shared" si="4"/>
        <v>692.06813304721027</v>
      </c>
      <c r="AJ25" s="13">
        <f t="shared" si="4"/>
        <v>669.21083690987132</v>
      </c>
      <c r="AK25" s="13">
        <f t="shared" si="4"/>
        <v>637.46459227467813</v>
      </c>
      <c r="AL25" s="13">
        <f t="shared" si="4"/>
        <v>594.28969957081551</v>
      </c>
      <c r="AM25" s="13">
        <f t="shared" si="4"/>
        <v>575.24195278969955</v>
      </c>
      <c r="AN25" s="13">
        <f t="shared" si="4"/>
        <v>162.54077253218884</v>
      </c>
      <c r="AO25" s="1">
        <f t="shared" si="4"/>
        <v>126.98497854077253</v>
      </c>
    </row>
    <row r="26" spans="1:41">
      <c r="A26" s="1" t="s">
        <v>33</v>
      </c>
      <c r="B26" s="4">
        <v>1440</v>
      </c>
      <c r="C26" s="4">
        <v>1240</v>
      </c>
      <c r="D26" s="4">
        <v>980</v>
      </c>
      <c r="E26" s="4">
        <v>790</v>
      </c>
      <c r="F26" s="4">
        <v>710</v>
      </c>
      <c r="G26" s="4">
        <v>590</v>
      </c>
      <c r="H26" s="4">
        <v>545</v>
      </c>
      <c r="I26" s="4">
        <v>325</v>
      </c>
      <c r="J26" s="4">
        <v>100</v>
      </c>
      <c r="K26" s="3">
        <f t="shared" si="5"/>
        <v>0</v>
      </c>
      <c r="L26" s="3">
        <f t="shared" si="6"/>
        <v>-50</v>
      </c>
      <c r="M26" s="3">
        <f t="shared" si="7"/>
        <v>-5</v>
      </c>
      <c r="N26" s="23">
        <f>LN(F26/F25)</f>
        <v>0</v>
      </c>
      <c r="O26" s="23">
        <f>LN(G26/G25)</f>
        <v>-8.1345639453952401E-2</v>
      </c>
      <c r="P26" s="23">
        <f>LN(H26/H25)</f>
        <v>-9.1324835632724741E-3</v>
      </c>
      <c r="Q26" s="26">
        <f t="shared" si="8"/>
        <v>1.4032938198617289E-5</v>
      </c>
      <c r="R26" s="26">
        <f t="shared" si="8"/>
        <v>7.4474857717282015E-3</v>
      </c>
      <c r="S26" s="26">
        <f t="shared" si="8"/>
        <v>2.1493668020829671E-4</v>
      </c>
      <c r="T26" s="23">
        <f t="shared" si="3"/>
        <v>2.5423728813559324E-2</v>
      </c>
      <c r="V26" s="1">
        <v>2014</v>
      </c>
      <c r="W26" s="5">
        <v>718.75</v>
      </c>
      <c r="X26" s="9">
        <v>718.75</v>
      </c>
      <c r="Y26" s="9">
        <v>718.75</v>
      </c>
      <c r="Z26" s="9">
        <v>703.75</v>
      </c>
      <c r="AA26" s="9">
        <v>671.25</v>
      </c>
      <c r="AB26" s="9">
        <v>626.25</v>
      </c>
      <c r="AC26" s="9">
        <v>601.25</v>
      </c>
      <c r="AD26" s="9">
        <v>212.5</v>
      </c>
      <c r="AE26" s="9">
        <v>131.25</v>
      </c>
      <c r="AF26" s="1">
        <v>236.7</v>
      </c>
      <c r="AG26" s="1">
        <f>W26*($AF$26/$AF26)</f>
        <v>718.75</v>
      </c>
      <c r="AH26" s="13">
        <f t="shared" ref="AH26:AO34" si="9">X26*($AF$26/$AF26)</f>
        <v>718.75</v>
      </c>
      <c r="AI26" s="13">
        <f t="shared" si="9"/>
        <v>718.75</v>
      </c>
      <c r="AJ26" s="13">
        <f t="shared" si="9"/>
        <v>703.75</v>
      </c>
      <c r="AK26" s="13">
        <f t="shared" si="9"/>
        <v>671.25</v>
      </c>
      <c r="AL26" s="13">
        <f t="shared" si="9"/>
        <v>626.25</v>
      </c>
      <c r="AM26" s="13">
        <f t="shared" si="9"/>
        <v>601.25</v>
      </c>
      <c r="AN26" s="13">
        <f t="shared" si="9"/>
        <v>212.5</v>
      </c>
      <c r="AO26" s="1">
        <f t="shared" si="9"/>
        <v>131.25</v>
      </c>
    </row>
    <row r="27" spans="1:41" ht="15" thickBot="1">
      <c r="A27" s="1" t="s">
        <v>34</v>
      </c>
      <c r="B27" s="4">
        <v>1300</v>
      </c>
      <c r="C27" s="4">
        <v>1220</v>
      </c>
      <c r="D27" s="4">
        <v>895</v>
      </c>
      <c r="E27" s="4">
        <v>735</v>
      </c>
      <c r="F27" s="4">
        <v>645</v>
      </c>
      <c r="G27" s="4">
        <v>555</v>
      </c>
      <c r="H27" s="4">
        <v>485</v>
      </c>
      <c r="I27" s="4">
        <v>285</v>
      </c>
      <c r="J27" s="4">
        <v>60</v>
      </c>
      <c r="K27" s="3">
        <f t="shared" si="5"/>
        <v>-65</v>
      </c>
      <c r="L27" s="3">
        <f t="shared" si="6"/>
        <v>-35</v>
      </c>
      <c r="M27" s="3">
        <f t="shared" si="7"/>
        <v>-60</v>
      </c>
      <c r="N27" s="23">
        <f>LN(F27/F26)</f>
        <v>-9.6014653239588604E-2</v>
      </c>
      <c r="O27" s="23">
        <f>LN(G27/G26)</f>
        <v>-6.1154423153330577E-2</v>
      </c>
      <c r="P27" s="23">
        <f>LN(H27/H26)</f>
        <v>-0.11663690372576088</v>
      </c>
      <c r="Q27" s="26">
        <f t="shared" si="8"/>
        <v>9.9521991783839275E-3</v>
      </c>
      <c r="R27" s="26">
        <f t="shared" si="8"/>
        <v>4.3702148366216442E-3</v>
      </c>
      <c r="S27" s="26">
        <f t="shared" si="8"/>
        <v>1.4924321215018669E-2</v>
      </c>
      <c r="T27" s="23">
        <f t="shared" si="3"/>
        <v>2.7027027027027029E-2</v>
      </c>
      <c r="X27" s="10"/>
      <c r="Y27" s="10"/>
      <c r="Z27" s="10"/>
      <c r="AA27" s="10"/>
      <c r="AB27" s="10"/>
      <c r="AC27" s="10"/>
      <c r="AD27" s="10"/>
      <c r="AE27" s="10"/>
    </row>
    <row r="28" spans="1:41" ht="15" thickBot="1">
      <c r="A28" s="1" t="s">
        <v>35</v>
      </c>
      <c r="B28" s="4">
        <v>1100</v>
      </c>
      <c r="C28" s="4">
        <v>1000</v>
      </c>
      <c r="D28" s="4">
        <v>835</v>
      </c>
      <c r="E28" s="4">
        <v>770</v>
      </c>
      <c r="F28" s="4">
        <v>675</v>
      </c>
      <c r="G28" s="4">
        <v>590</v>
      </c>
      <c r="H28" s="4">
        <v>530</v>
      </c>
      <c r="I28" s="4">
        <v>315</v>
      </c>
      <c r="J28" s="4">
        <v>85</v>
      </c>
      <c r="K28" s="3">
        <f t="shared" si="5"/>
        <v>30</v>
      </c>
      <c r="L28" s="3">
        <f t="shared" si="6"/>
        <v>35</v>
      </c>
      <c r="M28" s="3">
        <f t="shared" si="7"/>
        <v>45</v>
      </c>
      <c r="N28" s="23">
        <f>LN(F28/F27)</f>
        <v>4.5462374076757413E-2</v>
      </c>
      <c r="O28" s="23">
        <f>LN(G28/G27)</f>
        <v>6.1154423153330646E-2</v>
      </c>
      <c r="P28" s="23">
        <f>LN(H28/H27)</f>
        <v>8.8728115608684224E-2</v>
      </c>
      <c r="Q28" s="26">
        <f t="shared" si="8"/>
        <v>1.7402511644432229E-3</v>
      </c>
      <c r="R28" s="26">
        <f t="shared" si="8"/>
        <v>3.1585800363808907E-3</v>
      </c>
      <c r="S28" s="26">
        <f t="shared" si="8"/>
        <v>6.9222200685086525E-3</v>
      </c>
      <c r="T28" s="23">
        <f t="shared" si="3"/>
        <v>2.5423728813559324E-2</v>
      </c>
      <c r="AG28" s="14" t="s">
        <v>112</v>
      </c>
      <c r="AH28" s="15"/>
      <c r="AI28" s="15"/>
      <c r="AJ28" s="15"/>
      <c r="AK28" s="15"/>
      <c r="AL28" s="15"/>
      <c r="AM28" s="15"/>
      <c r="AN28" s="15"/>
      <c r="AO28" s="16"/>
    </row>
    <row r="29" spans="1:41">
      <c r="A29" s="1" t="s">
        <v>36</v>
      </c>
      <c r="B29" s="4">
        <v>1290</v>
      </c>
      <c r="C29" s="4">
        <v>1060</v>
      </c>
      <c r="D29" s="4">
        <v>870</v>
      </c>
      <c r="E29" s="4">
        <v>780</v>
      </c>
      <c r="F29" s="4">
        <v>685</v>
      </c>
      <c r="G29" s="4">
        <v>590</v>
      </c>
      <c r="H29" s="4">
        <v>525</v>
      </c>
      <c r="I29" s="4">
        <v>320</v>
      </c>
      <c r="J29" s="4">
        <v>85</v>
      </c>
      <c r="K29" s="3">
        <f t="shared" si="5"/>
        <v>10</v>
      </c>
      <c r="L29" s="3">
        <f t="shared" si="6"/>
        <v>0</v>
      </c>
      <c r="M29" s="3">
        <f t="shared" si="7"/>
        <v>-5</v>
      </c>
      <c r="N29" s="23">
        <f>LN(F29/F28)</f>
        <v>1.4706147389695487E-2</v>
      </c>
      <c r="O29" s="23">
        <f>LN(G29/G28)</f>
        <v>0</v>
      </c>
      <c r="P29" s="23">
        <f>LN(H29/H28)</f>
        <v>-9.47874395454377E-3</v>
      </c>
      <c r="Q29" s="26">
        <f t="shared" si="8"/>
        <v>1.2012359553626423E-4</v>
      </c>
      <c r="R29" s="26">
        <f t="shared" si="8"/>
        <v>2.4533965284648715E-5</v>
      </c>
      <c r="S29" s="26">
        <f t="shared" si="8"/>
        <v>2.2520942902857935E-4</v>
      </c>
      <c r="T29" s="23">
        <f t="shared" si="3"/>
        <v>2.5423728813559324E-2</v>
      </c>
    </row>
    <row r="30" spans="1:41">
      <c r="A30" s="1" t="s">
        <v>37</v>
      </c>
      <c r="B30" s="4">
        <v>1270</v>
      </c>
      <c r="C30" s="4">
        <v>1095</v>
      </c>
      <c r="D30" s="4">
        <v>900</v>
      </c>
      <c r="E30" s="4">
        <v>775</v>
      </c>
      <c r="F30" s="4">
        <v>690</v>
      </c>
      <c r="G30" s="4">
        <v>590</v>
      </c>
      <c r="H30" s="4">
        <v>530</v>
      </c>
      <c r="I30" s="4">
        <v>310</v>
      </c>
      <c r="J30" s="4">
        <v>60</v>
      </c>
      <c r="K30" s="3">
        <f t="shared" si="5"/>
        <v>5</v>
      </c>
      <c r="L30" s="3">
        <f t="shared" si="6"/>
        <v>0</v>
      </c>
      <c r="M30" s="3">
        <f t="shared" si="7"/>
        <v>5</v>
      </c>
      <c r="N30" s="23">
        <f>LN(F30/F29)</f>
        <v>7.2727593290798781E-3</v>
      </c>
      <c r="O30" s="23">
        <f>LN(G30/G29)</f>
        <v>0</v>
      </c>
      <c r="P30" s="23">
        <f>LN(H30/H29)</f>
        <v>9.4787439545437387E-3</v>
      </c>
      <c r="Q30" s="26">
        <f t="shared" si="8"/>
        <v>1.2437633882652761E-5</v>
      </c>
      <c r="R30" s="26">
        <f t="shared" si="8"/>
        <v>2.4533965284648715E-5</v>
      </c>
      <c r="S30" s="26">
        <f t="shared" si="8"/>
        <v>1.5606517923530878E-5</v>
      </c>
      <c r="T30" s="23">
        <f t="shared" si="3"/>
        <v>2.5423728813559324E-2</v>
      </c>
      <c r="AE30" s="11"/>
      <c r="AF30" s="11"/>
      <c r="AG30" s="22">
        <f>AVERAGE(AG17:AG26)</f>
        <v>753.87455932363105</v>
      </c>
      <c r="AH30" s="22">
        <f>AVERAGE(AH17:AH26)</f>
        <v>732.09676554482917</v>
      </c>
      <c r="AI30" s="22">
        <f t="shared" ref="AI30:AO30" si="10">AVERAGE(AI17:AI26)</f>
        <v>705.44737398376924</v>
      </c>
      <c r="AJ30" s="22">
        <f t="shared" si="10"/>
        <v>647.18832628528821</v>
      </c>
      <c r="AK30" s="22">
        <f t="shared" si="10"/>
        <v>592.4199695306686</v>
      </c>
      <c r="AL30" s="22">
        <f t="shared" si="10"/>
        <v>550.07346780418254</v>
      </c>
      <c r="AM30" s="22">
        <f t="shared" si="10"/>
        <v>524.28185634646491</v>
      </c>
      <c r="AN30" s="22">
        <f t="shared" si="10"/>
        <v>175.92611594386875</v>
      </c>
      <c r="AO30" s="22">
        <f t="shared" si="10"/>
        <v>102.58347846875104</v>
      </c>
    </row>
    <row r="31" spans="1:41">
      <c r="A31" s="1" t="s">
        <v>38</v>
      </c>
      <c r="B31" s="4">
        <v>1315</v>
      </c>
      <c r="C31" s="4">
        <v>1215</v>
      </c>
      <c r="D31" s="4">
        <v>920</v>
      </c>
      <c r="E31" s="4">
        <v>800</v>
      </c>
      <c r="F31" s="4">
        <v>725</v>
      </c>
      <c r="G31" s="4">
        <v>620</v>
      </c>
      <c r="H31" s="4">
        <v>560</v>
      </c>
      <c r="I31" s="4">
        <v>310</v>
      </c>
      <c r="J31" s="4">
        <v>65</v>
      </c>
      <c r="K31" s="3">
        <f t="shared" si="5"/>
        <v>35</v>
      </c>
      <c r="L31" s="3">
        <f t="shared" si="6"/>
        <v>30</v>
      </c>
      <c r="M31" s="3">
        <f t="shared" si="7"/>
        <v>30</v>
      </c>
      <c r="N31" s="23">
        <f>LN(F31/F30)</f>
        <v>4.9480057263369716E-2</v>
      </c>
      <c r="O31" s="23">
        <f>LN(G31/G30)</f>
        <v>4.9596941139372186E-2</v>
      </c>
      <c r="P31" s="23">
        <f>LN(H31/H30)</f>
        <v>5.5059777183027389E-2</v>
      </c>
      <c r="Q31" s="26">
        <f t="shared" si="8"/>
        <v>2.0915988392847676E-3</v>
      </c>
      <c r="R31" s="26">
        <f t="shared" si="8"/>
        <v>1.9930656504719754E-3</v>
      </c>
      <c r="S31" s="26">
        <f t="shared" si="8"/>
        <v>2.4533736324570767E-3</v>
      </c>
      <c r="T31" s="23">
        <f t="shared" si="3"/>
        <v>2.4193548387096774E-2</v>
      </c>
      <c r="AE31" s="11"/>
      <c r="AF31" s="11"/>
      <c r="AG31" s="12"/>
    </row>
    <row r="32" spans="1:41">
      <c r="A32" s="1" t="s">
        <v>39</v>
      </c>
      <c r="B32" s="4">
        <v>1135</v>
      </c>
      <c r="C32" s="4">
        <v>1020</v>
      </c>
      <c r="D32" s="4">
        <v>845</v>
      </c>
      <c r="E32" s="4">
        <v>740</v>
      </c>
      <c r="F32" s="4">
        <v>685</v>
      </c>
      <c r="G32" s="4">
        <v>605</v>
      </c>
      <c r="H32" s="4">
        <v>520</v>
      </c>
      <c r="I32" s="4">
        <v>240</v>
      </c>
      <c r="J32" s="4">
        <v>70</v>
      </c>
      <c r="K32" s="3">
        <f t="shared" si="5"/>
        <v>-40</v>
      </c>
      <c r="L32" s="3">
        <f t="shared" si="6"/>
        <v>-15</v>
      </c>
      <c r="M32" s="3">
        <f t="shared" si="7"/>
        <v>-40</v>
      </c>
      <c r="N32" s="23">
        <f>LN(F32/F31)</f>
        <v>-5.6752816592449483E-2</v>
      </c>
      <c r="O32" s="23">
        <f>LN(G32/G31)</f>
        <v>-2.4491020008295755E-2</v>
      </c>
      <c r="P32" s="23">
        <f>LN(H32/H31)</f>
        <v>-7.4107972153721849E-2</v>
      </c>
      <c r="Q32" s="26">
        <f t="shared" si="8"/>
        <v>3.6601136276497043E-3</v>
      </c>
      <c r="R32" s="26">
        <f t="shared" si="8"/>
        <v>8.669607546508035E-4</v>
      </c>
      <c r="S32" s="26">
        <f t="shared" si="8"/>
        <v>6.3419255518459994E-3</v>
      </c>
      <c r="T32" s="23">
        <f t="shared" si="3"/>
        <v>2.4793388429752067E-2</v>
      </c>
      <c r="AE32" s="11"/>
      <c r="AF32" s="11"/>
      <c r="AG32" s="12"/>
    </row>
    <row r="33" spans="1:33">
      <c r="A33" s="1" t="s">
        <v>40</v>
      </c>
      <c r="B33" s="4">
        <v>1135</v>
      </c>
      <c r="C33" s="4">
        <v>1020</v>
      </c>
      <c r="D33" s="4">
        <v>790</v>
      </c>
      <c r="E33" s="4">
        <v>650</v>
      </c>
      <c r="F33" s="4">
        <v>620</v>
      </c>
      <c r="G33" s="4">
        <v>535</v>
      </c>
      <c r="H33" s="4">
        <v>450</v>
      </c>
      <c r="I33" s="4">
        <v>115</v>
      </c>
      <c r="J33" s="4">
        <v>75</v>
      </c>
      <c r="K33" s="3">
        <f t="shared" si="5"/>
        <v>-65</v>
      </c>
      <c r="L33" s="3">
        <f t="shared" si="6"/>
        <v>-70</v>
      </c>
      <c r="M33" s="3">
        <f t="shared" si="7"/>
        <v>-70</v>
      </c>
      <c r="N33" s="23">
        <f>LN(F33/F32)</f>
        <v>-9.9699360223088049E-2</v>
      </c>
      <c r="O33" s="23">
        <f>LN(G33/G32)</f>
        <v>-0.12296171113483485</v>
      </c>
      <c r="P33" s="23">
        <f>LN(H33/H32)</f>
        <v>-0.14458122881110755</v>
      </c>
      <c r="Q33" s="26">
        <f t="shared" si="8"/>
        <v>1.0700954210566306E-2</v>
      </c>
      <c r="R33" s="26">
        <f t="shared" si="8"/>
        <v>1.6362218681215113E-2</v>
      </c>
      <c r="S33" s="26">
        <f t="shared" si="8"/>
        <v>2.2532851242553702E-2</v>
      </c>
      <c r="T33" s="23">
        <f t="shared" si="3"/>
        <v>2.8037383177570093E-2</v>
      </c>
      <c r="AE33" s="11"/>
      <c r="AF33" s="11"/>
      <c r="AG33" s="12"/>
    </row>
    <row r="34" spans="1:33">
      <c r="A34" s="1" t="s">
        <v>41</v>
      </c>
      <c r="B34" s="4">
        <v>1110</v>
      </c>
      <c r="C34" s="4">
        <v>945</v>
      </c>
      <c r="D34" s="4">
        <v>785</v>
      </c>
      <c r="E34" s="4">
        <v>640</v>
      </c>
      <c r="F34" s="4">
        <v>590</v>
      </c>
      <c r="G34" s="4">
        <v>530</v>
      </c>
      <c r="H34" s="4">
        <v>445</v>
      </c>
      <c r="I34" s="4">
        <v>165</v>
      </c>
      <c r="J34" s="4">
        <v>85</v>
      </c>
      <c r="K34" s="3">
        <f t="shared" si="5"/>
        <v>-30</v>
      </c>
      <c r="L34" s="3">
        <f t="shared" si="6"/>
        <v>-5</v>
      </c>
      <c r="M34" s="3">
        <f t="shared" si="7"/>
        <v>-5</v>
      </c>
      <c r="N34" s="23">
        <f>LN(F34/F33)</f>
        <v>-4.9596941139372061E-2</v>
      </c>
      <c r="O34" s="23">
        <f>LN(G34/G33)</f>
        <v>-9.3897403498390316E-3</v>
      </c>
      <c r="P34" s="23">
        <f>LN(H34/H33)</f>
        <v>-1.1173300598125189E-2</v>
      </c>
      <c r="Q34" s="26">
        <f t="shared" si="8"/>
        <v>2.8454753814536348E-3</v>
      </c>
      <c r="R34" s="26">
        <f t="shared" si="8"/>
        <v>2.0571928647670942E-4</v>
      </c>
      <c r="S34" s="26">
        <f t="shared" si="8"/>
        <v>2.7894130434151314E-4</v>
      </c>
      <c r="T34" s="23">
        <f t="shared" si="3"/>
        <v>2.8301886792452831E-2</v>
      </c>
      <c r="AE34" s="11"/>
      <c r="AF34" s="11"/>
      <c r="AG34" s="12"/>
    </row>
    <row r="35" spans="1:33">
      <c r="A35" s="1" t="s">
        <v>42</v>
      </c>
      <c r="B35" s="4">
        <v>1175</v>
      </c>
      <c r="C35" s="4">
        <v>990</v>
      </c>
      <c r="D35" s="4">
        <v>715</v>
      </c>
      <c r="E35" s="4">
        <v>570</v>
      </c>
      <c r="F35" s="4">
        <v>530</v>
      </c>
      <c r="G35" s="4">
        <v>465</v>
      </c>
      <c r="H35" s="4">
        <v>400</v>
      </c>
      <c r="I35" s="4">
        <v>230</v>
      </c>
      <c r="J35" s="4">
        <v>75</v>
      </c>
      <c r="K35" s="3">
        <f t="shared" si="5"/>
        <v>-60</v>
      </c>
      <c r="L35" s="3">
        <f t="shared" si="6"/>
        <v>-65</v>
      </c>
      <c r="M35" s="3">
        <f t="shared" si="7"/>
        <v>-45</v>
      </c>
      <c r="N35" s="23">
        <f>LN(F35/F34)</f>
        <v>-0.10724553035359756</v>
      </c>
      <c r="O35" s="23">
        <f>LN(G35/G34)</f>
        <v>-0.13083960095881117</v>
      </c>
      <c r="P35" s="23">
        <f>LN(H35/H34)</f>
        <v>-0.10660973505825826</v>
      </c>
      <c r="Q35" s="26">
        <f t="shared" si="8"/>
        <v>1.2319132319611591E-2</v>
      </c>
      <c r="R35" s="26">
        <f t="shared" si="8"/>
        <v>1.843967862503736E-2</v>
      </c>
      <c r="S35" s="26">
        <f t="shared" si="8"/>
        <v>1.2574924416112585E-2</v>
      </c>
      <c r="T35" s="23">
        <f t="shared" si="3"/>
        <v>3.2258064516129031E-2</v>
      </c>
      <c r="AE35" s="11"/>
      <c r="AF35" s="11"/>
      <c r="AG35" s="12"/>
    </row>
    <row r="36" spans="1:33">
      <c r="A36" s="1" t="s">
        <v>43</v>
      </c>
      <c r="B36" s="4">
        <v>1175</v>
      </c>
      <c r="C36" s="4">
        <v>990</v>
      </c>
      <c r="D36" s="4">
        <v>715</v>
      </c>
      <c r="E36" s="4">
        <v>570</v>
      </c>
      <c r="F36" s="4">
        <v>530</v>
      </c>
      <c r="G36" s="4">
        <v>465</v>
      </c>
      <c r="H36" s="4">
        <v>400</v>
      </c>
      <c r="I36" s="4">
        <v>230</v>
      </c>
      <c r="J36" s="4">
        <v>75</v>
      </c>
      <c r="K36" s="3">
        <f t="shared" si="5"/>
        <v>0</v>
      </c>
      <c r="L36" s="3">
        <f t="shared" si="6"/>
        <v>0</v>
      </c>
      <c r="M36" s="3">
        <f t="shared" si="7"/>
        <v>0</v>
      </c>
      <c r="N36" s="23">
        <f>LN(F36/F35)</f>
        <v>0</v>
      </c>
      <c r="O36" s="23">
        <f>LN(G36/G35)</f>
        <v>0</v>
      </c>
      <c r="P36" s="23">
        <f>LN(H36/H35)</f>
        <v>0</v>
      </c>
      <c r="Q36" s="26">
        <f t="shared" si="8"/>
        <v>1.4032938198617289E-5</v>
      </c>
      <c r="R36" s="26">
        <f t="shared" si="8"/>
        <v>2.4533965284648715E-5</v>
      </c>
      <c r="S36" s="26">
        <f t="shared" si="8"/>
        <v>3.0561386520255161E-5</v>
      </c>
      <c r="T36" s="23">
        <f t="shared" si="3"/>
        <v>3.2258064516129031E-2</v>
      </c>
      <c r="AE36" s="11"/>
      <c r="AF36" s="11"/>
      <c r="AG36" s="12"/>
    </row>
    <row r="37" spans="1:33">
      <c r="A37" s="1" t="s">
        <v>44</v>
      </c>
      <c r="B37" s="4">
        <v>890</v>
      </c>
      <c r="C37" s="4">
        <v>780</v>
      </c>
      <c r="D37" s="4">
        <v>690</v>
      </c>
      <c r="E37" s="4">
        <v>600</v>
      </c>
      <c r="F37" s="4">
        <v>545</v>
      </c>
      <c r="G37" s="4">
        <v>495</v>
      </c>
      <c r="H37" s="4">
        <v>410</v>
      </c>
      <c r="I37" s="4">
        <v>185</v>
      </c>
      <c r="J37" s="4">
        <v>90</v>
      </c>
      <c r="K37" s="3">
        <f t="shared" si="5"/>
        <v>15</v>
      </c>
      <c r="L37" s="3">
        <f t="shared" si="6"/>
        <v>30</v>
      </c>
      <c r="M37" s="3">
        <f t="shared" si="7"/>
        <v>10</v>
      </c>
      <c r="N37" s="23">
        <f>LN(F37/F36)</f>
        <v>2.7908788117076658E-2</v>
      </c>
      <c r="O37" s="23">
        <f>LN(G37/G36)</f>
        <v>6.252035698133393E-2</v>
      </c>
      <c r="P37" s="23">
        <f>LN(H37/H36)</f>
        <v>2.4692612590371414E-2</v>
      </c>
      <c r="Q37" s="26">
        <f t="shared" si="8"/>
        <v>5.8383760631068094E-4</v>
      </c>
      <c r="R37" s="26">
        <f t="shared" si="8"/>
        <v>3.3139801773995857E-3</v>
      </c>
      <c r="S37" s="26">
        <f t="shared" si="8"/>
        <v>3.6727335350235889E-4</v>
      </c>
      <c r="T37" s="23">
        <f t="shared" si="3"/>
        <v>3.0303030303030304E-2</v>
      </c>
      <c r="AE37" s="11"/>
      <c r="AF37" s="11"/>
      <c r="AG37" s="12"/>
    </row>
    <row r="38" spans="1:33">
      <c r="A38" s="1" t="s">
        <v>45</v>
      </c>
      <c r="B38" s="4">
        <v>1105</v>
      </c>
      <c r="C38" s="4">
        <v>945</v>
      </c>
      <c r="D38" s="4">
        <v>770</v>
      </c>
      <c r="E38" s="4">
        <v>685</v>
      </c>
      <c r="F38" s="4">
        <v>610</v>
      </c>
      <c r="G38" s="4">
        <v>565</v>
      </c>
      <c r="H38" s="4">
        <v>470</v>
      </c>
      <c r="I38" s="4">
        <v>295</v>
      </c>
      <c r="J38" s="4">
        <v>90</v>
      </c>
      <c r="K38" s="3">
        <f t="shared" si="5"/>
        <v>65</v>
      </c>
      <c r="L38" s="3">
        <f t="shared" si="6"/>
        <v>70</v>
      </c>
      <c r="M38" s="3">
        <f t="shared" si="7"/>
        <v>60</v>
      </c>
      <c r="N38" s="23">
        <f>LN(F38/F37)</f>
        <v>0.11267316250411281</v>
      </c>
      <c r="O38" s="23">
        <f>LN(G38/G37)</f>
        <v>0.13226796857775067</v>
      </c>
      <c r="P38" s="23">
        <f>LN(H38/H37)</f>
        <v>0.1365755350057507</v>
      </c>
      <c r="Q38" s="26">
        <f t="shared" si="8"/>
        <v>1.1865114454491692E-2</v>
      </c>
      <c r="R38" s="26">
        <f t="shared" si="8"/>
        <v>1.6209056080168583E-2</v>
      </c>
      <c r="S38" s="26">
        <f t="shared" si="8"/>
        <v>1.717339473674611E-2</v>
      </c>
      <c r="T38" s="23">
        <f t="shared" si="3"/>
        <v>2.6548672566371681E-2</v>
      </c>
      <c r="AE38" s="11"/>
      <c r="AF38" s="11"/>
      <c r="AG38" s="12"/>
    </row>
    <row r="39" spans="1:33">
      <c r="A39" s="1" t="s">
        <v>46</v>
      </c>
      <c r="B39" s="4">
        <v>1075</v>
      </c>
      <c r="C39" s="4">
        <v>950</v>
      </c>
      <c r="D39" s="4">
        <v>815</v>
      </c>
      <c r="E39" s="4">
        <v>690</v>
      </c>
      <c r="F39" s="4">
        <v>640</v>
      </c>
      <c r="G39" s="4">
        <v>585</v>
      </c>
      <c r="H39" s="4">
        <v>520</v>
      </c>
      <c r="I39" s="4">
        <v>315</v>
      </c>
      <c r="J39" s="4">
        <v>80</v>
      </c>
      <c r="K39" s="3">
        <f t="shared" si="5"/>
        <v>30</v>
      </c>
      <c r="L39" s="3">
        <f t="shared" si="6"/>
        <v>20</v>
      </c>
      <c r="M39" s="3">
        <f t="shared" si="7"/>
        <v>50</v>
      </c>
      <c r="N39" s="23">
        <f>LN(F39/F38)</f>
        <v>4.8009219186360662E-2</v>
      </c>
      <c r="O39" s="23">
        <f>LN(G39/G38)</f>
        <v>3.4786116085415604E-2</v>
      </c>
      <c r="P39" s="23">
        <f>LN(H39/H38)</f>
        <v>0.10109611687136881</v>
      </c>
      <c r="Q39" s="26">
        <f t="shared" si="8"/>
        <v>1.959227584027186E-3</v>
      </c>
      <c r="R39" s="26">
        <f t="shared" si="8"/>
        <v>8.9000423705972679E-4</v>
      </c>
      <c r="S39" s="26">
        <f t="shared" si="8"/>
        <v>9.1332199709578503E-3</v>
      </c>
      <c r="T39" s="23">
        <f t="shared" si="3"/>
        <v>2.564102564102564E-2</v>
      </c>
      <c r="AE39" s="11"/>
      <c r="AF39" s="11"/>
      <c r="AG39" s="12"/>
    </row>
    <row r="40" spans="1:33">
      <c r="A40" s="1" t="s">
        <v>47</v>
      </c>
      <c r="B40" s="4">
        <v>1135</v>
      </c>
      <c r="C40" s="4">
        <v>985</v>
      </c>
      <c r="D40" s="4">
        <v>790</v>
      </c>
      <c r="E40" s="4">
        <v>690</v>
      </c>
      <c r="F40" s="4">
        <v>620</v>
      </c>
      <c r="G40" s="4">
        <v>580</v>
      </c>
      <c r="H40" s="4">
        <v>515</v>
      </c>
      <c r="I40" s="4">
        <v>270</v>
      </c>
      <c r="J40" s="4">
        <v>80</v>
      </c>
      <c r="K40" s="3">
        <f t="shared" si="5"/>
        <v>-20</v>
      </c>
      <c r="L40" s="3">
        <f t="shared" si="6"/>
        <v>-5</v>
      </c>
      <c r="M40" s="3">
        <f t="shared" si="7"/>
        <v>-5</v>
      </c>
      <c r="N40" s="23">
        <f>LN(F40/F39)</f>
        <v>-3.1748698314580298E-2</v>
      </c>
      <c r="O40" s="23">
        <f>LN(G40/G39)</f>
        <v>-8.5837436913914419E-3</v>
      </c>
      <c r="P40" s="23">
        <f>LN(H40/H39)</f>
        <v>-9.6619109117368589E-3</v>
      </c>
      <c r="Q40" s="26">
        <f t="shared" si="8"/>
        <v>1.2598776089000174E-3</v>
      </c>
      <c r="R40" s="26">
        <f t="shared" si="8"/>
        <v>1.8324822970693298E-4</v>
      </c>
      <c r="S40" s="26">
        <f t="shared" si="8"/>
        <v>2.307405446489542E-4</v>
      </c>
      <c r="T40" s="23">
        <f t="shared" si="3"/>
        <v>2.5862068965517241E-2</v>
      </c>
      <c r="AE40" s="11"/>
      <c r="AF40" s="11"/>
      <c r="AG40" s="12"/>
    </row>
    <row r="41" spans="1:33">
      <c r="A41" s="1" t="s">
        <v>48</v>
      </c>
      <c r="B41" s="4">
        <v>1035</v>
      </c>
      <c r="C41" s="4">
        <v>910</v>
      </c>
      <c r="D41" s="4">
        <v>775</v>
      </c>
      <c r="E41" s="4">
        <v>685</v>
      </c>
      <c r="F41" s="4">
        <v>635</v>
      </c>
      <c r="G41" s="4">
        <v>595</v>
      </c>
      <c r="H41" s="4">
        <v>515</v>
      </c>
      <c r="I41" s="4">
        <v>245</v>
      </c>
      <c r="J41" s="4">
        <v>95</v>
      </c>
      <c r="K41" s="3">
        <f t="shared" si="5"/>
        <v>15</v>
      </c>
      <c r="L41" s="3">
        <f t="shared" si="6"/>
        <v>15</v>
      </c>
      <c r="M41" s="3">
        <f t="shared" si="7"/>
        <v>0</v>
      </c>
      <c r="N41" s="23">
        <f>LN(F41/F40)</f>
        <v>2.3905520853554386E-2</v>
      </c>
      <c r="O41" s="23">
        <f>LN(G41/G40)</f>
        <v>2.5533302005164845E-2</v>
      </c>
      <c r="P41" s="23">
        <f>LN(H41/H40)</f>
        <v>0</v>
      </c>
      <c r="Q41" s="26">
        <f t="shared" si="8"/>
        <v>4.0640400895575527E-4</v>
      </c>
      <c r="R41" s="26">
        <f t="shared" si="8"/>
        <v>4.2354153321496832E-4</v>
      </c>
      <c r="S41" s="26">
        <f t="shared" si="8"/>
        <v>3.0561386520255161E-5</v>
      </c>
      <c r="T41" s="23">
        <f t="shared" si="3"/>
        <v>2.5210084033613446E-2</v>
      </c>
      <c r="AE41" s="11"/>
      <c r="AF41" s="11"/>
      <c r="AG41" s="12"/>
    </row>
    <row r="42" spans="1:33">
      <c r="A42" s="1" t="s">
        <v>49</v>
      </c>
      <c r="B42" s="4">
        <v>1085</v>
      </c>
      <c r="C42" s="4">
        <v>950</v>
      </c>
      <c r="D42" s="4">
        <v>830</v>
      </c>
      <c r="E42" s="4">
        <v>715</v>
      </c>
      <c r="F42" s="4">
        <v>660</v>
      </c>
      <c r="G42" s="4">
        <v>610</v>
      </c>
      <c r="H42" s="4">
        <v>540</v>
      </c>
      <c r="I42" s="4">
        <v>315</v>
      </c>
      <c r="J42" s="4">
        <v>95</v>
      </c>
      <c r="K42" s="3">
        <f t="shared" si="5"/>
        <v>25</v>
      </c>
      <c r="L42" s="3">
        <f t="shared" si="6"/>
        <v>15</v>
      </c>
      <c r="M42" s="3">
        <f t="shared" si="7"/>
        <v>25</v>
      </c>
      <c r="N42" s="23">
        <f>LN(F42/F41)</f>
        <v>3.8614836127779516E-2</v>
      </c>
      <c r="O42" s="23">
        <f>LN(G42/G41)</f>
        <v>2.4897551621727087E-2</v>
      </c>
      <c r="P42" s="23">
        <f>LN(H42/H41)</f>
        <v>4.7402238894583899E-2</v>
      </c>
      <c r="Q42" s="26">
        <f t="shared" si="8"/>
        <v>1.2158318029935626E-3</v>
      </c>
      <c r="R42" s="26">
        <f t="shared" si="8"/>
        <v>3.9777806740965522E-4</v>
      </c>
      <c r="S42" s="26">
        <f t="shared" si="8"/>
        <v>1.7534321695548756E-3</v>
      </c>
      <c r="T42" s="23">
        <f t="shared" si="3"/>
        <v>2.4590163934426229E-2</v>
      </c>
      <c r="AE42" s="11"/>
      <c r="AF42" s="11"/>
      <c r="AG42" s="12"/>
    </row>
    <row r="43" spans="1:33">
      <c r="A43" s="1" t="s">
        <v>50</v>
      </c>
      <c r="B43" s="4">
        <v>1035</v>
      </c>
      <c r="C43" s="4">
        <v>910</v>
      </c>
      <c r="D43" s="4">
        <v>795</v>
      </c>
      <c r="E43" s="4">
        <v>670</v>
      </c>
      <c r="F43" s="4">
        <v>590</v>
      </c>
      <c r="G43" s="4">
        <v>560</v>
      </c>
      <c r="H43" s="4">
        <v>465</v>
      </c>
      <c r="I43" s="4">
        <v>275</v>
      </c>
      <c r="J43" s="4">
        <v>85</v>
      </c>
      <c r="K43" s="3">
        <f t="shared" si="5"/>
        <v>-70</v>
      </c>
      <c r="L43" s="3">
        <f t="shared" si="6"/>
        <v>-50</v>
      </c>
      <c r="M43" s="3">
        <f t="shared" si="7"/>
        <v>-75</v>
      </c>
      <c r="N43" s="23">
        <f>LN(F43/F42)</f>
        <v>-0.11211729812070612</v>
      </c>
      <c r="O43" s="23">
        <f>LN(G43/G42)</f>
        <v>-8.5522173438162E-2</v>
      </c>
      <c r="P43" s="23">
        <f>LN(H43/H42)</f>
        <v>-0.1495317339709637</v>
      </c>
      <c r="Q43" s="26">
        <f t="shared" si="8"/>
        <v>1.3424316909861497E-2</v>
      </c>
      <c r="R43" s="26">
        <f t="shared" si="8"/>
        <v>8.1857890897214253E-3</v>
      </c>
      <c r="S43" s="26">
        <f t="shared" si="8"/>
        <v>2.4043594098026852E-2</v>
      </c>
      <c r="T43" s="23">
        <f t="shared" si="3"/>
        <v>2.6785714285714284E-2</v>
      </c>
      <c r="AE43" s="11"/>
      <c r="AF43" s="11"/>
      <c r="AG43" s="12"/>
    </row>
    <row r="44" spans="1:33">
      <c r="A44" s="1" t="s">
        <v>51</v>
      </c>
      <c r="B44" s="4">
        <v>1085</v>
      </c>
      <c r="C44" s="4">
        <v>930</v>
      </c>
      <c r="D44" s="4">
        <v>705</v>
      </c>
      <c r="E44" s="4">
        <v>580</v>
      </c>
      <c r="F44" s="4">
        <v>525</v>
      </c>
      <c r="G44" s="4">
        <v>485</v>
      </c>
      <c r="H44" s="4">
        <v>410</v>
      </c>
      <c r="I44" s="4">
        <v>270</v>
      </c>
      <c r="J44" s="4">
        <v>60</v>
      </c>
      <c r="K44" s="3">
        <f t="shared" si="5"/>
        <v>-65</v>
      </c>
      <c r="L44" s="3">
        <f t="shared" si="6"/>
        <v>-75</v>
      </c>
      <c r="M44" s="3">
        <f t="shared" si="7"/>
        <v>-55</v>
      </c>
      <c r="N44" s="23">
        <f>LN(F44/F43)</f>
        <v>-0.11672427430814143</v>
      </c>
      <c r="O44" s="23">
        <f>LN(G44/G43)</f>
        <v>-0.1437878927917117</v>
      </c>
      <c r="P44" s="23">
        <f>LN(H44/H43)</f>
        <v>-0.12588024588900282</v>
      </c>
      <c r="Q44" s="26">
        <f t="shared" si="8"/>
        <v>1.4513100569565058E-2</v>
      </c>
      <c r="R44" s="26">
        <f t="shared" si="8"/>
        <v>2.2123905929607526E-2</v>
      </c>
      <c r="S44" s="26">
        <f t="shared" si="8"/>
        <v>1.7268188951887802E-2</v>
      </c>
      <c r="T44" s="23">
        <f t="shared" si="3"/>
        <v>3.0927835051546393E-2</v>
      </c>
      <c r="AE44" s="11"/>
      <c r="AF44" s="11"/>
      <c r="AG44" s="12"/>
    </row>
    <row r="45" spans="1:33">
      <c r="A45" s="1" t="s">
        <v>52</v>
      </c>
      <c r="B45" s="4">
        <v>900</v>
      </c>
      <c r="C45" s="4">
        <v>800</v>
      </c>
      <c r="D45" s="4">
        <v>725</v>
      </c>
      <c r="E45" s="4">
        <v>620</v>
      </c>
      <c r="F45" s="4">
        <v>550</v>
      </c>
      <c r="G45" s="4">
        <v>510</v>
      </c>
      <c r="H45" s="4">
        <v>455</v>
      </c>
      <c r="I45" s="4">
        <v>275</v>
      </c>
      <c r="J45" s="4">
        <v>70</v>
      </c>
      <c r="K45" s="3">
        <f t="shared" si="5"/>
        <v>25</v>
      </c>
      <c r="L45" s="3">
        <f t="shared" si="6"/>
        <v>25</v>
      </c>
      <c r="M45" s="3">
        <f t="shared" si="7"/>
        <v>45</v>
      </c>
      <c r="N45" s="23">
        <f>LN(F45/F44)</f>
        <v>4.6520015634892907E-2</v>
      </c>
      <c r="O45" s="23">
        <f>LN(G45/G44)</f>
        <v>5.0261834780888297E-2</v>
      </c>
      <c r="P45" s="23">
        <f>LN(H45/H44)</f>
        <v>0.10414025925259701</v>
      </c>
      <c r="Q45" s="26">
        <f t="shared" si="8"/>
        <v>1.8296115926631268E-3</v>
      </c>
      <c r="R45" s="26">
        <f t="shared" si="8"/>
        <v>2.0528744434576119E-3</v>
      </c>
      <c r="S45" s="26">
        <f t="shared" si="8"/>
        <v>9.7243312504021497E-3</v>
      </c>
      <c r="T45" s="23">
        <f t="shared" si="3"/>
        <v>2.9411764705882353E-2</v>
      </c>
      <c r="AE45" s="11"/>
      <c r="AF45" s="11"/>
      <c r="AG45" s="12"/>
    </row>
    <row r="46" spans="1:33">
      <c r="A46" s="1" t="s">
        <v>53</v>
      </c>
      <c r="B46" s="4">
        <v>935</v>
      </c>
      <c r="C46" s="4">
        <v>800</v>
      </c>
      <c r="D46" s="4">
        <v>745</v>
      </c>
      <c r="E46" s="4">
        <v>595</v>
      </c>
      <c r="F46" s="4">
        <v>535</v>
      </c>
      <c r="G46" s="4">
        <v>500</v>
      </c>
      <c r="H46" s="4">
        <v>420</v>
      </c>
      <c r="I46" s="4">
        <v>275</v>
      </c>
      <c r="J46" s="4">
        <v>70</v>
      </c>
      <c r="K46" s="3">
        <f t="shared" si="5"/>
        <v>-15</v>
      </c>
      <c r="L46" s="3">
        <f t="shared" si="6"/>
        <v>-10</v>
      </c>
      <c r="M46" s="3">
        <f t="shared" si="7"/>
        <v>-35</v>
      </c>
      <c r="N46" s="23">
        <f>LN(F46/F45)</f>
        <v>-2.7651531330510008E-2</v>
      </c>
      <c r="O46" s="23">
        <f>LN(G46/G45)</f>
        <v>-1.9802627296179754E-2</v>
      </c>
      <c r="P46" s="23">
        <f>LN(H46/H45)</f>
        <v>-8.004270767353637E-2</v>
      </c>
      <c r="Q46" s="26">
        <f t="shared" si="8"/>
        <v>9.858085123333536E-4</v>
      </c>
      <c r="R46" s="26">
        <f t="shared" si="8"/>
        <v>6.1284986080146575E-4</v>
      </c>
      <c r="S46" s="26">
        <f t="shared" si="8"/>
        <v>7.3223862966747344E-3</v>
      </c>
      <c r="T46" s="23">
        <f t="shared" si="3"/>
        <v>0.03</v>
      </c>
      <c r="AE46" s="11"/>
      <c r="AF46" s="11"/>
      <c r="AG46" s="12"/>
    </row>
    <row r="47" spans="1:33">
      <c r="A47" s="1" t="s">
        <v>54</v>
      </c>
      <c r="B47" s="4">
        <v>1025</v>
      </c>
      <c r="C47" s="4">
        <v>905</v>
      </c>
      <c r="D47" s="4">
        <v>760</v>
      </c>
      <c r="E47" s="4">
        <v>640</v>
      </c>
      <c r="F47" s="4">
        <v>575</v>
      </c>
      <c r="G47" s="4">
        <v>540</v>
      </c>
      <c r="H47" s="4">
        <v>480</v>
      </c>
      <c r="I47" s="4">
        <v>290</v>
      </c>
      <c r="J47" s="4">
        <v>75</v>
      </c>
      <c r="K47" s="3">
        <f t="shared" si="5"/>
        <v>40</v>
      </c>
      <c r="L47" s="3">
        <f t="shared" si="6"/>
        <v>40</v>
      </c>
      <c r="M47" s="3">
        <f t="shared" si="7"/>
        <v>60</v>
      </c>
      <c r="N47" s="23">
        <f>LN(F47/F46)</f>
        <v>7.2103293901343901E-2</v>
      </c>
      <c r="O47" s="23">
        <f>LN(G47/G46)</f>
        <v>7.6961041136128394E-2</v>
      </c>
      <c r="P47" s="23">
        <f>LN(H47/H46)</f>
        <v>0.13353139262452257</v>
      </c>
      <c r="Q47" s="26">
        <f t="shared" si="8"/>
        <v>4.6727119252632414E-3</v>
      </c>
      <c r="R47" s="26">
        <f t="shared" si="8"/>
        <v>5.1851324554139525E-3</v>
      </c>
      <c r="S47" s="26">
        <f t="shared" si="8"/>
        <v>1.638480826216783E-2</v>
      </c>
      <c r="T47" s="23">
        <f t="shared" si="3"/>
        <v>2.7777777777777776E-2</v>
      </c>
      <c r="AE47" s="11"/>
      <c r="AF47" s="11"/>
      <c r="AG47" s="12"/>
    </row>
    <row r="48" spans="1:33">
      <c r="A48" s="1" t="s">
        <v>55</v>
      </c>
      <c r="B48" s="4">
        <v>1000</v>
      </c>
      <c r="C48" s="4">
        <v>885</v>
      </c>
      <c r="D48" s="4">
        <v>740</v>
      </c>
      <c r="E48" s="4">
        <v>645</v>
      </c>
      <c r="F48" s="4">
        <v>585</v>
      </c>
      <c r="G48" s="4">
        <v>545</v>
      </c>
      <c r="H48" s="4">
        <v>470</v>
      </c>
      <c r="I48" s="4">
        <v>310</v>
      </c>
      <c r="J48" s="4">
        <v>65</v>
      </c>
      <c r="K48" s="3">
        <f t="shared" si="5"/>
        <v>10</v>
      </c>
      <c r="L48" s="3">
        <f t="shared" si="6"/>
        <v>5</v>
      </c>
      <c r="M48" s="3">
        <f t="shared" si="7"/>
        <v>-10</v>
      </c>
      <c r="N48" s="23">
        <f>LN(F48/F47)</f>
        <v>1.7241806434505954E-2</v>
      </c>
      <c r="O48" s="23">
        <f>LN(G48/G47)</f>
        <v>9.2166551049240476E-3</v>
      </c>
      <c r="P48" s="23">
        <f>LN(H48/H47)</f>
        <v>-2.1053409197832381E-2</v>
      </c>
      <c r="Q48" s="26">
        <f t="shared" si="8"/>
        <v>1.8213527026691496E-4</v>
      </c>
      <c r="R48" s="26">
        <f t="shared" si="8"/>
        <v>1.8177243062445363E-5</v>
      </c>
      <c r="S48" s="26">
        <f t="shared" si="8"/>
        <v>7.0658382896021232E-4</v>
      </c>
      <c r="T48" s="23">
        <f t="shared" si="3"/>
        <v>2.7522935779816515E-2</v>
      </c>
      <c r="AE48" s="11"/>
      <c r="AF48" s="11"/>
      <c r="AG48" s="12"/>
    </row>
    <row r="49" spans="1:33">
      <c r="A49" s="1" t="s">
        <v>56</v>
      </c>
      <c r="B49" s="4">
        <v>985</v>
      </c>
      <c r="C49" s="4">
        <v>880</v>
      </c>
      <c r="D49" s="4">
        <v>740</v>
      </c>
      <c r="E49" s="4">
        <v>580</v>
      </c>
      <c r="F49" s="4">
        <v>530</v>
      </c>
      <c r="G49" s="4">
        <v>495</v>
      </c>
      <c r="H49" s="4">
        <v>430</v>
      </c>
      <c r="I49" s="4">
        <v>285</v>
      </c>
      <c r="J49" s="4">
        <v>65</v>
      </c>
      <c r="K49" s="3">
        <f t="shared" si="5"/>
        <v>-55</v>
      </c>
      <c r="L49" s="3">
        <f t="shared" si="6"/>
        <v>-50</v>
      </c>
      <c r="M49" s="3">
        <f t="shared" si="7"/>
        <v>-40</v>
      </c>
      <c r="N49" s="23">
        <f>LN(F49/F48)</f>
        <v>-9.8734840685688968E-2</v>
      </c>
      <c r="O49" s="23">
        <f>LN(G49/G48)</f>
        <v>-9.6228032094553773E-2</v>
      </c>
      <c r="P49" s="23">
        <f>LN(H49/H48)</f>
        <v>-8.8947486016496172E-2</v>
      </c>
      <c r="Q49" s="26">
        <f t="shared" si="8"/>
        <v>1.05023342578206E-2</v>
      </c>
      <c r="R49" s="26">
        <f t="shared" si="8"/>
        <v>1.0237637132898351E-2</v>
      </c>
      <c r="S49" s="26">
        <f t="shared" si="8"/>
        <v>8.9256619351583653E-3</v>
      </c>
      <c r="T49" s="23">
        <f t="shared" si="3"/>
        <v>3.0303030303030304E-2</v>
      </c>
      <c r="AE49" s="11"/>
      <c r="AF49" s="11"/>
      <c r="AG49" s="12"/>
    </row>
    <row r="50" spans="1:33">
      <c r="A50" s="1" t="s">
        <v>57</v>
      </c>
      <c r="B50" s="4">
        <v>945</v>
      </c>
      <c r="C50" s="4">
        <v>870</v>
      </c>
      <c r="D50" s="4">
        <v>715</v>
      </c>
      <c r="E50" s="4">
        <v>585</v>
      </c>
      <c r="F50" s="4">
        <v>545</v>
      </c>
      <c r="G50" s="4">
        <v>500</v>
      </c>
      <c r="H50" s="4">
        <v>430</v>
      </c>
      <c r="I50" s="4">
        <v>275</v>
      </c>
      <c r="J50" s="4">
        <v>75</v>
      </c>
      <c r="K50" s="3">
        <f t="shared" si="5"/>
        <v>15</v>
      </c>
      <c r="L50" s="3">
        <f t="shared" si="6"/>
        <v>5</v>
      </c>
      <c r="M50" s="3">
        <f t="shared" si="7"/>
        <v>0</v>
      </c>
      <c r="N50" s="23">
        <f>LN(F50/F49)</f>
        <v>2.7908788117076658E-2</v>
      </c>
      <c r="O50" s="23">
        <f>LN(G50/G49)</f>
        <v>1.0050335853501506E-2</v>
      </c>
      <c r="P50" s="23">
        <f>LN(H50/H49)</f>
        <v>0</v>
      </c>
      <c r="Q50" s="26">
        <f t="shared" si="8"/>
        <v>5.8383760631068094E-4</v>
      </c>
      <c r="R50" s="26">
        <f t="shared" si="8"/>
        <v>2.5981025402462669E-5</v>
      </c>
      <c r="S50" s="26">
        <f t="shared" si="8"/>
        <v>3.0561386520255161E-5</v>
      </c>
      <c r="T50" s="23">
        <f t="shared" si="3"/>
        <v>0.03</v>
      </c>
      <c r="AE50" s="11"/>
      <c r="AF50" s="11"/>
      <c r="AG50" s="12"/>
    </row>
    <row r="51" spans="1:33">
      <c r="A51" s="1" t="s">
        <v>58</v>
      </c>
      <c r="B51" s="4">
        <v>945</v>
      </c>
      <c r="C51" s="4">
        <v>835</v>
      </c>
      <c r="D51" s="4">
        <v>705</v>
      </c>
      <c r="E51" s="4">
        <v>580</v>
      </c>
      <c r="F51" s="4">
        <v>530</v>
      </c>
      <c r="G51" s="4">
        <v>510</v>
      </c>
      <c r="H51" s="4">
        <v>430</v>
      </c>
      <c r="I51" s="4">
        <v>215</v>
      </c>
      <c r="J51" s="4">
        <v>80</v>
      </c>
      <c r="K51" s="3">
        <f t="shared" si="5"/>
        <v>-15</v>
      </c>
      <c r="L51" s="3">
        <f t="shared" si="6"/>
        <v>10</v>
      </c>
      <c r="M51" s="3">
        <f t="shared" si="7"/>
        <v>0</v>
      </c>
      <c r="N51" s="23">
        <f>LN(F51/F50)</f>
        <v>-2.7908788117076502E-2</v>
      </c>
      <c r="O51" s="23">
        <f>LN(G51/G50)</f>
        <v>1.980262729617973E-2</v>
      </c>
      <c r="P51" s="23">
        <f>LN(H51/H50)</f>
        <v>0</v>
      </c>
      <c r="Q51" s="26">
        <f t="shared" ref="Q51:S82" si="11">(N51-N$105)^2</f>
        <v>1.002029178414302E-3</v>
      </c>
      <c r="R51" s="26">
        <f t="shared" si="11"/>
        <v>2.2050616543063786E-4</v>
      </c>
      <c r="S51" s="26">
        <f t="shared" si="11"/>
        <v>3.0561386520255161E-5</v>
      </c>
      <c r="T51" s="23">
        <f t="shared" si="3"/>
        <v>2.9411764705882353E-2</v>
      </c>
      <c r="AE51" s="11"/>
      <c r="AF51" s="11"/>
      <c r="AG51" s="12"/>
    </row>
    <row r="52" spans="1:33">
      <c r="A52" s="1" t="s">
        <v>59</v>
      </c>
      <c r="B52" s="4">
        <v>875</v>
      </c>
      <c r="C52" s="4">
        <v>805</v>
      </c>
      <c r="D52" s="4">
        <v>690</v>
      </c>
      <c r="E52" s="4">
        <v>605</v>
      </c>
      <c r="F52" s="4">
        <v>540</v>
      </c>
      <c r="G52" s="4">
        <v>520</v>
      </c>
      <c r="H52" s="4">
        <v>460</v>
      </c>
      <c r="I52" s="4">
        <v>200</v>
      </c>
      <c r="J52" s="4">
        <v>80</v>
      </c>
      <c r="K52" s="3">
        <f t="shared" si="5"/>
        <v>10</v>
      </c>
      <c r="L52" s="3">
        <f t="shared" si="6"/>
        <v>10</v>
      </c>
      <c r="M52" s="3">
        <f t="shared" si="7"/>
        <v>30</v>
      </c>
      <c r="N52" s="23">
        <f>LN(F52/F51)</f>
        <v>1.8692133012152546E-2</v>
      </c>
      <c r="O52" s="23">
        <f>LN(G52/G51)</f>
        <v>1.9418085857101516E-2</v>
      </c>
      <c r="P52" s="23">
        <f>LN(H52/H51)</f>
        <v>6.7441280795532479E-2</v>
      </c>
      <c r="Q52" s="26">
        <f t="shared" si="11"/>
        <v>2.2338520750618941E-4</v>
      </c>
      <c r="R52" s="26">
        <f t="shared" si="11"/>
        <v>2.09233579800648E-4</v>
      </c>
      <c r="S52" s="26">
        <f t="shared" si="11"/>
        <v>3.8332251914658471E-3</v>
      </c>
      <c r="T52" s="23">
        <f t="shared" si="3"/>
        <v>2.8846153846153848E-2</v>
      </c>
      <c r="AE52" s="11"/>
      <c r="AF52" s="11"/>
      <c r="AG52" s="12"/>
    </row>
    <row r="53" spans="1:33">
      <c r="A53" s="1" t="s">
        <v>60</v>
      </c>
      <c r="B53" s="4">
        <v>890</v>
      </c>
      <c r="C53" s="4">
        <v>785</v>
      </c>
      <c r="D53" s="4">
        <v>725</v>
      </c>
      <c r="E53" s="4">
        <v>615</v>
      </c>
      <c r="F53" s="4">
        <v>535</v>
      </c>
      <c r="G53" s="4">
        <v>515</v>
      </c>
      <c r="H53" s="4">
        <v>455</v>
      </c>
      <c r="I53" s="4">
        <v>200</v>
      </c>
      <c r="J53" s="4">
        <v>75</v>
      </c>
      <c r="K53" s="3">
        <f t="shared" si="5"/>
        <v>-5</v>
      </c>
      <c r="L53" s="3">
        <f t="shared" si="6"/>
        <v>-5</v>
      </c>
      <c r="M53" s="3">
        <f t="shared" si="7"/>
        <v>-5</v>
      </c>
      <c r="N53" s="23">
        <f>LN(F53/F52)</f>
        <v>-9.3023926623135612E-3</v>
      </c>
      <c r="O53" s="23">
        <f>LN(G53/G52)</f>
        <v>-9.6619109117368589E-3</v>
      </c>
      <c r="P53" s="23">
        <f>LN(H53/H52)</f>
        <v>-1.0929070532190317E-2</v>
      </c>
      <c r="Q53" s="26">
        <f t="shared" si="11"/>
        <v>1.7026202170093786E-4</v>
      </c>
      <c r="R53" s="26">
        <f t="shared" si="11"/>
        <v>2.13600803199067E-4</v>
      </c>
      <c r="S53" s="26">
        <f t="shared" si="11"/>
        <v>2.708429181957418E-4</v>
      </c>
      <c r="T53" s="23">
        <f t="shared" si="3"/>
        <v>2.9126213592233011E-2</v>
      </c>
      <c r="AE53" s="11"/>
      <c r="AF53" s="11"/>
      <c r="AG53" s="12"/>
    </row>
    <row r="54" spans="1:33">
      <c r="A54" s="1" t="s">
        <v>61</v>
      </c>
      <c r="B54" s="4">
        <v>890</v>
      </c>
      <c r="C54" s="4">
        <v>790</v>
      </c>
      <c r="D54" s="4">
        <v>710</v>
      </c>
      <c r="E54" s="4">
        <v>610</v>
      </c>
      <c r="F54" s="4">
        <v>550</v>
      </c>
      <c r="G54" s="4">
        <v>525</v>
      </c>
      <c r="H54" s="4">
        <v>475</v>
      </c>
      <c r="I54" s="4">
        <v>215</v>
      </c>
      <c r="J54" s="4">
        <v>85</v>
      </c>
      <c r="K54" s="3">
        <f t="shared" si="5"/>
        <v>15</v>
      </c>
      <c r="L54" s="3">
        <f t="shared" si="6"/>
        <v>10</v>
      </c>
      <c r="M54" s="3">
        <f t="shared" si="7"/>
        <v>20</v>
      </c>
      <c r="N54" s="23">
        <f>LN(F54/F53)</f>
        <v>2.7651531330509949E-2</v>
      </c>
      <c r="O54" s="23">
        <f>LN(G54/G53)</f>
        <v>1.9231361927887592E-2</v>
      </c>
      <c r="P54" s="23">
        <f>LN(H54/H53)</f>
        <v>4.3017385083690858E-2</v>
      </c>
      <c r="Q54" s="26">
        <f t="shared" si="11"/>
        <v>5.7147173390823143E-4</v>
      </c>
      <c r="R54" s="26">
        <f t="shared" si="11"/>
        <v>2.0386655650034692E-4</v>
      </c>
      <c r="S54" s="26">
        <f t="shared" si="11"/>
        <v>1.4054363448033854E-3</v>
      </c>
      <c r="T54" s="23">
        <f t="shared" si="3"/>
        <v>2.8571428571428571E-2</v>
      </c>
      <c r="AE54" s="11"/>
      <c r="AF54" s="11"/>
      <c r="AG54" s="12"/>
    </row>
    <row r="55" spans="1:33">
      <c r="A55" s="1" t="s">
        <v>62</v>
      </c>
      <c r="B55" s="4">
        <v>925</v>
      </c>
      <c r="C55" s="4">
        <v>825</v>
      </c>
      <c r="D55" s="4">
        <v>710</v>
      </c>
      <c r="E55" s="4">
        <v>565</v>
      </c>
      <c r="F55" s="4">
        <v>525</v>
      </c>
      <c r="G55" s="4">
        <v>490</v>
      </c>
      <c r="H55" s="4">
        <v>415</v>
      </c>
      <c r="I55" s="4">
        <v>200</v>
      </c>
      <c r="J55" s="4">
        <v>85</v>
      </c>
      <c r="K55" s="3">
        <f t="shared" si="5"/>
        <v>-25</v>
      </c>
      <c r="L55" s="3">
        <f t="shared" si="6"/>
        <v>-35</v>
      </c>
      <c r="M55" s="3">
        <f t="shared" si="7"/>
        <v>-60</v>
      </c>
      <c r="N55" s="23">
        <f>LN(F55/F54)</f>
        <v>-4.6520015634892817E-2</v>
      </c>
      <c r="O55" s="23">
        <f>LN(G55/G54)</f>
        <v>-6.8992871486951435E-2</v>
      </c>
      <c r="P55" s="23">
        <f>LN(H55/H54)</f>
        <v>-0.13503628380394286</v>
      </c>
      <c r="Q55" s="26">
        <f t="shared" si="11"/>
        <v>2.5266779930754597E-3</v>
      </c>
      <c r="R55" s="26">
        <f t="shared" si="11"/>
        <v>5.4680181299991233E-3</v>
      </c>
      <c r="S55" s="26">
        <f t="shared" si="11"/>
        <v>1.9758384056046518E-2</v>
      </c>
      <c r="T55" s="23">
        <f t="shared" si="3"/>
        <v>3.0612244897959183E-2</v>
      </c>
    </row>
    <row r="56" spans="1:33">
      <c r="A56" s="1" t="s">
        <v>63</v>
      </c>
      <c r="B56" s="4">
        <v>720</v>
      </c>
      <c r="C56" s="4">
        <v>670</v>
      </c>
      <c r="D56" s="4">
        <v>615</v>
      </c>
      <c r="E56" s="4">
        <v>585</v>
      </c>
      <c r="F56" s="4">
        <v>515</v>
      </c>
      <c r="G56" s="4">
        <v>455</v>
      </c>
      <c r="H56" s="4">
        <v>405</v>
      </c>
      <c r="I56" s="4">
        <v>200</v>
      </c>
      <c r="J56" s="4">
        <v>85</v>
      </c>
      <c r="K56" s="3">
        <f t="shared" si="5"/>
        <v>-10</v>
      </c>
      <c r="L56" s="3">
        <f t="shared" si="6"/>
        <v>-35</v>
      </c>
      <c r="M56" s="3">
        <f t="shared" si="7"/>
        <v>-10</v>
      </c>
      <c r="N56" s="23">
        <f>LN(F56/F55)</f>
        <v>-1.9231361927887644E-2</v>
      </c>
      <c r="O56" s="23">
        <f>LN(G56/G55)</f>
        <v>-7.4107972153721849E-2</v>
      </c>
      <c r="P56" s="23">
        <f>LN(H56/H55)</f>
        <v>-2.4391453124159124E-2</v>
      </c>
      <c r="Q56" s="26">
        <f t="shared" si="11"/>
        <v>5.2796175084729837E-4</v>
      </c>
      <c r="R56" s="26">
        <f t="shared" si="11"/>
        <v>6.2506653516574426E-3</v>
      </c>
      <c r="S56" s="26">
        <f t="shared" si="11"/>
        <v>8.9518776074645659E-4</v>
      </c>
      <c r="T56" s="23">
        <f t="shared" si="3"/>
        <v>3.2967032967032968E-2</v>
      </c>
    </row>
    <row r="57" spans="1:33">
      <c r="A57" s="1" t="s">
        <v>64</v>
      </c>
      <c r="B57" s="4">
        <v>950</v>
      </c>
      <c r="C57" s="4">
        <v>820</v>
      </c>
      <c r="D57" s="4">
        <v>725</v>
      </c>
      <c r="E57" s="4">
        <v>630</v>
      </c>
      <c r="F57" s="4">
        <v>555</v>
      </c>
      <c r="G57" s="4">
        <v>515</v>
      </c>
      <c r="H57" s="4">
        <v>470</v>
      </c>
      <c r="I57" s="4">
        <v>240</v>
      </c>
      <c r="J57" s="4">
        <v>105</v>
      </c>
      <c r="K57" s="3">
        <f t="shared" si="5"/>
        <v>40</v>
      </c>
      <c r="L57" s="3">
        <f t="shared" si="6"/>
        <v>60</v>
      </c>
      <c r="M57" s="3">
        <f t="shared" si="7"/>
        <v>65</v>
      </c>
      <c r="N57" s="23">
        <f>LN(F57/F56)</f>
        <v>7.480121308269834E-2</v>
      </c>
      <c r="O57" s="23">
        <f>LN(G57/G56)</f>
        <v>0.12386948171278571</v>
      </c>
      <c r="P57" s="23">
        <f>LN(H57/H56)</f>
        <v>0.14884562759756517</v>
      </c>
      <c r="Q57" s="26">
        <f t="shared" si="11"/>
        <v>5.0488352979054085E-3</v>
      </c>
      <c r="R57" s="26">
        <f t="shared" si="11"/>
        <v>1.4141087457129048E-2</v>
      </c>
      <c r="S57" s="26">
        <f t="shared" si="11"/>
        <v>2.0539874909358359E-2</v>
      </c>
      <c r="T57" s="23">
        <f t="shared" si="3"/>
        <v>2.9126213592233011E-2</v>
      </c>
    </row>
    <row r="58" spans="1:33">
      <c r="A58" s="1" t="s">
        <v>65</v>
      </c>
      <c r="B58" s="4">
        <v>1000</v>
      </c>
      <c r="C58" s="4">
        <v>900</v>
      </c>
      <c r="D58" s="4">
        <v>770</v>
      </c>
      <c r="E58" s="4">
        <v>670</v>
      </c>
      <c r="F58" s="4">
        <v>605</v>
      </c>
      <c r="G58" s="4">
        <v>585</v>
      </c>
      <c r="H58" s="4">
        <v>515</v>
      </c>
      <c r="I58" s="4">
        <v>315</v>
      </c>
      <c r="J58" s="4">
        <v>115</v>
      </c>
      <c r="K58" s="3">
        <f t="shared" si="5"/>
        <v>50</v>
      </c>
      <c r="L58" s="3">
        <f t="shared" si="6"/>
        <v>70</v>
      </c>
      <c r="M58" s="3">
        <f t="shared" si="7"/>
        <v>45</v>
      </c>
      <c r="N58" s="23">
        <f>LN(F58/F57)</f>
        <v>8.6260344284406917E-2</v>
      </c>
      <c r="O58" s="23">
        <f>LN(G58/G57)</f>
        <v>0.1274449465681203</v>
      </c>
      <c r="P58" s="23">
        <f>LN(H58/H57)</f>
        <v>9.1434205959631851E-2</v>
      </c>
      <c r="Q58" s="26">
        <f t="shared" si="11"/>
        <v>6.808607712854315E-3</v>
      </c>
      <c r="R58" s="26">
        <f t="shared" si="11"/>
        <v>1.5004233540427323E-2</v>
      </c>
      <c r="S58" s="26">
        <f t="shared" si="11"/>
        <v>7.3798357796191266E-3</v>
      </c>
      <c r="T58" s="23">
        <f t="shared" si="3"/>
        <v>2.564102564102564E-2</v>
      </c>
    </row>
    <row r="59" spans="1:33">
      <c r="A59" s="1" t="s">
        <v>66</v>
      </c>
      <c r="B59" s="4">
        <v>890</v>
      </c>
      <c r="C59" s="4">
        <v>825</v>
      </c>
      <c r="D59" s="4">
        <v>755</v>
      </c>
      <c r="E59" s="4">
        <v>650</v>
      </c>
      <c r="F59" s="4">
        <v>600</v>
      </c>
      <c r="G59" s="4">
        <v>575</v>
      </c>
      <c r="H59" s="4">
        <v>510</v>
      </c>
      <c r="I59" s="4">
        <v>250</v>
      </c>
      <c r="J59" s="4">
        <v>70</v>
      </c>
      <c r="K59" s="3">
        <f t="shared" si="5"/>
        <v>-5</v>
      </c>
      <c r="L59" s="3">
        <f t="shared" si="6"/>
        <v>-10</v>
      </c>
      <c r="M59" s="3">
        <f t="shared" si="7"/>
        <v>-5</v>
      </c>
      <c r="N59" s="23">
        <f>LN(F59/F58)</f>
        <v>-8.2988028146950658E-3</v>
      </c>
      <c r="O59" s="23">
        <f>LN(G59/G58)</f>
        <v>-1.7241806434506103E-2</v>
      </c>
      <c r="P59" s="23">
        <f>LN(H59/H58)</f>
        <v>-9.7561749453646852E-3</v>
      </c>
      <c r="Q59" s="26">
        <f t="shared" si="11"/>
        <v>1.4507863236563897E-4</v>
      </c>
      <c r="R59" s="26">
        <f t="shared" si="11"/>
        <v>4.9261730261388533E-4</v>
      </c>
      <c r="S59" s="26">
        <f t="shared" si="11"/>
        <v>2.3361319928046781E-4</v>
      </c>
      <c r="T59" s="23">
        <f t="shared" si="3"/>
        <v>2.6086956521739129E-2</v>
      </c>
    </row>
    <row r="60" spans="1:33">
      <c r="A60" s="1" t="s">
        <v>67</v>
      </c>
      <c r="B60" s="4">
        <v>1000</v>
      </c>
      <c r="C60" s="4">
        <v>900</v>
      </c>
      <c r="D60" s="4">
        <v>810</v>
      </c>
      <c r="E60" s="4">
        <v>685</v>
      </c>
      <c r="F60" s="4">
        <v>625</v>
      </c>
      <c r="G60" s="4">
        <v>600</v>
      </c>
      <c r="H60" s="4">
        <v>560</v>
      </c>
      <c r="I60" s="4">
        <v>250</v>
      </c>
      <c r="J60" s="4">
        <v>70</v>
      </c>
      <c r="K60" s="3">
        <f t="shared" si="5"/>
        <v>25</v>
      </c>
      <c r="L60" s="3">
        <f t="shared" si="6"/>
        <v>25</v>
      </c>
      <c r="M60" s="3">
        <f t="shared" si="7"/>
        <v>50</v>
      </c>
      <c r="N60" s="23">
        <f>LN(F60/F59)</f>
        <v>4.08219945202552E-2</v>
      </c>
      <c r="O60" s="23">
        <f>LN(G60/G59)</f>
        <v>4.2559614418795903E-2</v>
      </c>
      <c r="P60" s="23">
        <f>LN(H60/H59)</f>
        <v>9.3526058010823546E-2</v>
      </c>
      <c r="Q60" s="26">
        <f t="shared" si="11"/>
        <v>1.3746251909943479E-3</v>
      </c>
      <c r="R60" s="26">
        <f t="shared" si="11"/>
        <v>1.4142441133817945E-3</v>
      </c>
      <c r="S60" s="26">
        <f t="shared" si="11"/>
        <v>7.7436167861172434E-3</v>
      </c>
      <c r="T60" s="23">
        <f t="shared" si="3"/>
        <v>2.5000000000000001E-2</v>
      </c>
    </row>
    <row r="61" spans="1:33">
      <c r="A61" s="1" t="s">
        <v>68</v>
      </c>
      <c r="B61" s="4">
        <v>1050</v>
      </c>
      <c r="C61" s="4">
        <v>925</v>
      </c>
      <c r="D61" s="4">
        <v>770</v>
      </c>
      <c r="E61" s="4">
        <v>695</v>
      </c>
      <c r="F61" s="4">
        <v>615</v>
      </c>
      <c r="G61" s="4">
        <v>585</v>
      </c>
      <c r="H61" s="4">
        <v>540</v>
      </c>
      <c r="I61" s="4">
        <v>235</v>
      </c>
      <c r="J61" s="4">
        <v>55</v>
      </c>
      <c r="K61" s="3">
        <f t="shared" si="5"/>
        <v>-10</v>
      </c>
      <c r="L61" s="3">
        <f t="shared" si="6"/>
        <v>-15</v>
      </c>
      <c r="M61" s="3">
        <f t="shared" si="7"/>
        <v>-20</v>
      </c>
      <c r="N61" s="23">
        <f>LN(F61/F60)</f>
        <v>-1.6129381929883644E-2</v>
      </c>
      <c r="O61" s="23">
        <f>LN(G61/G60)</f>
        <v>-2.5317807984289897E-2</v>
      </c>
      <c r="P61" s="23">
        <f>LN(H61/H60)</f>
        <v>-3.6367644170874833E-2</v>
      </c>
      <c r="Q61" s="26">
        <f t="shared" si="11"/>
        <v>3.9503304693016758E-4</v>
      </c>
      <c r="R61" s="26">
        <f t="shared" si="11"/>
        <v>9.1633254958919648E-4</v>
      </c>
      <c r="S61" s="26">
        <f t="shared" si="11"/>
        <v>1.755264724126331E-3</v>
      </c>
      <c r="T61" s="23">
        <f t="shared" si="3"/>
        <v>2.564102564102564E-2</v>
      </c>
    </row>
    <row r="62" spans="1:33">
      <c r="A62" s="1" t="s">
        <v>69</v>
      </c>
      <c r="B62" s="4">
        <v>1225</v>
      </c>
      <c r="C62" s="4">
        <v>1075</v>
      </c>
      <c r="D62" s="4">
        <v>815</v>
      </c>
      <c r="E62" s="4">
        <v>695</v>
      </c>
      <c r="F62" s="4">
        <v>645</v>
      </c>
      <c r="G62" s="4">
        <v>630</v>
      </c>
      <c r="H62" s="4">
        <v>575</v>
      </c>
      <c r="I62" s="4">
        <v>225</v>
      </c>
      <c r="J62" s="4">
        <v>70</v>
      </c>
      <c r="K62" s="3">
        <f t="shared" si="5"/>
        <v>30</v>
      </c>
      <c r="L62" s="3">
        <f t="shared" si="6"/>
        <v>45</v>
      </c>
      <c r="M62" s="3">
        <f t="shared" si="7"/>
        <v>35</v>
      </c>
      <c r="N62" s="23">
        <f>LN(F62/F61)</f>
        <v>4.7628048989254664E-2</v>
      </c>
      <c r="O62" s="23">
        <f>LN(G62/G61)</f>
        <v>7.4107972153721835E-2</v>
      </c>
      <c r="P62" s="23">
        <f>LN(H62/H61)</f>
        <v>6.2800901239030441E-2</v>
      </c>
      <c r="Q62" s="26">
        <f t="shared" si="11"/>
        <v>1.9256292777427681E-3</v>
      </c>
      <c r="R62" s="26">
        <f t="shared" si="11"/>
        <v>4.7823856523854782E-3</v>
      </c>
      <c r="S62" s="26">
        <f t="shared" si="11"/>
        <v>3.2801582535271481E-3</v>
      </c>
      <c r="T62" s="23">
        <f t="shared" si="3"/>
        <v>2.3809523809523808E-2</v>
      </c>
    </row>
    <row r="63" spans="1:33">
      <c r="A63" s="1" t="s">
        <v>70</v>
      </c>
      <c r="B63" s="4">
        <v>1140</v>
      </c>
      <c r="C63" s="4">
        <v>1015</v>
      </c>
      <c r="D63" s="4">
        <v>835</v>
      </c>
      <c r="E63" s="4">
        <v>680</v>
      </c>
      <c r="F63" s="4">
        <v>650</v>
      </c>
      <c r="G63" s="4">
        <v>640</v>
      </c>
      <c r="H63" s="4">
        <v>605</v>
      </c>
      <c r="I63" s="4">
        <v>230</v>
      </c>
      <c r="J63" s="4">
        <v>95</v>
      </c>
      <c r="K63" s="3">
        <f t="shared" si="5"/>
        <v>5</v>
      </c>
      <c r="L63" s="3">
        <f t="shared" si="6"/>
        <v>10</v>
      </c>
      <c r="M63" s="3">
        <f t="shared" si="7"/>
        <v>30</v>
      </c>
      <c r="N63" s="23">
        <f>LN(F63/F62)</f>
        <v>7.7220460939103185E-3</v>
      </c>
      <c r="O63" s="23">
        <f>LN(G63/G62)</f>
        <v>1.5748356968139112E-2</v>
      </c>
      <c r="P63" s="23">
        <f>LN(H63/H62)</f>
        <v>5.0858417233490945E-2</v>
      </c>
      <c r="Q63" s="26">
        <f t="shared" si="11"/>
        <v>1.5808494421134241E-5</v>
      </c>
      <c r="R63" s="26">
        <f t="shared" si="11"/>
        <v>1.1653590424303811E-4</v>
      </c>
      <c r="S63" s="26">
        <f t="shared" si="11"/>
        <v>2.0548253860212993E-3</v>
      </c>
      <c r="T63" s="23">
        <f t="shared" si="3"/>
        <v>2.34375E-2</v>
      </c>
    </row>
    <row r="64" spans="1:33">
      <c r="A64" s="1" t="s">
        <v>71</v>
      </c>
      <c r="B64" s="4">
        <v>1115</v>
      </c>
      <c r="C64" s="4">
        <v>965</v>
      </c>
      <c r="D64" s="4">
        <v>800</v>
      </c>
      <c r="E64" s="4">
        <v>670</v>
      </c>
      <c r="F64" s="4">
        <v>640</v>
      </c>
      <c r="G64" s="4">
        <v>620</v>
      </c>
      <c r="H64" s="4">
        <v>570</v>
      </c>
      <c r="I64" s="4">
        <v>250</v>
      </c>
      <c r="J64" s="4">
        <v>70</v>
      </c>
      <c r="K64" s="3">
        <f t="shared" si="5"/>
        <v>-10</v>
      </c>
      <c r="L64" s="3">
        <f t="shared" si="6"/>
        <v>-20</v>
      </c>
      <c r="M64" s="3">
        <f t="shared" si="7"/>
        <v>-35</v>
      </c>
      <c r="N64" s="23">
        <f>LN(F64/F63)</f>
        <v>-1.5504186535965199E-2</v>
      </c>
      <c r="O64" s="23">
        <f>LN(G64/G63)</f>
        <v>-3.1748698314580298E-2</v>
      </c>
      <c r="P64" s="23">
        <f>LN(H64/H63)</f>
        <v>-5.9592097202245661E-2</v>
      </c>
      <c r="Q64" s="26">
        <f t="shared" si="11"/>
        <v>3.7057185127781206E-4</v>
      </c>
      <c r="R64" s="26">
        <f t="shared" si="11"/>
        <v>1.3470276730309962E-3</v>
      </c>
      <c r="S64" s="26">
        <f t="shared" si="11"/>
        <v>4.2406577168423139E-3</v>
      </c>
      <c r="T64" s="23">
        <f t="shared" si="3"/>
        <v>2.4193548387096774E-2</v>
      </c>
    </row>
    <row r="65" spans="1:20">
      <c r="A65" s="1" t="s">
        <v>72</v>
      </c>
      <c r="B65" s="4">
        <v>1015</v>
      </c>
      <c r="C65" s="4">
        <v>915</v>
      </c>
      <c r="D65" s="4">
        <v>810</v>
      </c>
      <c r="E65" s="4">
        <v>720</v>
      </c>
      <c r="F65" s="4">
        <v>660</v>
      </c>
      <c r="G65" s="4">
        <v>630</v>
      </c>
      <c r="H65" s="4">
        <v>545</v>
      </c>
      <c r="I65" s="4">
        <v>225</v>
      </c>
      <c r="J65" s="4">
        <v>70</v>
      </c>
      <c r="K65" s="3">
        <f t="shared" si="5"/>
        <v>20</v>
      </c>
      <c r="L65" s="3">
        <f t="shared" si="6"/>
        <v>10</v>
      </c>
      <c r="M65" s="3">
        <f t="shared" si="7"/>
        <v>-25</v>
      </c>
      <c r="N65" s="23">
        <f>LN(F65/F64)</f>
        <v>3.0771658666753687E-2</v>
      </c>
      <c r="O65" s="23">
        <f>LN(G65/G64)</f>
        <v>1.600034134644112E-2</v>
      </c>
      <c r="P65" s="23">
        <f>LN(H65/H64)</f>
        <v>-4.4850566165351789E-2</v>
      </c>
      <c r="Q65" s="26">
        <f t="shared" si="11"/>
        <v>7.3038318043007391E-4</v>
      </c>
      <c r="R65" s="26">
        <f t="shared" si="11"/>
        <v>1.2203983364871508E-4</v>
      </c>
      <c r="S65" s="26">
        <f t="shared" si="11"/>
        <v>2.5380236460897862E-3</v>
      </c>
      <c r="T65" s="23">
        <f t="shared" si="3"/>
        <v>2.3809523809523808E-2</v>
      </c>
    </row>
    <row r="66" spans="1:20">
      <c r="A66" s="1" t="s">
        <v>73</v>
      </c>
      <c r="B66" s="4">
        <v>1125</v>
      </c>
      <c r="C66" s="4">
        <v>975</v>
      </c>
      <c r="D66" s="4">
        <v>850</v>
      </c>
      <c r="E66" s="4">
        <v>760</v>
      </c>
      <c r="F66" s="4">
        <v>680</v>
      </c>
      <c r="G66" s="4">
        <v>650</v>
      </c>
      <c r="H66" s="4">
        <v>610</v>
      </c>
      <c r="I66" s="4">
        <v>250</v>
      </c>
      <c r="J66" s="4">
        <v>100</v>
      </c>
      <c r="K66" s="3">
        <f t="shared" si="5"/>
        <v>20</v>
      </c>
      <c r="L66" s="3">
        <f t="shared" si="6"/>
        <v>20</v>
      </c>
      <c r="M66" s="3">
        <f t="shared" si="7"/>
        <v>65</v>
      </c>
      <c r="N66" s="23">
        <f>LN(F66/F65)</f>
        <v>2.9852963149681128E-2</v>
      </c>
      <c r="O66" s="23">
        <f>LN(G66/G65)</f>
        <v>3.125254350410453E-2</v>
      </c>
      <c r="P66" s="23">
        <f>LN(H66/H65)</f>
        <v>0.11267316250411281</v>
      </c>
      <c r="Q66" s="26">
        <f t="shared" si="11"/>
        <v>6.815705824991978E-4</v>
      </c>
      <c r="R66" s="26">
        <f t="shared" si="11"/>
        <v>6.9165666316547763E-4</v>
      </c>
      <c r="S66" s="26">
        <f t="shared" si="11"/>
        <v>1.1480035406424088E-2</v>
      </c>
      <c r="T66" s="23">
        <f t="shared" si="3"/>
        <v>2.3076923076923078E-2</v>
      </c>
    </row>
    <row r="67" spans="1:20">
      <c r="A67" s="1" t="s">
        <v>74</v>
      </c>
      <c r="B67" s="4">
        <v>850</v>
      </c>
      <c r="C67" s="4">
        <v>800</v>
      </c>
      <c r="D67" s="4">
        <v>750</v>
      </c>
      <c r="E67" s="4">
        <v>705</v>
      </c>
      <c r="F67" s="4">
        <v>650</v>
      </c>
      <c r="G67" s="4">
        <v>615</v>
      </c>
      <c r="H67" s="4">
        <v>595</v>
      </c>
      <c r="I67" s="4">
        <v>195</v>
      </c>
      <c r="J67" s="4">
        <v>55</v>
      </c>
      <c r="K67" s="3">
        <f t="shared" si="5"/>
        <v>-30</v>
      </c>
      <c r="L67" s="3">
        <f t="shared" si="6"/>
        <v>-35</v>
      </c>
      <c r="M67" s="3">
        <f t="shared" si="7"/>
        <v>-15</v>
      </c>
      <c r="N67" s="23">
        <f>LN(F67/F66)</f>
        <v>-4.5120435280469544E-2</v>
      </c>
      <c r="O67" s="23">
        <f>LN(G67/G66)</f>
        <v>-5.5350095083164956E-2</v>
      </c>
      <c r="P67" s="23">
        <f>LN(H67/H66)</f>
        <v>-2.4897551621727201E-2</v>
      </c>
      <c r="Q67" s="26">
        <f t="shared" si="11"/>
        <v>2.3879340045478469E-3</v>
      </c>
      <c r="R67" s="26">
        <f t="shared" si="11"/>
        <v>3.636484659137071E-3</v>
      </c>
      <c r="S67" s="26">
        <f t="shared" si="11"/>
        <v>9.2572851524449855E-4</v>
      </c>
      <c r="T67" s="23">
        <f t="shared" ref="T67:T101" si="12">15/G67</f>
        <v>2.4390243902439025E-2</v>
      </c>
    </row>
    <row r="68" spans="1:20">
      <c r="A68" s="1" t="s">
        <v>75</v>
      </c>
      <c r="B68" s="4">
        <v>680</v>
      </c>
      <c r="C68" s="4">
        <v>680</v>
      </c>
      <c r="D68" s="4">
        <v>680</v>
      </c>
      <c r="E68" s="4">
        <v>650</v>
      </c>
      <c r="F68" s="4">
        <v>580</v>
      </c>
      <c r="G68" s="4">
        <v>515</v>
      </c>
      <c r="H68" s="4">
        <v>475</v>
      </c>
      <c r="I68" s="4">
        <v>200</v>
      </c>
      <c r="J68" s="4">
        <v>45</v>
      </c>
      <c r="K68" s="3">
        <f t="shared" ref="K68:K103" si="13">F68-F67</f>
        <v>-70</v>
      </c>
      <c r="L68" s="3">
        <f t="shared" ref="L68:L103" si="14">G68-G67</f>
        <v>-100</v>
      </c>
      <c r="M68" s="3">
        <f t="shared" ref="M68:M103" si="15">H68-H67</f>
        <v>-120</v>
      </c>
      <c r="N68" s="23">
        <f>LN(F68/F67)</f>
        <v>-0.11394425934921772</v>
      </c>
      <c r="O68" s="23">
        <f>LN(G68/G67)</f>
        <v>-0.17745536714278173</v>
      </c>
      <c r="P68" s="23">
        <f>LN(H68/H67)</f>
        <v>-0.22524660151098849</v>
      </c>
      <c r="Q68" s="26">
        <f t="shared" si="11"/>
        <v>1.3851010410048895E-2</v>
      </c>
      <c r="R68" s="26">
        <f t="shared" si="11"/>
        <v>3.3272877082766557E-2</v>
      </c>
      <c r="S68" s="26">
        <f t="shared" si="11"/>
        <v>5.3257025346385913E-2</v>
      </c>
      <c r="T68" s="23">
        <f t="shared" si="12"/>
        <v>2.9126213592233011E-2</v>
      </c>
    </row>
    <row r="69" spans="1:20">
      <c r="A69" s="1" t="s">
        <v>76</v>
      </c>
      <c r="B69" s="4">
        <v>635</v>
      </c>
      <c r="C69" s="4">
        <v>635</v>
      </c>
      <c r="D69" s="4">
        <v>635</v>
      </c>
      <c r="E69" s="4">
        <v>615</v>
      </c>
      <c r="F69" s="4">
        <v>540</v>
      </c>
      <c r="G69" s="4">
        <v>490</v>
      </c>
      <c r="H69" s="4">
        <v>465</v>
      </c>
      <c r="I69" s="4">
        <v>185</v>
      </c>
      <c r="J69" s="4">
        <v>45</v>
      </c>
      <c r="K69" s="3">
        <f t="shared" si="13"/>
        <v>-40</v>
      </c>
      <c r="L69" s="3">
        <f t="shared" si="14"/>
        <v>-25</v>
      </c>
      <c r="M69" s="3">
        <f t="shared" si="15"/>
        <v>-10</v>
      </c>
      <c r="N69" s="23">
        <f>LN(F69/F68)</f>
        <v>-7.1458963982144977E-2</v>
      </c>
      <c r="O69" s="23">
        <f>LN(G69/G68)</f>
        <v>-4.9761509559063825E-2</v>
      </c>
      <c r="P69" s="23">
        <f>LN(H69/H68)</f>
        <v>-2.1277398447284851E-2</v>
      </c>
      <c r="Q69" s="26">
        <f t="shared" si="11"/>
        <v>5.6557950835847883E-3</v>
      </c>
      <c r="R69" s="26">
        <f t="shared" si="11"/>
        <v>2.9936969571952221E-3</v>
      </c>
      <c r="S69" s="26">
        <f t="shared" si="11"/>
        <v>7.1854200538468106E-4</v>
      </c>
      <c r="T69" s="23">
        <f t="shared" si="12"/>
        <v>3.0612244897959183E-2</v>
      </c>
    </row>
    <row r="70" spans="1:20">
      <c r="A70" s="1" t="s">
        <v>77</v>
      </c>
      <c r="B70" s="4">
        <v>690</v>
      </c>
      <c r="C70" s="4">
        <v>690</v>
      </c>
      <c r="D70" s="4">
        <v>690</v>
      </c>
      <c r="E70" s="4">
        <v>655</v>
      </c>
      <c r="F70" s="4">
        <v>585</v>
      </c>
      <c r="G70" s="4">
        <v>555</v>
      </c>
      <c r="H70" s="4">
        <v>555</v>
      </c>
      <c r="I70" s="4">
        <v>220</v>
      </c>
      <c r="J70" s="4">
        <v>70</v>
      </c>
      <c r="K70" s="3">
        <f t="shared" si="13"/>
        <v>45</v>
      </c>
      <c r="L70" s="3">
        <f t="shared" si="14"/>
        <v>65</v>
      </c>
      <c r="M70" s="3">
        <f t="shared" si="15"/>
        <v>90</v>
      </c>
      <c r="N70" s="23">
        <f>LN(F70/F69)</f>
        <v>8.0042707673536356E-2</v>
      </c>
      <c r="O70" s="23">
        <f>LN(G70/G69)</f>
        <v>0.12456272264176224</v>
      </c>
      <c r="P70" s="23">
        <f>LN(H70/H69)</f>
        <v>0.17693070815907824</v>
      </c>
      <c r="Q70" s="26">
        <f t="shared" si="11"/>
        <v>5.8211790027526428E-3</v>
      </c>
      <c r="R70" s="26">
        <f t="shared" si="11"/>
        <v>1.4306443338809087E-2</v>
      </c>
      <c r="S70" s="26">
        <f t="shared" si="11"/>
        <v>2.937880767157143E-2</v>
      </c>
      <c r="T70" s="23">
        <f t="shared" si="12"/>
        <v>2.7027027027027029E-2</v>
      </c>
    </row>
    <row r="71" spans="1:20">
      <c r="A71" s="1" t="s">
        <v>78</v>
      </c>
      <c r="B71" s="4">
        <v>685</v>
      </c>
      <c r="C71" s="4">
        <v>685</v>
      </c>
      <c r="D71" s="4">
        <v>685</v>
      </c>
      <c r="E71" s="4">
        <v>660</v>
      </c>
      <c r="F71" s="4">
        <v>575</v>
      </c>
      <c r="G71" s="4">
        <v>535</v>
      </c>
      <c r="H71" s="4">
        <v>515</v>
      </c>
      <c r="I71" s="4">
        <v>155</v>
      </c>
      <c r="J71" s="4">
        <v>70</v>
      </c>
      <c r="K71" s="3">
        <f t="shared" si="13"/>
        <v>-10</v>
      </c>
      <c r="L71" s="3">
        <f t="shared" si="14"/>
        <v>-20</v>
      </c>
      <c r="M71" s="3">
        <f t="shared" si="15"/>
        <v>-40</v>
      </c>
      <c r="N71" s="23">
        <f>LN(F71/F70)</f>
        <v>-1.7241806434506103E-2</v>
      </c>
      <c r="O71" s="23">
        <f>LN(G71/G70)</f>
        <v>-3.6701366850427929E-2</v>
      </c>
      <c r="P71" s="23">
        <f>LN(H71/H70)</f>
        <v>-7.4801213082698409E-2</v>
      </c>
      <c r="Q71" s="26">
        <f t="shared" si="11"/>
        <v>4.4049038438026772E-4</v>
      </c>
      <c r="R71" s="26">
        <f t="shared" si="11"/>
        <v>1.735101047702244E-3</v>
      </c>
      <c r="S71" s="26">
        <f t="shared" si="11"/>
        <v>6.4528202918262903E-3</v>
      </c>
      <c r="T71" s="23">
        <f t="shared" si="12"/>
        <v>2.8037383177570093E-2</v>
      </c>
    </row>
    <row r="72" spans="1:20">
      <c r="A72" s="1" t="s">
        <v>79</v>
      </c>
      <c r="B72" s="4">
        <v>595</v>
      </c>
      <c r="C72" s="4">
        <v>595</v>
      </c>
      <c r="D72" s="4">
        <v>595</v>
      </c>
      <c r="E72" s="4">
        <v>590</v>
      </c>
      <c r="F72" s="4">
        <v>540</v>
      </c>
      <c r="G72" s="4">
        <v>460</v>
      </c>
      <c r="H72" s="4">
        <v>425</v>
      </c>
      <c r="I72" s="4">
        <v>150</v>
      </c>
      <c r="J72" s="4">
        <v>70</v>
      </c>
      <c r="K72" s="3">
        <f t="shared" si="13"/>
        <v>-35</v>
      </c>
      <c r="L72" s="3">
        <f t="shared" si="14"/>
        <v>-75</v>
      </c>
      <c r="M72" s="3">
        <f t="shared" si="15"/>
        <v>-90</v>
      </c>
      <c r="N72" s="23">
        <f>LN(F72/F71)</f>
        <v>-6.2800901239030357E-2</v>
      </c>
      <c r="O72" s="23">
        <f>LN(G72/G71)</f>
        <v>-0.15104025741286589</v>
      </c>
      <c r="P72" s="23">
        <f>LN(H72/H71)</f>
        <v>-0.19207773173931936</v>
      </c>
      <c r="Q72" s="26">
        <f t="shared" si="11"/>
        <v>4.4284975647335585E-3</v>
      </c>
      <c r="R72" s="26">
        <f t="shared" si="11"/>
        <v>2.4333951670979195E-2</v>
      </c>
      <c r="S72" s="26">
        <f t="shared" si="11"/>
        <v>3.9048118244863671E-2</v>
      </c>
      <c r="T72" s="23">
        <f t="shared" si="12"/>
        <v>3.2608695652173912E-2</v>
      </c>
    </row>
    <row r="73" spans="1:20">
      <c r="A73" s="1" t="s">
        <v>80</v>
      </c>
      <c r="B73" s="4">
        <v>575</v>
      </c>
      <c r="C73" s="4">
        <v>575</v>
      </c>
      <c r="D73" s="4">
        <v>575</v>
      </c>
      <c r="E73" s="4">
        <v>495</v>
      </c>
      <c r="F73" s="4">
        <v>470</v>
      </c>
      <c r="G73" s="4">
        <v>385</v>
      </c>
      <c r="H73" s="4">
        <v>345</v>
      </c>
      <c r="I73" s="4">
        <v>110</v>
      </c>
      <c r="J73" s="4">
        <v>65</v>
      </c>
      <c r="K73" s="3">
        <f t="shared" si="13"/>
        <v>-70</v>
      </c>
      <c r="L73" s="3">
        <f t="shared" si="14"/>
        <v>-75</v>
      </c>
      <c r="M73" s="3">
        <f t="shared" si="15"/>
        <v>-80</v>
      </c>
      <c r="N73" s="23">
        <f>LN(F73/F72)</f>
        <v>-0.13883644485421581</v>
      </c>
      <c r="O73" s="23">
        <f>LN(G73/G72)</f>
        <v>-0.1779831551953564</v>
      </c>
      <c r="P73" s="23">
        <f>LN(H73/H72)</f>
        <v>-0.20854475189305707</v>
      </c>
      <c r="Q73" s="26">
        <f t="shared" si="11"/>
        <v>2.0329769650458712E-2</v>
      </c>
      <c r="R73" s="26">
        <f t="shared" si="11"/>
        <v>3.3465701743875281E-2</v>
      </c>
      <c r="S73" s="26">
        <f t="shared" si="11"/>
        <v>4.5827243884021117E-2</v>
      </c>
      <c r="T73" s="23">
        <f t="shared" si="12"/>
        <v>3.896103896103896E-2</v>
      </c>
    </row>
    <row r="74" spans="1:20">
      <c r="A74" s="1" t="s">
        <v>81</v>
      </c>
      <c r="B74" s="4">
        <v>650</v>
      </c>
      <c r="C74" s="4">
        <v>650</v>
      </c>
      <c r="D74" s="4">
        <v>650</v>
      </c>
      <c r="E74" s="4">
        <v>525</v>
      </c>
      <c r="F74" s="4">
        <v>450</v>
      </c>
      <c r="G74" s="4">
        <v>375</v>
      </c>
      <c r="H74" s="4">
        <v>340</v>
      </c>
      <c r="I74" s="4">
        <v>120</v>
      </c>
      <c r="J74" s="4">
        <v>70</v>
      </c>
      <c r="K74" s="3">
        <f t="shared" si="13"/>
        <v>-20</v>
      </c>
      <c r="L74" s="3">
        <f t="shared" si="14"/>
        <v>-10</v>
      </c>
      <c r="M74" s="3">
        <f t="shared" si="15"/>
        <v>-5</v>
      </c>
      <c r="N74" s="23">
        <f>LN(F74/F73)</f>
        <v>-4.348511193973878E-2</v>
      </c>
      <c r="O74" s="23">
        <f>LN(G74/G73)</f>
        <v>-2.6317308317373417E-2</v>
      </c>
      <c r="P74" s="23">
        <f>LN(H74/H73)</f>
        <v>-1.4598799421152636E-2</v>
      </c>
      <c r="Q74" s="26">
        <f t="shared" si="11"/>
        <v>2.2307832582814497E-3</v>
      </c>
      <c r="R74" s="26">
        <f t="shared" si="11"/>
        <v>9.77843270237597E-4</v>
      </c>
      <c r="S74" s="26">
        <f t="shared" si="11"/>
        <v>4.0509753026388905E-4</v>
      </c>
      <c r="T74" s="23">
        <f t="shared" si="12"/>
        <v>0.04</v>
      </c>
    </row>
    <row r="75" spans="1:20">
      <c r="A75" s="1" t="s">
        <v>82</v>
      </c>
      <c r="B75" s="4">
        <v>650</v>
      </c>
      <c r="C75" s="4">
        <v>650</v>
      </c>
      <c r="D75" s="4">
        <v>650</v>
      </c>
      <c r="E75" s="4">
        <v>545</v>
      </c>
      <c r="F75" s="4">
        <v>475</v>
      </c>
      <c r="G75" s="4">
        <v>430</v>
      </c>
      <c r="H75" s="4">
        <v>420</v>
      </c>
      <c r="I75" s="4">
        <v>125</v>
      </c>
      <c r="J75" s="4">
        <v>100</v>
      </c>
      <c r="K75" s="3">
        <f t="shared" si="13"/>
        <v>25</v>
      </c>
      <c r="L75" s="3">
        <f t="shared" si="14"/>
        <v>55</v>
      </c>
      <c r="M75" s="3">
        <f t="shared" si="15"/>
        <v>80</v>
      </c>
      <c r="N75" s="23">
        <f>LN(F75/F74)</f>
        <v>5.4067221270275793E-2</v>
      </c>
      <c r="O75" s="23">
        <f>LN(G75/G74)</f>
        <v>0.13685918271719735</v>
      </c>
      <c r="P75" s="23">
        <f>LN(H75/H74)</f>
        <v>0.21130909366720696</v>
      </c>
      <c r="Q75" s="26">
        <f t="shared" si="11"/>
        <v>2.5322196386482494E-3</v>
      </c>
      <c r="R75" s="26">
        <f t="shared" si="11"/>
        <v>1.7399194267267763E-2</v>
      </c>
      <c r="S75" s="26">
        <f t="shared" si="11"/>
        <v>4.2345761633564245E-2</v>
      </c>
      <c r="T75" s="23">
        <f t="shared" si="12"/>
        <v>3.4883720930232558E-2</v>
      </c>
    </row>
    <row r="76" spans="1:20">
      <c r="A76" s="1" t="s">
        <v>83</v>
      </c>
      <c r="B76" s="4">
        <v>635</v>
      </c>
      <c r="C76" s="4">
        <v>635</v>
      </c>
      <c r="D76" s="4">
        <v>635</v>
      </c>
      <c r="E76" s="4">
        <v>555</v>
      </c>
      <c r="F76" s="4">
        <v>475</v>
      </c>
      <c r="G76" s="4">
        <v>410</v>
      </c>
      <c r="H76" s="4">
        <v>385</v>
      </c>
      <c r="I76" s="4">
        <v>85</v>
      </c>
      <c r="J76" s="4">
        <v>70</v>
      </c>
      <c r="K76" s="3">
        <f t="shared" si="13"/>
        <v>0</v>
      </c>
      <c r="L76" s="3">
        <f t="shared" si="14"/>
        <v>-20</v>
      </c>
      <c r="M76" s="3">
        <f t="shared" si="15"/>
        <v>-35</v>
      </c>
      <c r="N76" s="23">
        <f>LN(F76/F75)</f>
        <v>0</v>
      </c>
      <c r="O76" s="23">
        <f>LN(G76/G75)</f>
        <v>-4.7628048989254587E-2</v>
      </c>
      <c r="P76" s="23">
        <f>LN(H76/H75)</f>
        <v>-8.701137698962981E-2</v>
      </c>
      <c r="Q76" s="26">
        <f t="shared" si="11"/>
        <v>1.4032938198617289E-5</v>
      </c>
      <c r="R76" s="26">
        <f t="shared" si="11"/>
        <v>2.764785357226318E-3</v>
      </c>
      <c r="S76" s="26">
        <f t="shared" si="11"/>
        <v>8.5635798592550699E-3</v>
      </c>
      <c r="T76" s="23">
        <f t="shared" si="12"/>
        <v>3.6585365853658534E-2</v>
      </c>
    </row>
    <row r="77" spans="1:20">
      <c r="A77" s="1" t="s">
        <v>84</v>
      </c>
      <c r="B77" s="4">
        <v>550</v>
      </c>
      <c r="C77" s="4">
        <v>550</v>
      </c>
      <c r="D77" s="4">
        <v>550</v>
      </c>
      <c r="E77" s="4">
        <v>500</v>
      </c>
      <c r="F77" s="4">
        <v>400</v>
      </c>
      <c r="G77" s="4">
        <v>335</v>
      </c>
      <c r="H77" s="4">
        <v>315</v>
      </c>
      <c r="I77" s="4">
        <v>50</v>
      </c>
      <c r="J77" s="4">
        <v>65</v>
      </c>
      <c r="K77" s="3">
        <f t="shared" si="13"/>
        <v>-75</v>
      </c>
      <c r="L77" s="3">
        <f t="shared" si="14"/>
        <v>-75</v>
      </c>
      <c r="M77" s="3">
        <f t="shared" si="15"/>
        <v>-70</v>
      </c>
      <c r="N77" s="23">
        <f>LN(F77/F76)</f>
        <v>-0.17185025692665928</v>
      </c>
      <c r="O77" s="23">
        <f>LN(G77/G76)</f>
        <v>-0.20202662787328712</v>
      </c>
      <c r="P77" s="23">
        <f>LN(H77/H76)</f>
        <v>-0.20067069546215111</v>
      </c>
      <c r="Q77" s="26">
        <f t="shared" si="11"/>
        <v>3.0834065237350383E-2</v>
      </c>
      <c r="R77" s="26">
        <f t="shared" si="11"/>
        <v>4.2840639746204404E-2</v>
      </c>
      <c r="S77" s="26">
        <f t="shared" si="11"/>
        <v>4.2517999084309352E-2</v>
      </c>
      <c r="T77" s="23">
        <f t="shared" si="12"/>
        <v>4.4776119402985072E-2</v>
      </c>
    </row>
    <row r="78" spans="1:20">
      <c r="A78" s="1" t="s">
        <v>85</v>
      </c>
      <c r="B78" s="4">
        <v>505</v>
      </c>
      <c r="C78" s="4">
        <v>505</v>
      </c>
      <c r="D78" s="4">
        <v>505</v>
      </c>
      <c r="E78" s="4">
        <v>360</v>
      </c>
      <c r="F78" s="4">
        <v>315</v>
      </c>
      <c r="G78" s="4">
        <v>305</v>
      </c>
      <c r="H78" s="4">
        <v>300</v>
      </c>
      <c r="I78" s="4">
        <v>110</v>
      </c>
      <c r="J78" s="4">
        <v>55</v>
      </c>
      <c r="K78" s="3">
        <f t="shared" si="13"/>
        <v>-85</v>
      </c>
      <c r="L78" s="3">
        <f t="shared" si="14"/>
        <v>-30</v>
      </c>
      <c r="M78" s="3">
        <f t="shared" si="15"/>
        <v>-15</v>
      </c>
      <c r="N78" s="23">
        <f>LN(F78/F77)</f>
        <v>-0.23889190828234896</v>
      </c>
      <c r="O78" s="23">
        <f>LN(G78/G77)</f>
        <v>-9.3818755217654856E-2</v>
      </c>
      <c r="P78" s="23">
        <f>LN(H78/H77)</f>
        <v>-4.8790164169432056E-2</v>
      </c>
      <c r="Q78" s="26">
        <f t="shared" si="11"/>
        <v>5.8873181882304892E-2</v>
      </c>
      <c r="R78" s="26">
        <f t="shared" si="11"/>
        <v>9.7558946516651777E-3</v>
      </c>
      <c r="S78" s="26">
        <f t="shared" si="11"/>
        <v>2.9504885306293953E-3</v>
      </c>
      <c r="T78" s="23">
        <f t="shared" si="12"/>
        <v>4.9180327868852458E-2</v>
      </c>
    </row>
    <row r="79" spans="1:20">
      <c r="A79" s="1" t="s">
        <v>86</v>
      </c>
      <c r="B79" s="4">
        <v>460</v>
      </c>
      <c r="C79" s="4">
        <v>460</v>
      </c>
      <c r="D79" s="4">
        <v>460</v>
      </c>
      <c r="E79" s="4">
        <v>425</v>
      </c>
      <c r="F79" s="4">
        <v>315</v>
      </c>
      <c r="G79" s="4">
        <v>295</v>
      </c>
      <c r="H79" s="4">
        <v>290</v>
      </c>
      <c r="I79" s="4">
        <v>105</v>
      </c>
      <c r="J79" s="4">
        <v>55</v>
      </c>
      <c r="K79" s="3">
        <f t="shared" si="13"/>
        <v>0</v>
      </c>
      <c r="L79" s="3">
        <f t="shared" si="14"/>
        <v>-10</v>
      </c>
      <c r="M79" s="3">
        <f t="shared" si="15"/>
        <v>-10</v>
      </c>
      <c r="N79" s="23">
        <f>LN(F79/F78)</f>
        <v>0</v>
      </c>
      <c r="O79" s="23">
        <f>LN(G79/G78)</f>
        <v>-3.3336420267591836E-2</v>
      </c>
      <c r="P79" s="23">
        <f>LN(H79/H78)</f>
        <v>-3.3901551675681339E-2</v>
      </c>
      <c r="Q79" s="26">
        <f t="shared" si="11"/>
        <v>1.4032938198617289E-5</v>
      </c>
      <c r="R79" s="26">
        <f t="shared" si="11"/>
        <v>1.4660932812651758E-3</v>
      </c>
      <c r="S79" s="26">
        <f t="shared" si="11"/>
        <v>1.5547081079950924E-3</v>
      </c>
      <c r="T79" s="23">
        <f t="shared" si="12"/>
        <v>5.0847457627118647E-2</v>
      </c>
    </row>
    <row r="80" spans="1:20">
      <c r="A80" s="1" t="s">
        <v>87</v>
      </c>
      <c r="B80" s="4">
        <v>445</v>
      </c>
      <c r="C80" s="4">
        <v>445</v>
      </c>
      <c r="D80" s="4">
        <v>445</v>
      </c>
      <c r="E80" s="4">
        <v>420</v>
      </c>
      <c r="F80" s="4">
        <v>355</v>
      </c>
      <c r="G80" s="4">
        <v>320</v>
      </c>
      <c r="H80" s="4">
        <v>310</v>
      </c>
      <c r="I80" s="4">
        <v>85</v>
      </c>
      <c r="J80" s="4">
        <v>75</v>
      </c>
      <c r="K80" s="3">
        <f t="shared" si="13"/>
        <v>40</v>
      </c>
      <c r="L80" s="3">
        <f t="shared" si="14"/>
        <v>25</v>
      </c>
      <c r="M80" s="3">
        <f t="shared" si="15"/>
        <v>20</v>
      </c>
      <c r="N80" s="23">
        <f>LN(F80/F79)</f>
        <v>0.11954515064978273</v>
      </c>
      <c r="O80" s="23">
        <f>LN(G80/G79)</f>
        <v>8.1345639453952401E-2</v>
      </c>
      <c r="P80" s="23">
        <f>LN(H80/H79)</f>
        <v>6.6691374498672143E-2</v>
      </c>
      <c r="Q80" s="26">
        <f t="shared" si="11"/>
        <v>1.3409430239993336E-2</v>
      </c>
      <c r="R80" s="26">
        <f t="shared" si="11"/>
        <v>5.835808275185931E-3</v>
      </c>
      <c r="S80" s="26">
        <f t="shared" si="11"/>
        <v>3.7409295857041515E-3</v>
      </c>
      <c r="T80" s="23">
        <f t="shared" si="12"/>
        <v>4.6875E-2</v>
      </c>
    </row>
    <row r="81" spans="1:20">
      <c r="A81" s="1" t="s">
        <v>88</v>
      </c>
      <c r="B81" s="4">
        <v>490</v>
      </c>
      <c r="C81" s="4">
        <v>490</v>
      </c>
      <c r="D81" s="4">
        <v>490</v>
      </c>
      <c r="E81" s="4">
        <v>455</v>
      </c>
      <c r="F81" s="4">
        <v>400</v>
      </c>
      <c r="G81" s="4">
        <v>365</v>
      </c>
      <c r="H81" s="4">
        <v>355</v>
      </c>
      <c r="I81" s="4">
        <v>100</v>
      </c>
      <c r="J81" s="4">
        <v>85</v>
      </c>
      <c r="K81" s="3">
        <f t="shared" si="13"/>
        <v>45</v>
      </c>
      <c r="L81" s="3">
        <f t="shared" si="14"/>
        <v>45</v>
      </c>
      <c r="M81" s="3">
        <f t="shared" si="15"/>
        <v>45</v>
      </c>
      <c r="N81" s="23">
        <f>LN(F81/F80)</f>
        <v>0.11934675763256623</v>
      </c>
      <c r="O81" s="23">
        <f>LN(G81/G80)</f>
        <v>0.13157635778871926</v>
      </c>
      <c r="P81" s="23">
        <f>LN(H81/H80)</f>
        <v>0.13554549199622395</v>
      </c>
      <c r="Q81" s="26">
        <f t="shared" si="11"/>
        <v>1.3363522136365599E-2</v>
      </c>
      <c r="R81" s="26">
        <f t="shared" si="11"/>
        <v>1.6033429839138889E-2</v>
      </c>
      <c r="S81" s="26">
        <f t="shared" si="11"/>
        <v>1.6904487015573157E-2</v>
      </c>
      <c r="T81" s="23">
        <f t="shared" si="12"/>
        <v>4.1095890410958902E-2</v>
      </c>
    </row>
    <row r="82" spans="1:20">
      <c r="A82" s="1" t="s">
        <v>89</v>
      </c>
      <c r="B82" s="4">
        <v>600</v>
      </c>
      <c r="C82" s="4">
        <v>600</v>
      </c>
      <c r="D82" s="4">
        <v>600</v>
      </c>
      <c r="E82" s="4">
        <v>505</v>
      </c>
      <c r="F82" s="4">
        <v>455</v>
      </c>
      <c r="G82" s="4">
        <v>440</v>
      </c>
      <c r="H82" s="4">
        <v>435</v>
      </c>
      <c r="I82" s="4">
        <v>90</v>
      </c>
      <c r="J82" s="4">
        <v>85</v>
      </c>
      <c r="K82" s="3">
        <f t="shared" si="13"/>
        <v>55</v>
      </c>
      <c r="L82" s="3">
        <f t="shared" si="14"/>
        <v>75</v>
      </c>
      <c r="M82" s="3">
        <f t="shared" si="15"/>
        <v>80</v>
      </c>
      <c r="N82" s="23">
        <f>LN(F82/F81)</f>
        <v>0.12883287184296838</v>
      </c>
      <c r="O82" s="23">
        <f>LN(G82/G81)</f>
        <v>0.1868773733298153</v>
      </c>
      <c r="P82" s="23">
        <f>LN(H82/H81)</f>
        <v>0.20322824161326825</v>
      </c>
      <c r="Q82" s="26">
        <f t="shared" si="11"/>
        <v>1.5646711409462614E-2</v>
      </c>
      <c r="R82" s="26">
        <f t="shared" si="11"/>
        <v>3.3096413104054506E-2</v>
      </c>
      <c r="S82" s="26">
        <f t="shared" si="11"/>
        <v>3.9085292460930392E-2</v>
      </c>
      <c r="T82" s="23">
        <f t="shared" si="12"/>
        <v>3.4090909090909088E-2</v>
      </c>
    </row>
    <row r="83" spans="1:20">
      <c r="A83" s="1" t="s">
        <v>90</v>
      </c>
      <c r="B83" s="4">
        <v>595</v>
      </c>
      <c r="C83" s="4">
        <v>595</v>
      </c>
      <c r="D83" s="4">
        <v>595</v>
      </c>
      <c r="E83" s="4">
        <v>525</v>
      </c>
      <c r="F83" s="4">
        <v>490</v>
      </c>
      <c r="G83" s="4">
        <v>465</v>
      </c>
      <c r="H83" s="4">
        <v>440</v>
      </c>
      <c r="I83" s="4">
        <v>100</v>
      </c>
      <c r="J83" s="4">
        <v>100</v>
      </c>
      <c r="K83" s="3">
        <f t="shared" si="13"/>
        <v>35</v>
      </c>
      <c r="L83" s="3">
        <f t="shared" si="14"/>
        <v>25</v>
      </c>
      <c r="M83" s="3">
        <f t="shared" si="15"/>
        <v>5</v>
      </c>
      <c r="N83" s="23">
        <f>LN(F83/F82)</f>
        <v>7.4107972153721835E-2</v>
      </c>
      <c r="O83" s="23">
        <f>LN(G83/G82)</f>
        <v>5.5262678675049519E-2</v>
      </c>
      <c r="P83" s="23">
        <f>LN(H83/H82)</f>
        <v>1.142869582362285E-2</v>
      </c>
      <c r="Q83" s="26">
        <f t="shared" ref="Q83:S113" si="16">(N83-N$105)^2</f>
        <v>4.9507991951710543E-3</v>
      </c>
      <c r="R83" s="26">
        <f t="shared" si="16"/>
        <v>2.5310459294246284E-3</v>
      </c>
      <c r="S83" s="26">
        <f t="shared" si="16"/>
        <v>3.4815433336212905E-5</v>
      </c>
      <c r="T83" s="23">
        <f t="shared" si="12"/>
        <v>3.2258064516129031E-2</v>
      </c>
    </row>
    <row r="84" spans="1:20">
      <c r="A84" s="1" t="s">
        <v>91</v>
      </c>
      <c r="B84" s="4">
        <v>520</v>
      </c>
      <c r="C84" s="4">
        <v>520</v>
      </c>
      <c r="D84" s="4">
        <v>520</v>
      </c>
      <c r="E84" s="4">
        <v>450</v>
      </c>
      <c r="F84" s="4">
        <v>415</v>
      </c>
      <c r="G84" s="4">
        <v>380</v>
      </c>
      <c r="H84" s="4">
        <v>370</v>
      </c>
      <c r="I84" s="4">
        <v>110</v>
      </c>
      <c r="J84" s="4">
        <v>100</v>
      </c>
      <c r="K84" s="3">
        <f t="shared" si="13"/>
        <v>-75</v>
      </c>
      <c r="L84" s="3">
        <f t="shared" si="14"/>
        <v>-85</v>
      </c>
      <c r="M84" s="3">
        <f t="shared" si="15"/>
        <v>-70</v>
      </c>
      <c r="N84" s="23">
        <f>LN(F84/F83)</f>
        <v>-0.16612687087397393</v>
      </c>
      <c r="O84" s="23">
        <f>LN(G84/G83)</f>
        <v>-0.2018661528669248</v>
      </c>
      <c r="P84" s="23">
        <f>LN(H84/H83)</f>
        <v>-0.17327172127403667</v>
      </c>
      <c r="Q84" s="26">
        <f t="shared" si="16"/>
        <v>2.8856811404604801E-2</v>
      </c>
      <c r="R84" s="26">
        <f t="shared" si="16"/>
        <v>4.2774235327330573E-2</v>
      </c>
      <c r="S84" s="26">
        <f t="shared" si="16"/>
        <v>3.1969424502835214E-2</v>
      </c>
      <c r="T84" s="23">
        <f t="shared" si="12"/>
        <v>3.9473684210526314E-2</v>
      </c>
    </row>
    <row r="85" spans="1:20">
      <c r="A85" s="1" t="s">
        <v>92</v>
      </c>
      <c r="B85" s="4">
        <v>625</v>
      </c>
      <c r="C85" s="4">
        <v>625</v>
      </c>
      <c r="D85" s="4">
        <v>625</v>
      </c>
      <c r="E85" s="4">
        <v>535</v>
      </c>
      <c r="F85" s="4">
        <v>490</v>
      </c>
      <c r="G85" s="4">
        <v>445</v>
      </c>
      <c r="H85" s="4">
        <v>425</v>
      </c>
      <c r="I85" s="4">
        <v>145</v>
      </c>
      <c r="J85" s="4">
        <v>125</v>
      </c>
      <c r="K85" s="3">
        <f t="shared" si="13"/>
        <v>75</v>
      </c>
      <c r="L85" s="3">
        <f t="shared" si="14"/>
        <v>65</v>
      </c>
      <c r="M85" s="3">
        <f t="shared" si="15"/>
        <v>55</v>
      </c>
      <c r="N85" s="23">
        <f>LN(F85/F84)</f>
        <v>0.16612687087397401</v>
      </c>
      <c r="O85" s="23">
        <f>LN(G85/G84)</f>
        <v>0.15790302944580875</v>
      </c>
      <c r="P85" s="23">
        <f>LN(H85/H84)</f>
        <v>0.13858616328614673</v>
      </c>
      <c r="Q85" s="26">
        <f t="shared" si="16"/>
        <v>2.6367528924548477E-2</v>
      </c>
      <c r="R85" s="26">
        <f t="shared" si="16"/>
        <v>2.3393657273913199E-2</v>
      </c>
      <c r="S85" s="26">
        <f t="shared" si="16"/>
        <v>1.77044121761845E-2</v>
      </c>
      <c r="T85" s="23">
        <f t="shared" si="12"/>
        <v>3.3707865168539325E-2</v>
      </c>
    </row>
    <row r="86" spans="1:20">
      <c r="A86" s="1" t="s">
        <v>93</v>
      </c>
      <c r="B86" s="4">
        <v>595</v>
      </c>
      <c r="C86" s="4">
        <v>595</v>
      </c>
      <c r="D86" s="4">
        <v>595</v>
      </c>
      <c r="E86" s="4">
        <v>570</v>
      </c>
      <c r="F86" s="4">
        <v>545</v>
      </c>
      <c r="G86" s="4">
        <v>510</v>
      </c>
      <c r="H86" s="4">
        <v>485</v>
      </c>
      <c r="I86" s="4">
        <v>110</v>
      </c>
      <c r="J86" s="4">
        <v>100</v>
      </c>
      <c r="K86" s="3">
        <f t="shared" si="13"/>
        <v>55</v>
      </c>
      <c r="L86" s="3">
        <f t="shared" si="14"/>
        <v>65</v>
      </c>
      <c r="M86" s="3">
        <f t="shared" si="15"/>
        <v>60</v>
      </c>
      <c r="N86" s="23">
        <f>LN(F86/F85)</f>
        <v>0.1063804035585718</v>
      </c>
      <c r="O86" s="23">
        <f>LN(G86/G85)</f>
        <v>0.13633644355213118</v>
      </c>
      <c r="P86" s="23">
        <f>LN(H86/H85)</f>
        <v>0.13205972201306632</v>
      </c>
      <c r="Q86" s="26">
        <f t="shared" si="16"/>
        <v>1.0533809226347684E-2</v>
      </c>
      <c r="R86" s="26">
        <f t="shared" si="16"/>
        <v>1.7261562653215951E-2</v>
      </c>
      <c r="S86" s="26">
        <f t="shared" si="16"/>
        <v>1.6010217107203271E-2</v>
      </c>
      <c r="T86" s="23">
        <f t="shared" si="12"/>
        <v>2.9411764705882353E-2</v>
      </c>
    </row>
    <row r="87" spans="1:20">
      <c r="A87" s="1" t="s">
        <v>94</v>
      </c>
      <c r="B87" s="4">
        <v>565</v>
      </c>
      <c r="C87" s="4">
        <v>565</v>
      </c>
      <c r="D87" s="4">
        <v>565</v>
      </c>
      <c r="E87" s="4">
        <v>545</v>
      </c>
      <c r="F87" s="4">
        <v>520</v>
      </c>
      <c r="G87" s="4">
        <v>480</v>
      </c>
      <c r="H87" s="4">
        <v>455</v>
      </c>
      <c r="I87" s="4">
        <v>125</v>
      </c>
      <c r="J87" s="4">
        <v>110</v>
      </c>
      <c r="K87" s="3">
        <f t="shared" si="13"/>
        <v>-25</v>
      </c>
      <c r="L87" s="3">
        <f t="shared" si="14"/>
        <v>-30</v>
      </c>
      <c r="M87" s="3">
        <f t="shared" si="15"/>
        <v>-30</v>
      </c>
      <c r="N87" s="23">
        <f>LN(F87/F86)</f>
        <v>-4.6956983087770979E-2</v>
      </c>
      <c r="O87" s="23">
        <f>LN(G87/G86)</f>
        <v>-6.0624621816434854E-2</v>
      </c>
      <c r="P87" s="23">
        <f>LN(H87/H86)</f>
        <v>-6.3851471986532779E-2</v>
      </c>
      <c r="Q87" s="26">
        <f t="shared" si="16"/>
        <v>2.5707982085156704E-3</v>
      </c>
      <c r="R87" s="26">
        <f t="shared" si="16"/>
        <v>4.3004477358885539E-3</v>
      </c>
      <c r="S87" s="26">
        <f t="shared" si="16"/>
        <v>4.8135437955655501E-3</v>
      </c>
      <c r="T87" s="23">
        <f t="shared" si="12"/>
        <v>3.125E-2</v>
      </c>
    </row>
    <row r="88" spans="1:20">
      <c r="A88" s="1" t="s">
        <v>95</v>
      </c>
      <c r="B88" s="4">
        <v>625</v>
      </c>
      <c r="C88" s="4">
        <v>625</v>
      </c>
      <c r="D88" s="4">
        <v>625</v>
      </c>
      <c r="E88" s="4">
        <v>570</v>
      </c>
      <c r="F88" s="4">
        <v>530</v>
      </c>
      <c r="G88" s="4">
        <v>515</v>
      </c>
      <c r="H88" s="4">
        <v>510</v>
      </c>
      <c r="I88" s="4">
        <v>190</v>
      </c>
      <c r="J88" s="4">
        <v>155</v>
      </c>
      <c r="K88" s="3">
        <f t="shared" si="13"/>
        <v>10</v>
      </c>
      <c r="L88" s="3">
        <f t="shared" si="14"/>
        <v>35</v>
      </c>
      <c r="M88" s="3">
        <f t="shared" si="15"/>
        <v>55</v>
      </c>
      <c r="N88" s="23">
        <f>LN(F88/F87)</f>
        <v>1.9048194970694411E-2</v>
      </c>
      <c r="O88" s="23">
        <f>LN(G88/G87)</f>
        <v>7.0380796761799605E-2</v>
      </c>
      <c r="P88" s="23">
        <f>LN(H88/H87)</f>
        <v>0.11411330676742105</v>
      </c>
      <c r="Q88" s="26">
        <f t="shared" si="16"/>
        <v>2.3415544628017685E-4</v>
      </c>
      <c r="R88" s="26">
        <f t="shared" si="16"/>
        <v>4.2807733895025447E-3</v>
      </c>
      <c r="S88" s="26">
        <f t="shared" si="16"/>
        <v>1.1790717726176988E-2</v>
      </c>
      <c r="T88" s="23">
        <f t="shared" si="12"/>
        <v>2.9126213592233011E-2</v>
      </c>
    </row>
    <row r="89" spans="1:20">
      <c r="A89" s="1" t="s">
        <v>96</v>
      </c>
      <c r="B89" s="4">
        <v>565</v>
      </c>
      <c r="C89" s="4">
        <v>565</v>
      </c>
      <c r="D89" s="4">
        <v>565</v>
      </c>
      <c r="E89" s="4">
        <v>550</v>
      </c>
      <c r="F89" s="4">
        <v>515</v>
      </c>
      <c r="G89" s="4">
        <v>485</v>
      </c>
      <c r="H89" s="4">
        <v>470</v>
      </c>
      <c r="I89" s="4">
        <v>150</v>
      </c>
      <c r="J89" s="4">
        <v>125</v>
      </c>
      <c r="K89" s="3">
        <f t="shared" si="13"/>
        <v>-15</v>
      </c>
      <c r="L89" s="3">
        <f t="shared" si="14"/>
        <v>-30</v>
      </c>
      <c r="M89" s="3">
        <f t="shared" si="15"/>
        <v>-40</v>
      </c>
      <c r="N89" s="23">
        <f>LN(F89/F88)</f>
        <v>-2.8710105882431367E-2</v>
      </c>
      <c r="O89" s="23">
        <f>LN(G89/G88)</f>
        <v>-6.0018009726252923E-2</v>
      </c>
      <c r="P89" s="23">
        <f>LN(H89/H88)</f>
        <v>-8.1678031014267238E-2</v>
      </c>
      <c r="Q89" s="26">
        <f t="shared" si="16"/>
        <v>1.0534024670419463E-3</v>
      </c>
      <c r="R89" s="26">
        <f t="shared" si="16"/>
        <v>4.2212551425432768E-3</v>
      </c>
      <c r="S89" s="26">
        <f t="shared" si="16"/>
        <v>7.6049329000617109E-3</v>
      </c>
      <c r="T89" s="23">
        <f t="shared" si="12"/>
        <v>3.0927835051546393E-2</v>
      </c>
    </row>
    <row r="90" spans="1:20">
      <c r="A90" s="1" t="s">
        <v>97</v>
      </c>
      <c r="B90" s="4">
        <v>600</v>
      </c>
      <c r="C90" s="4">
        <v>600</v>
      </c>
      <c r="D90" s="4">
        <v>600</v>
      </c>
      <c r="E90" s="4">
        <v>585</v>
      </c>
      <c r="F90" s="4">
        <v>530</v>
      </c>
      <c r="G90" s="4">
        <v>500</v>
      </c>
      <c r="H90" s="4">
        <v>490</v>
      </c>
      <c r="I90" s="4">
        <v>250</v>
      </c>
      <c r="J90" s="4">
        <v>130</v>
      </c>
      <c r="K90" s="3">
        <f t="shared" si="13"/>
        <v>15</v>
      </c>
      <c r="L90" s="3">
        <f t="shared" si="14"/>
        <v>15</v>
      </c>
      <c r="M90" s="3">
        <f t="shared" si="15"/>
        <v>20</v>
      </c>
      <c r="N90" s="23">
        <f>LN(F90/F89)</f>
        <v>2.871010588243136E-2</v>
      </c>
      <c r="O90" s="23">
        <f>LN(G90/G89)</f>
        <v>3.0459207484708439E-2</v>
      </c>
      <c r="P90" s="23">
        <f>LN(H90/H89)</f>
        <v>4.1672696400568081E-2</v>
      </c>
      <c r="Q90" s="26">
        <f t="shared" si="16"/>
        <v>6.2320376891612805E-4</v>
      </c>
      <c r="R90" s="26">
        <f t="shared" si="16"/>
        <v>6.5055757619823275E-4</v>
      </c>
      <c r="S90" s="26">
        <f t="shared" si="16"/>
        <v>1.3064220617901993E-3</v>
      </c>
      <c r="T90" s="23">
        <f t="shared" si="12"/>
        <v>0.03</v>
      </c>
    </row>
    <row r="91" spans="1:20">
      <c r="A91" s="1" t="s">
        <v>98</v>
      </c>
      <c r="B91" s="4">
        <v>605</v>
      </c>
      <c r="C91" s="4">
        <v>605</v>
      </c>
      <c r="D91" s="4">
        <v>605</v>
      </c>
      <c r="E91" s="4">
        <v>585</v>
      </c>
      <c r="F91" s="4">
        <v>540</v>
      </c>
      <c r="G91" s="4">
        <v>520</v>
      </c>
      <c r="H91" s="4">
        <v>505</v>
      </c>
      <c r="I91" s="4">
        <v>180</v>
      </c>
      <c r="J91" s="4">
        <v>110</v>
      </c>
      <c r="K91" s="3">
        <f t="shared" si="13"/>
        <v>10</v>
      </c>
      <c r="L91" s="3">
        <f t="shared" si="14"/>
        <v>20</v>
      </c>
      <c r="M91" s="3">
        <f t="shared" si="15"/>
        <v>15</v>
      </c>
      <c r="N91" s="23">
        <f>LN(F91/F90)</f>
        <v>1.8692133012152546E-2</v>
      </c>
      <c r="O91" s="23">
        <f>LN(G91/G90)</f>
        <v>3.9220713153281329E-2</v>
      </c>
      <c r="P91" s="23">
        <f>LN(H91/H90)</f>
        <v>3.0153038170687457E-2</v>
      </c>
      <c r="Q91" s="26">
        <f t="shared" si="16"/>
        <v>2.2338520750618941E-4</v>
      </c>
      <c r="R91" s="26">
        <f t="shared" si="16"/>
        <v>1.1742640140134427E-3</v>
      </c>
      <c r="S91" s="26">
        <f t="shared" si="16"/>
        <v>6.0638091201890344E-4</v>
      </c>
      <c r="T91" s="23">
        <f t="shared" si="12"/>
        <v>2.8846153846153848E-2</v>
      </c>
    </row>
    <row r="92" spans="1:20">
      <c r="A92" s="1" t="s">
        <v>99</v>
      </c>
      <c r="B92" s="4">
        <v>580</v>
      </c>
      <c r="C92" s="4">
        <v>580</v>
      </c>
      <c r="D92" s="4">
        <v>580</v>
      </c>
      <c r="E92" s="4">
        <v>565</v>
      </c>
      <c r="F92" s="4">
        <v>530</v>
      </c>
      <c r="G92" s="4">
        <v>490</v>
      </c>
      <c r="H92" s="4">
        <v>475</v>
      </c>
      <c r="I92" s="4">
        <v>160</v>
      </c>
      <c r="J92" s="4">
        <v>120</v>
      </c>
      <c r="K92" s="3">
        <f t="shared" si="13"/>
        <v>-10</v>
      </c>
      <c r="L92" s="3">
        <f t="shared" si="14"/>
        <v>-30</v>
      </c>
      <c r="M92" s="3">
        <f t="shared" si="15"/>
        <v>-30</v>
      </c>
      <c r="N92" s="23">
        <f>LN(F92/F91)</f>
        <v>-1.8692133012152522E-2</v>
      </c>
      <c r="O92" s="23">
        <f>LN(G92/G91)</f>
        <v>-5.9423420470800764E-2</v>
      </c>
      <c r="P92" s="23">
        <f>LN(H92/H91)</f>
        <v>-6.124362524071867E-2</v>
      </c>
      <c r="Q92" s="26">
        <f t="shared" si="16"/>
        <v>5.0347234197905015E-4</v>
      </c>
      <c r="R92" s="26">
        <f t="shared" si="16"/>
        <v>4.1443463394960833E-3</v>
      </c>
      <c r="S92" s="26">
        <f t="shared" si="16"/>
        <v>4.4584813720036512E-3</v>
      </c>
      <c r="T92" s="23">
        <f t="shared" si="12"/>
        <v>3.0612244897959183E-2</v>
      </c>
    </row>
    <row r="93" spans="1:20">
      <c r="A93" s="1" t="s">
        <v>100</v>
      </c>
      <c r="B93" s="4">
        <v>595</v>
      </c>
      <c r="C93" s="4">
        <v>595</v>
      </c>
      <c r="D93" s="4">
        <v>595</v>
      </c>
      <c r="E93" s="4">
        <v>585</v>
      </c>
      <c r="F93" s="4">
        <v>560</v>
      </c>
      <c r="G93" s="4">
        <v>525</v>
      </c>
      <c r="H93" s="4">
        <v>510</v>
      </c>
      <c r="I93" s="4">
        <v>150</v>
      </c>
      <c r="J93" s="4">
        <v>130</v>
      </c>
      <c r="K93" s="3">
        <f t="shared" si="13"/>
        <v>30</v>
      </c>
      <c r="L93" s="3">
        <f t="shared" si="14"/>
        <v>35</v>
      </c>
      <c r="M93" s="3">
        <f t="shared" si="15"/>
        <v>35</v>
      </c>
      <c r="N93" s="23">
        <f>LN(F93/F92)</f>
        <v>5.5059777183027389E-2</v>
      </c>
      <c r="O93" s="23">
        <f>LN(G93/G92)</f>
        <v>6.8992871486951421E-2</v>
      </c>
      <c r="P93" s="23">
        <f>LN(H93/H92)</f>
        <v>7.1095921683730259E-2</v>
      </c>
      <c r="Q93" s="26">
        <f t="shared" si="16"/>
        <v>2.6330979454388952E-3</v>
      </c>
      <c r="R93" s="26">
        <f t="shared" si="16"/>
        <v>4.1010824326001647E-3</v>
      </c>
      <c r="S93" s="26">
        <f t="shared" si="16"/>
        <v>4.2991214859959678E-3</v>
      </c>
      <c r="T93" s="23">
        <f t="shared" si="12"/>
        <v>2.8571428571428571E-2</v>
      </c>
    </row>
    <row r="94" spans="1:20">
      <c r="A94" s="1" t="s">
        <v>101</v>
      </c>
      <c r="B94" s="4">
        <v>675</v>
      </c>
      <c r="C94" s="4">
        <v>675</v>
      </c>
      <c r="D94" s="4">
        <v>675</v>
      </c>
      <c r="E94" s="4">
        <v>670</v>
      </c>
      <c r="F94" s="4">
        <v>635</v>
      </c>
      <c r="G94" s="4">
        <v>590</v>
      </c>
      <c r="H94" s="4">
        <v>570</v>
      </c>
      <c r="I94" s="4">
        <v>115</v>
      </c>
      <c r="J94" s="4">
        <v>100</v>
      </c>
      <c r="K94" s="3">
        <f t="shared" si="13"/>
        <v>75</v>
      </c>
      <c r="L94" s="3">
        <f t="shared" si="14"/>
        <v>65</v>
      </c>
      <c r="M94" s="3">
        <f t="shared" si="15"/>
        <v>60</v>
      </c>
      <c r="N94" s="23">
        <f>LN(F94/F93)</f>
        <v>0.12568821516349671</v>
      </c>
      <c r="O94" s="23">
        <f>LN(G94/G93)</f>
        <v>0.11672427430814139</v>
      </c>
      <c r="P94" s="23">
        <f>LN(H94/H93)</f>
        <v>0.1112256351102244</v>
      </c>
      <c r="Q94" s="26">
        <f t="shared" si="16"/>
        <v>1.4869890095404582E-2</v>
      </c>
      <c r="R94" s="26">
        <f t="shared" si="16"/>
        <v>1.2492778128221834E-2</v>
      </c>
      <c r="S94" s="26">
        <f t="shared" si="16"/>
        <v>1.1171940307750603E-2</v>
      </c>
      <c r="T94" s="23">
        <f t="shared" si="12"/>
        <v>2.5423728813559324E-2</v>
      </c>
    </row>
    <row r="95" spans="1:20">
      <c r="A95" s="1" t="s">
        <v>102</v>
      </c>
      <c r="B95" s="4">
        <v>665</v>
      </c>
      <c r="C95" s="4">
        <v>665</v>
      </c>
      <c r="D95" s="4">
        <v>665</v>
      </c>
      <c r="E95" s="4">
        <v>630</v>
      </c>
      <c r="F95" s="4">
        <v>600</v>
      </c>
      <c r="G95" s="4">
        <v>560</v>
      </c>
      <c r="H95" s="4">
        <v>535</v>
      </c>
      <c r="I95" s="4">
        <v>175</v>
      </c>
      <c r="J95" s="4">
        <v>150</v>
      </c>
      <c r="K95" s="3">
        <f t="shared" si="13"/>
        <v>-35</v>
      </c>
      <c r="L95" s="3">
        <f t="shared" si="14"/>
        <v>-30</v>
      </c>
      <c r="M95" s="3">
        <f t="shared" si="15"/>
        <v>-35</v>
      </c>
      <c r="N95" s="23">
        <f>LN(F95/F94)</f>
        <v>-5.6695343676545294E-2</v>
      </c>
      <c r="O95" s="23">
        <f>LN(G95/G94)</f>
        <v>-5.2185753170570191E-2</v>
      </c>
      <c r="P95" s="23">
        <f>LN(H95/H94)</f>
        <v>-6.3369613932589261E-2</v>
      </c>
      <c r="Q95" s="26">
        <f t="shared" si="16"/>
        <v>3.6531628375116019E-3</v>
      </c>
      <c r="R95" s="26">
        <f t="shared" si="16"/>
        <v>3.2648573743910233E-3</v>
      </c>
      <c r="S95" s="26">
        <f t="shared" si="16"/>
        <v>4.7469136411910562E-3</v>
      </c>
      <c r="T95" s="23">
        <f t="shared" si="12"/>
        <v>2.6785714285714284E-2</v>
      </c>
    </row>
    <row r="96" spans="1:20">
      <c r="A96" s="1" t="s">
        <v>103</v>
      </c>
      <c r="B96" s="4">
        <v>675</v>
      </c>
      <c r="C96" s="4">
        <v>675</v>
      </c>
      <c r="D96" s="4">
        <v>675</v>
      </c>
      <c r="E96" s="4">
        <v>635</v>
      </c>
      <c r="F96" s="4">
        <v>600</v>
      </c>
      <c r="G96" s="4">
        <v>555</v>
      </c>
      <c r="H96" s="4">
        <v>540</v>
      </c>
      <c r="I96" s="4">
        <v>150</v>
      </c>
      <c r="J96" s="4">
        <v>125</v>
      </c>
      <c r="K96" s="3">
        <f t="shared" si="13"/>
        <v>0</v>
      </c>
      <c r="L96" s="3">
        <f t="shared" si="14"/>
        <v>-5</v>
      </c>
      <c r="M96" s="3">
        <f t="shared" si="15"/>
        <v>5</v>
      </c>
      <c r="N96" s="23">
        <f>LN(F96/F95)</f>
        <v>0</v>
      </c>
      <c r="O96" s="23">
        <f>LN(G96/G95)</f>
        <v>-8.9686699827603751E-3</v>
      </c>
      <c r="P96" s="23">
        <f>LN(H96/H95)</f>
        <v>9.3023926623134103E-3</v>
      </c>
      <c r="Q96" s="26">
        <f t="shared" si="16"/>
        <v>1.4032938198617289E-5</v>
      </c>
      <c r="R96" s="26">
        <f t="shared" si="16"/>
        <v>1.9381783153799855E-4</v>
      </c>
      <c r="S96" s="26">
        <f t="shared" si="16"/>
        <v>1.4244263120930561E-5</v>
      </c>
      <c r="T96" s="23">
        <f t="shared" si="12"/>
        <v>2.7027027027027029E-2</v>
      </c>
    </row>
    <row r="97" spans="1:20">
      <c r="A97" s="1" t="s">
        <v>104</v>
      </c>
      <c r="B97" s="4">
        <v>710</v>
      </c>
      <c r="C97" s="4">
        <v>710</v>
      </c>
      <c r="D97" s="4">
        <v>710</v>
      </c>
      <c r="E97" s="4">
        <v>700</v>
      </c>
      <c r="F97" s="4">
        <v>675</v>
      </c>
      <c r="G97" s="4">
        <v>635</v>
      </c>
      <c r="H97" s="4">
        <v>620</v>
      </c>
      <c r="I97" s="4">
        <v>200</v>
      </c>
      <c r="J97" s="4">
        <v>125</v>
      </c>
      <c r="K97" s="3">
        <f t="shared" si="13"/>
        <v>75</v>
      </c>
      <c r="L97" s="3">
        <f t="shared" si="14"/>
        <v>80</v>
      </c>
      <c r="M97" s="3">
        <f t="shared" si="15"/>
        <v>80</v>
      </c>
      <c r="N97" s="23">
        <f>LN(F97/F96)</f>
        <v>0.11778303565638346</v>
      </c>
      <c r="O97" s="23">
        <f>LN(G97/G96)</f>
        <v>0.1346568851462572</v>
      </c>
      <c r="P97" s="23">
        <f>LN(H97/H96)</f>
        <v>0.13815033848081718</v>
      </c>
      <c r="Q97" s="26">
        <f t="shared" si="16"/>
        <v>1.3004432648677884E-2</v>
      </c>
      <c r="R97" s="26">
        <f t="shared" si="16"/>
        <v>1.6823051831177476E-2</v>
      </c>
      <c r="S97" s="26">
        <f t="shared" si="16"/>
        <v>1.7588622228399103E-2</v>
      </c>
      <c r="T97" s="23">
        <f t="shared" si="12"/>
        <v>2.3622047244094488E-2</v>
      </c>
    </row>
    <row r="98" spans="1:20">
      <c r="A98" s="1" t="s">
        <v>105</v>
      </c>
      <c r="B98" s="4">
        <v>725</v>
      </c>
      <c r="C98" s="4">
        <v>725</v>
      </c>
      <c r="D98" s="4">
        <v>725</v>
      </c>
      <c r="E98" s="4">
        <v>720</v>
      </c>
      <c r="F98" s="4">
        <v>685</v>
      </c>
      <c r="G98" s="4">
        <v>645</v>
      </c>
      <c r="H98" s="4">
        <v>630</v>
      </c>
      <c r="I98" s="4">
        <v>200</v>
      </c>
      <c r="J98" s="4">
        <v>125</v>
      </c>
      <c r="K98" s="3">
        <f t="shared" si="13"/>
        <v>10</v>
      </c>
      <c r="L98" s="3">
        <f>G98-G97</f>
        <v>10</v>
      </c>
      <c r="M98" s="3">
        <f t="shared" si="15"/>
        <v>10</v>
      </c>
      <c r="N98" s="23">
        <f>LN(F98/F97)</f>
        <v>1.4706147389695487E-2</v>
      </c>
      <c r="O98" s="23">
        <f>LN(G98/G97)</f>
        <v>1.5625317903080815E-2</v>
      </c>
      <c r="P98" s="23">
        <f>LN(H98/H97)</f>
        <v>1.600034134644112E-2</v>
      </c>
      <c r="Q98" s="26">
        <f t="shared" si="16"/>
        <v>1.2012359553626423E-4</v>
      </c>
      <c r="R98" s="26">
        <f t="shared" si="16"/>
        <v>1.1389458522555837E-4</v>
      </c>
      <c r="S98" s="26">
        <f t="shared" si="16"/>
        <v>1.0966500317617696E-4</v>
      </c>
      <c r="T98" s="23">
        <f t="shared" si="12"/>
        <v>2.3255813953488372E-2</v>
      </c>
    </row>
    <row r="99" spans="1:20">
      <c r="A99" s="1" t="s">
        <v>106</v>
      </c>
      <c r="B99" s="4">
        <v>685</v>
      </c>
      <c r="C99" s="4">
        <v>685</v>
      </c>
      <c r="D99" s="4">
        <v>685</v>
      </c>
      <c r="E99" s="4">
        <v>665</v>
      </c>
      <c r="F99" s="4">
        <v>635</v>
      </c>
      <c r="G99" s="4">
        <v>620</v>
      </c>
      <c r="H99" s="4">
        <v>615</v>
      </c>
      <c r="I99" s="4">
        <v>200</v>
      </c>
      <c r="J99" s="4">
        <v>125</v>
      </c>
      <c r="K99" s="3">
        <f t="shared" si="13"/>
        <v>-50</v>
      </c>
      <c r="L99" s="3">
        <f t="shared" si="14"/>
        <v>-25</v>
      </c>
      <c r="M99" s="3">
        <f t="shared" si="15"/>
        <v>-15</v>
      </c>
      <c r="N99" s="23">
        <f>LN(F99/F98)</f>
        <v>-7.5793839369533669E-2</v>
      </c>
      <c r="O99" s="23">
        <f>LN(G99/G98)</f>
        <v>-3.9530838756635205E-2</v>
      </c>
      <c r="P99" s="23">
        <f>LN(H99/H98)</f>
        <v>-2.409755157906053E-2</v>
      </c>
      <c r="Q99" s="26">
        <f>(N99-N$105)^2</f>
        <v>6.3265950115253206E-3</v>
      </c>
      <c r="R99" s="26">
        <f t="shared" si="16"/>
        <v>1.9788276838032387E-3</v>
      </c>
      <c r="S99" s="26">
        <f t="shared" si="16"/>
        <v>8.7768725349867966E-4</v>
      </c>
      <c r="T99" s="23">
        <f t="shared" si="12"/>
        <v>2.4193548387096774E-2</v>
      </c>
    </row>
    <row r="100" spans="1:20">
      <c r="A100" s="1" t="s">
        <v>107</v>
      </c>
      <c r="B100" s="4">
        <v>725</v>
      </c>
      <c r="C100" s="4">
        <v>725</v>
      </c>
      <c r="D100" s="4">
        <v>725</v>
      </c>
      <c r="E100" s="4">
        <v>695</v>
      </c>
      <c r="F100" s="4">
        <v>655</v>
      </c>
      <c r="G100" s="4">
        <v>595</v>
      </c>
      <c r="H100" s="4">
        <v>555</v>
      </c>
      <c r="I100" s="4">
        <v>200</v>
      </c>
      <c r="J100" s="4">
        <v>125</v>
      </c>
      <c r="K100" s="3">
        <f t="shared" si="13"/>
        <v>20</v>
      </c>
      <c r="L100" s="3">
        <f>G100-G99</f>
        <v>-25</v>
      </c>
      <c r="M100" s="3">
        <f t="shared" si="15"/>
        <v>-60</v>
      </c>
      <c r="N100" s="23">
        <f>LN(F100/F99)</f>
        <v>3.1010236742560218E-2</v>
      </c>
      <c r="O100" s="23">
        <f>LN(G100/G99)</f>
        <v>-4.115807249350744E-2</v>
      </c>
      <c r="P100" s="23">
        <f>LN(H100/H99)</f>
        <v>-0.10265415406008334</v>
      </c>
      <c r="Q100" s="26">
        <f>(N100-N$105)^2</f>
        <v>7.4333553232346376E-4</v>
      </c>
      <c r="R100" s="26">
        <f t="shared" si="16"/>
        <v>2.1262473567690253E-3</v>
      </c>
      <c r="S100" s="26">
        <f>(P100-P$105)^2</f>
        <v>1.1703429386992649E-2</v>
      </c>
      <c r="T100" s="23">
        <f t="shared" si="12"/>
        <v>2.5210084033613446E-2</v>
      </c>
    </row>
    <row r="101" spans="1:20">
      <c r="A101" s="1" t="s">
        <v>108</v>
      </c>
      <c r="B101" s="4">
        <v>740</v>
      </c>
      <c r="C101" s="4">
        <v>740</v>
      </c>
      <c r="D101" s="4">
        <v>740</v>
      </c>
      <c r="E101" s="4">
        <v>735</v>
      </c>
      <c r="F101" s="4">
        <v>710</v>
      </c>
      <c r="G101" s="4">
        <v>645</v>
      </c>
      <c r="H101" s="4">
        <v>605</v>
      </c>
      <c r="I101" s="4">
        <v>250</v>
      </c>
      <c r="J101" s="4">
        <v>150</v>
      </c>
      <c r="K101" s="3">
        <f t="shared" si="13"/>
        <v>55</v>
      </c>
      <c r="L101" s="3">
        <f t="shared" si="14"/>
        <v>50</v>
      </c>
      <c r="M101" s="3">
        <f t="shared" si="15"/>
        <v>50</v>
      </c>
      <c r="N101" s="23">
        <f>LN(F101/F100)</f>
        <v>8.0629734400109218E-2</v>
      </c>
      <c r="O101" s="23">
        <f>LN(G101/G100)</f>
        <v>8.0688911250142659E-2</v>
      </c>
      <c r="P101" s="23">
        <f>LN(H101/H100)</f>
        <v>8.6260344284406917E-2</v>
      </c>
      <c r="Q101" s="26">
        <f>(N101-N$105)^2</f>
        <v>5.9110999500768778E-3</v>
      </c>
      <c r="R101" s="26">
        <f t="shared" si="16"/>
        <v>5.7359013981989875E-3</v>
      </c>
      <c r="S101" s="26">
        <f t="shared" si="16"/>
        <v>6.5176734066405041E-3</v>
      </c>
      <c r="T101" s="23">
        <f t="shared" si="12"/>
        <v>2.3255813953488372E-2</v>
      </c>
    </row>
    <row r="102" spans="1:20">
      <c r="K102" s="25">
        <f>AVERAGE(K3:K101)</f>
        <v>2.2222222222222223</v>
      </c>
      <c r="L102" s="25">
        <f t="shared" ref="L102:M102" si="17">AVERAGE(L3:L101)</f>
        <v>2.5252525252525251</v>
      </c>
      <c r="M102" s="25">
        <f t="shared" si="17"/>
        <v>2.5757575757575757</v>
      </c>
      <c r="N102" s="31"/>
      <c r="O102" s="31"/>
      <c r="P102" s="31"/>
      <c r="Q102" s="32"/>
      <c r="T102" s="31">
        <f>AVERAGE(T2:T101)</f>
        <v>3.0022574068342273E-2</v>
      </c>
    </row>
    <row r="103" spans="1:20">
      <c r="A103" s="10" t="s">
        <v>132</v>
      </c>
      <c r="K103" s="34">
        <f>STDEVA(K3:K101)</f>
        <v>46.06019919749999</v>
      </c>
      <c r="L103" s="34">
        <f t="shared" ref="L103:M103" si="18">STDEVA(L3:L101)</f>
        <v>47.003982339828688</v>
      </c>
      <c r="M103" s="34">
        <f>STDEVA(M3:M101)</f>
        <v>48.420793920164073</v>
      </c>
      <c r="N103" s="24">
        <f>STDEVA(N3:N101)</f>
        <v>8.3150834330901355E-2</v>
      </c>
      <c r="O103" s="24">
        <f t="shared" ref="O103:P103" si="19">STDEVA(O3:O101)</f>
        <v>9.2994602916866967E-2</v>
      </c>
      <c r="P103" s="24">
        <f>STDEVA(P3:P101)</f>
        <v>0.10695841059013349</v>
      </c>
    </row>
    <row r="105" spans="1:20">
      <c r="A105" s="10" t="s">
        <v>134</v>
      </c>
      <c r="B105" s="1" t="s">
        <v>137</v>
      </c>
      <c r="C105" s="1" t="s">
        <v>138</v>
      </c>
      <c r="N105" s="28">
        <f>1/99*SUM(N3:N101)</f>
        <v>3.7460563528352439E-3</v>
      </c>
      <c r="O105" s="28">
        <f>1/99*SUM(O3:O101)</f>
        <v>4.9531772918651636E-3</v>
      </c>
      <c r="P105" s="28">
        <f>1/99*SUM(P3:P101)</f>
        <v>5.5282353893674934E-3</v>
      </c>
      <c r="Q105" s="28"/>
      <c r="R105" s="28"/>
    </row>
    <row r="106" spans="1:20">
      <c r="A106" s="10" t="s">
        <v>133</v>
      </c>
      <c r="B106" s="1" t="s">
        <v>136</v>
      </c>
      <c r="C106" s="1" t="s">
        <v>138</v>
      </c>
      <c r="Q106" s="27">
        <f>1/98*SUM(Q3:Q101)</f>
        <v>6.9140612499250026E-3</v>
      </c>
      <c r="R106" s="27">
        <f>1/98*SUM(R3:R101)</f>
        <v>8.647996171665763E-3</v>
      </c>
      <c r="S106" s="27">
        <f>1/98*SUM(S3:S101)</f>
        <v>1.1440101595967575E-2</v>
      </c>
      <c r="T106" s="27"/>
    </row>
    <row r="107" spans="1:20">
      <c r="Q107" s="29"/>
      <c r="R107" s="29"/>
      <c r="S107" s="29"/>
      <c r="T107" s="29"/>
    </row>
    <row r="108" spans="1:20">
      <c r="A108" s="10"/>
      <c r="N108" s="30"/>
      <c r="O108" s="30"/>
      <c r="P108" s="30"/>
    </row>
    <row r="109" spans="1:20">
      <c r="A109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3</vt:i4>
      </vt:variant>
    </vt:vector>
  </HeadingPairs>
  <TitlesOfParts>
    <vt:vector size="8" baseType="lpstr">
      <vt:lpstr>region1price</vt:lpstr>
      <vt:lpstr>grade</vt:lpstr>
      <vt:lpstr>regress</vt:lpstr>
      <vt:lpstr>Sheet2</vt:lpstr>
      <vt:lpstr>Sheet1</vt:lpstr>
      <vt:lpstr>trend_yearly</vt:lpstr>
      <vt:lpstr>trend_selected</vt:lpstr>
      <vt:lpstr>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Hashida, Yukiko</dc:creator>
  <cp:lastModifiedBy>Yukiko Hashida</cp:lastModifiedBy>
  <dcterms:created xsi:type="dcterms:W3CDTF">2018-07-24T13:06:29Z</dcterms:created>
  <dcterms:modified xsi:type="dcterms:W3CDTF">2020-06-10T19:24:20Z</dcterms:modified>
</cp:coreProperties>
</file>