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66673653-5145-48E7-A1CF-D75EA469BCE6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3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3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  <comment ref="H55" authorId="0" shapeId="0" xr:uid="{E45E2234-42F9-41BE-ABBA-4111A916D0B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1.随淘宝订单运回
2.支付宝转账张心怡</t>
        </r>
      </text>
    </comment>
  </commentList>
</comments>
</file>

<file path=xl/sharedStrings.xml><?xml version="1.0" encoding="utf-8"?>
<sst xmlns="http://schemas.openxmlformats.org/spreadsheetml/2006/main" count="2849" uniqueCount="1763">
  <si>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</si>
  <si>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</si>
  <si>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</si>
  <si>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</si>
  <si>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</si>
  <si>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</si>
  <si>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</si>
  <si>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</si>
  <si>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</si>
  <si>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</si>
  <si>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</si>
  <si>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</si>
  <si>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</si>
  <si>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</si>
  <si>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</si>
  <si>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</si>
  <si>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</si>
  <si>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</si>
  <si>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</si>
  <si>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</si>
  <si>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</si>
  <si>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</si>
  <si>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</si>
  <si>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</si>
  <si>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</si>
  <si>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</si>
  <si>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</si>
  <si>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</si>
  <si>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</si>
  <si>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</si>
  <si>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</si>
  <si>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</si>
  <si>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</si>
  <si>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</si>
  <si>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</si>
  <si>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</si>
  <si>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</si>
  <si>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</si>
  <si>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</si>
  <si>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</si>
  <si>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</si>
  <si>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</si>
  <si>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</si>
  <si>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</si>
  <si>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</si>
  <si>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</si>
  <si>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</si>
  <si>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</si>
  <si>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</si>
  <si>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</si>
  <si>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</si>
  <si>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</si>
  <si>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</si>
  <si>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</si>
  <si>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</si>
  <si>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</si>
  <si>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</si>
  <si>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</si>
  <si>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</si>
  <si>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</si>
  <si>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</si>
  <si>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</si>
  <si>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</si>
  <si>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</si>
  <si>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</si>
  <si>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</si>
  <si>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</si>
  <si>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</si>
  <si>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</si>
  <si>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</si>
  <si>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</si>
  <si>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</si>
  <si>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</si>
  <si>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</si>
  <si>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</si>
  <si>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</si>
  <si>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</si>
  <si>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</si>
  <si>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</si>
  <si>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</si>
  <si>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</si>
  <si>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</si>
  <si>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</si>
  <si>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</si>
  <si>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</si>
  <si>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</si>
  <si>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</si>
  <si>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</si>
  <si>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</si>
  <si>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</si>
  <si>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</si>
  <si>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</si>
  <si>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</si>
  <si>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</si>
  <si>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</si>
  <si>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</si>
  <si>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</si>
  <si>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</si>
  <si>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</si>
  <si>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</si>
  <si>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</si>
  <si>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</si>
  <si>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</si>
  <si>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</si>
  <si>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</si>
  <si>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</si>
  <si>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</si>
  <si>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</si>
  <si>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</si>
  <si>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</si>
  <si>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</si>
  <si>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</si>
  <si>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</si>
  <si>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</si>
  <si>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</si>
  <si>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</si>
  <si>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</si>
  <si>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</si>
  <si>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</si>
  <si>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</si>
  <si>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</si>
  <si>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</si>
  <si>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</si>
  <si>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</si>
  <si>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</si>
  <si>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</si>
  <si>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</si>
  <si>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</si>
  <si>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</si>
  <si>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</si>
  <si>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</si>
  <si>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</si>
  <si>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</si>
  <si>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</si>
  <si>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</si>
  <si>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</si>
  <si>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</si>
  <si>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</si>
  <si>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</si>
  <si>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</si>
  <si>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</si>
  <si>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</si>
  <si>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</si>
  <si>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</si>
  <si>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</si>
  <si>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</si>
  <si>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</si>
  <si>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</si>
  <si>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</si>
  <si>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</si>
  <si>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</si>
  <si>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</si>
  <si>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</si>
  <si>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</si>
  <si>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</si>
  <si>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</si>
  <si>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</si>
  <si>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</si>
  <si>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</si>
  <si>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</si>
  <si>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</si>
  <si>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</si>
  <si>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</si>
  <si>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</si>
  <si>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</si>
  <si>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</si>
  <si>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</si>
  <si>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</si>
  <si>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</si>
  <si>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</si>
  <si>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</si>
  <si>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</si>
  <si>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</si>
  <si>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</si>
  <si>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</si>
  <si>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</si>
  <si>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</si>
  <si>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</si>
  <si>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</si>
  <si>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</si>
  <si>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</si>
  <si>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</si>
  <si>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</si>
  <si>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</si>
  <si>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</si>
  <si>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</si>
  <si>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</si>
  <si>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</si>
  <si>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</si>
  <si>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</si>
  <si>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</si>
  <si>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</si>
  <si>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</si>
  <si>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</si>
  <si>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</si>
  <si>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</si>
  <si>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</si>
  <si>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</si>
  <si>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</si>
  <si>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</si>
  <si>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</si>
  <si>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</si>
  <si>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</si>
  <si>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</si>
  <si>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</si>
  <si>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</si>
  <si>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</si>
  <si>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</si>
  <si>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</si>
  <si>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</si>
  <si>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</si>
  <si>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</si>
  <si>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</si>
  <si>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</si>
  <si>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</si>
  <si>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</si>
  <si>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</si>
  <si>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</si>
  <si>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</si>
  <si>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</si>
  <si>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</si>
  <si>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</si>
  <si>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</si>
  <si>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</si>
  <si>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</si>
  <si>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</si>
  <si>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</si>
  <si>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</si>
  <si>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</si>
  <si>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</si>
  <si>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</si>
  <si>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</si>
  <si>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</si>
  <si>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</si>
  <si>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</si>
  <si>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</si>
  <si>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</si>
  <si>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</si>
  <si>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</si>
  <si>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</si>
  <si>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</si>
  <si>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</si>
  <si>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</si>
  <si>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</si>
  <si>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</si>
  <si>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</si>
  <si>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</si>
  <si>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</si>
  <si>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</si>
  <si>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</si>
  <si>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</si>
  <si>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</si>
  <si>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</si>
  <si>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</si>
  <si>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</si>
  <si>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</si>
  <si>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</si>
  <si>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</si>
  <si>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</si>
  <si>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</si>
  <si>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</si>
  <si>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</si>
  <si>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</si>
  <si>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</si>
  <si>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</si>
  <si>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</si>
  <si>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</si>
  <si>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</si>
  <si>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</si>
  <si>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</si>
  <si>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</si>
  <si>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</si>
  <si>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</si>
  <si>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</si>
  <si>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</si>
  <si>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</si>
  <si>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</si>
  <si>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</si>
  <si>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</si>
  <si>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</si>
  <si>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</si>
  <si>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</si>
  <si>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</si>
  <si>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</si>
  <si>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</si>
  <si>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</si>
  <si>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</si>
  <si>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</si>
  <si>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</si>
  <si>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</si>
  <si>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</si>
  <si>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</si>
  <si>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</si>
  <si>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</si>
  <si>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</si>
  <si>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</si>
  <si>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</si>
  <si>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</si>
  <si>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</si>
  <si>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</si>
  <si>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</si>
  <si>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</si>
  <si>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</si>
  <si>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</si>
  <si>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</si>
  <si>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</si>
  <si>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</si>
  <si>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</si>
  <si>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</si>
  <si>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</si>
  <si>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</si>
  <si>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</si>
  <si>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</si>
  <si>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</si>
  <si>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</si>
  <si>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</si>
  <si>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</si>
  <si>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</si>
  <si>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</si>
  <si>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</si>
  <si>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</si>
  <si>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</si>
  <si>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</si>
  <si>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</si>
  <si>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</si>
  <si>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</si>
  <si>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</si>
  <si>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</si>
  <si>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</si>
  <si>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</si>
  <si>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</si>
  <si>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</si>
  <si>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</si>
  <si>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</si>
  <si>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</si>
  <si>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</si>
  <si>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</si>
  <si>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</si>
  <si>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</si>
  <si>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</si>
  <si>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</si>
  <si>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</si>
  <si>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</si>
  <si>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</si>
  <si>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</si>
  <si>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</si>
  <si>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</si>
  <si>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</si>
  <si>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</si>
  <si>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</si>
  <si>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</si>
  <si>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</si>
  <si>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</si>
  <si>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</si>
  <si>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</si>
  <si>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</si>
  <si>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</si>
  <si>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</si>
  <si>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</si>
  <si>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</si>
  <si>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</si>
  <si>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</si>
  <si>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</si>
  <si>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</si>
  <si>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</si>
  <si>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</si>
  <si>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</si>
  <si>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</si>
  <si>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</si>
  <si>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</si>
  <si>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</si>
  <si>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</si>
  <si>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</si>
  <si>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</si>
  <si>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</si>
  <si>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</si>
  <si>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</si>
  <si>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</si>
  <si>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</si>
  <si>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</si>
  <si>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</si>
  <si>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</si>
  <si>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</si>
  <si>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</si>
  <si>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</si>
  <si>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</si>
  <si>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</si>
  <si>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</si>
  <si>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</si>
  <si>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</si>
  <si>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</si>
  <si>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</si>
  <si>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</si>
  <si>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</si>
  <si>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</si>
  <si>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</si>
  <si>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</si>
  <si>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</si>
  <si>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</si>
  <si>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</si>
  <si>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</si>
  <si>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</si>
  <si>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</si>
  <si>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</si>
  <si>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</si>
  <si>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</si>
  <si>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</si>
  <si>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</si>
  <si>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</si>
  <si>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</si>
  <si>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</si>
  <si>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</si>
  <si>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</si>
  <si>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</si>
  <si>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</si>
  <si>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</si>
  <si>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</si>
  <si>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</si>
  <si>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</si>
  <si>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</si>
  <si>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</si>
  <si>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</si>
  <si>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</si>
  <si>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</si>
  <si>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</si>
  <si>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</si>
  <si>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</si>
  <si>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</si>
  <si>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</si>
  <si>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</si>
  <si>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</si>
  <si>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</si>
  <si>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</si>
  <si>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</si>
  <si>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</si>
  <si>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</si>
  <si>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</si>
  <si>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</si>
  <si>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</si>
  <si>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</si>
  <si>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</si>
  <si>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</si>
  <si>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</si>
  <si>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</si>
  <si>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</si>
  <si>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</si>
  <si>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</si>
  <si>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</si>
  <si>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</si>
  <si>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</si>
  <si>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</si>
  <si>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</si>
  <si>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</si>
  <si>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</si>
  <si>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</si>
  <si>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</si>
  <si>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</si>
  <si>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</si>
  <si>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</si>
  <si>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</si>
  <si>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</si>
  <si>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</si>
  <si>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</si>
  <si>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</si>
  <si>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</si>
  <si>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</si>
  <si>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</si>
  <si>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</si>
  <si>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</si>
  <si>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</si>
  <si>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</si>
  <si>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</si>
  <si>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</si>
  <si>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</si>
  <si>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</si>
  <si>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</si>
  <si>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</si>
  <si>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</si>
  <si>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</si>
  <si>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</si>
  <si>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</si>
  <si>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</si>
  <si>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</si>
  <si>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</si>
  <si>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</si>
  <si>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</si>
  <si>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</si>
  <si>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</si>
  <si>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</si>
  <si>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</si>
  <si>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</si>
  <si>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</si>
  <si>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</si>
  <si>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</si>
  <si>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</si>
  <si>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</si>
  <si>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</si>
  <si>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</si>
  <si>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</si>
  <si>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</si>
  <si>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</si>
  <si>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</si>
  <si>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</si>
  <si>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</si>
  <si>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</si>
  <si>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</si>
  <si>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</si>
  <si>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</si>
  <si>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</si>
  <si>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</si>
  <si>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</si>
  <si>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</si>
  <si>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</si>
  <si>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</si>
  <si>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</si>
  <si>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</si>
  <si>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</si>
  <si>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</si>
  <si>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</si>
  <si>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</si>
  <si>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</si>
  <si>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</si>
  <si>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</si>
  <si>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</si>
  <si>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</si>
  <si>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</si>
  <si>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</si>
  <si>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</si>
  <si>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</si>
  <si>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</si>
  <si>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</si>
  <si>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</si>
  <si>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</si>
  <si>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</si>
  <si>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</si>
  <si>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</si>
  <si>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</si>
  <si>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</si>
  <si>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</si>
  <si>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</si>
  <si>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</si>
  <si>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</si>
  <si>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</si>
  <si>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</si>
  <si>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</si>
  <si>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</si>
  <si>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</si>
  <si>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</si>
  <si>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</si>
  <si>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</si>
  <si>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</si>
  <si>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</si>
  <si>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</si>
  <si>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</si>
  <si>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</si>
  <si>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</si>
  <si>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</si>
  <si>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</si>
  <si>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</si>
  <si>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</si>
  <si>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</si>
  <si>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</si>
  <si>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</si>
  <si>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</si>
  <si>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</si>
  <si>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</si>
  <si>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</si>
  <si>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</si>
  <si>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</si>
  <si>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</si>
  <si>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</si>
  <si>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</si>
  <si>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</si>
  <si>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</si>
  <si>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</si>
  <si>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</si>
  <si>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</si>
  <si>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</si>
  <si>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</si>
  <si>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</si>
  <si>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</si>
  <si>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</si>
  <si>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</si>
  <si>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</si>
  <si>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</si>
  <si>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</si>
  <si>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</si>
  <si>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</si>
  <si>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</si>
  <si>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</si>
  <si>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</si>
  <si>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</si>
  <si>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</si>
  <si>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</si>
  <si>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</si>
  <si>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</si>
  <si>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</si>
  <si>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</si>
  <si>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</si>
  <si>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</si>
  <si>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</si>
  <si>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</si>
  <si>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</si>
  <si>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</si>
  <si>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</si>
  <si>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</si>
  <si>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</si>
  <si>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</si>
  <si>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</si>
  <si>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</si>
  <si>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</si>
  <si>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</si>
  <si>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</si>
  <si>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</si>
  <si>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</si>
  <si>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</si>
  <si>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</si>
  <si>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</si>
  <si>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</si>
  <si>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</si>
  <si>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</si>
  <si>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</si>
  <si>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</si>
  <si>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</si>
  <si>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</si>
  <si>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</si>
  <si>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</si>
  <si>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</si>
  <si>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</si>
  <si>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</si>
  <si>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</si>
  <si>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</si>
  <si>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</si>
  <si>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</si>
  <si>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</si>
  <si>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</si>
  <si>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</si>
  <si>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</si>
  <si>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</si>
  <si>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</si>
  <si>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</si>
  <si>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</si>
  <si>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</si>
  <si>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</si>
  <si>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</si>
  <si>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</si>
  <si>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</si>
  <si>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</si>
  <si>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</si>
  <si>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</si>
  <si>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</si>
  <si>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</si>
  <si>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</si>
  <si>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</si>
  <si>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</si>
  <si>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</si>
  <si>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</si>
  <si>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</si>
  <si>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</si>
  <si>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</si>
  <si>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</si>
  <si>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</si>
  <si>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</si>
  <si>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</si>
  <si>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</si>
  <si>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</si>
  <si>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</si>
  <si>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</si>
  <si>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</si>
  <si>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</si>
  <si>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</si>
  <si>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</si>
  <si>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</si>
  <si>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</si>
  <si>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</si>
  <si>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</si>
  <si>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</si>
  <si>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</si>
  <si>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</si>
  <si>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</si>
  <si>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</si>
  <si>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</si>
  <si>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</si>
  <si>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</si>
  <si>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</si>
  <si>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</si>
  <si>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</si>
  <si>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</si>
  <si>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</si>
  <si>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</si>
  <si>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</si>
  <si>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</si>
  <si>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</si>
  <si>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</si>
  <si>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</si>
  <si>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</si>
  <si>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</si>
  <si>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</si>
  <si>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</si>
  <si>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</si>
  <si>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</si>
  <si>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</si>
  <si>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</si>
  <si>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</si>
  <si>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</si>
  <si>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</si>
  <si>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</si>
  <si>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</si>
  <si>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</si>
  <si>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</si>
  <si>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</si>
  <si>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</si>
  <si>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</si>
  <si>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</si>
  <si>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</si>
  <si>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</si>
  <si>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</si>
  <si>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</si>
  <si>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</si>
  <si>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</si>
  <si>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</si>
  <si>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</si>
  <si>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</si>
  <si>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</si>
  <si>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</si>
  <si>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</si>
  <si>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</si>
  <si>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</si>
  <si>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</si>
  <si>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</si>
  <si>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</si>
  <si>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</si>
  <si>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</si>
  <si>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</si>
  <si>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</si>
  <si>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</si>
  <si>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</si>
  <si>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</si>
  <si>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</si>
  <si>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</si>
  <si>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</si>
  <si>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</si>
  <si>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</si>
  <si>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</si>
  <si>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</si>
  <si>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</si>
  <si>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</si>
  <si>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</si>
  <si>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</si>
  <si>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</si>
  <si>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</si>
  <si>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</si>
  <si>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</si>
  <si>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</si>
  <si>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</si>
  <si>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</si>
  <si>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</si>
  <si>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</si>
  <si>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</si>
  <si>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</si>
  <si>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</si>
  <si>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</si>
  <si>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</si>
  <si>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</si>
  <si>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</si>
  <si>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</si>
  <si>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</si>
  <si>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</si>
  <si>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</si>
  <si>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</si>
  <si>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</si>
  <si>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</si>
  <si>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</si>
  <si>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</si>
  <si>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</si>
  <si>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</si>
  <si>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</si>
  <si>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</si>
  <si>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</si>
  <si>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</si>
  <si>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</si>
  <si>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</si>
  <si>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</si>
  <si>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</si>
  <si>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</si>
  <si>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</si>
  <si>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</si>
  <si>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</si>
  <si>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</si>
  <si>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</si>
  <si>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</si>
  <si>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</si>
  <si>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</si>
  <si>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</si>
  <si>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</si>
  <si>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</si>
  <si>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</si>
  <si>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</si>
  <si>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</si>
  <si>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</si>
  <si>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</si>
  <si>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</si>
  <si>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</si>
  <si>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</si>
  <si>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</si>
  <si>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</si>
  <si>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</si>
  <si>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</si>
  <si>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</si>
  <si>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</si>
  <si>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</si>
  <si>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</si>
  <si>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</si>
  <si>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</si>
  <si>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</si>
  <si>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</si>
  <si>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</si>
  <si>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</si>
  <si>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</si>
  <si>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</si>
  <si>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</si>
  <si>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</si>
  <si>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</si>
  <si>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</si>
  <si>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</si>
  <si>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</si>
  <si>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</si>
  <si>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</si>
  <si>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</si>
  <si>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</si>
  <si>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</si>
  <si>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</si>
  <si>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</si>
  <si>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</si>
  <si>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</si>
  <si>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</si>
  <si>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</si>
  <si>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</si>
  <si>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</si>
  <si>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</si>
  <si>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</si>
  <si>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</si>
  <si>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</si>
  <si>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</si>
  <si>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</si>
  <si>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</si>
  <si>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</si>
  <si>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</si>
  <si>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</si>
  <si>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</si>
  <si>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</si>
  <si>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</si>
  <si>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</si>
  <si>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</si>
  <si>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</si>
  <si>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</si>
  <si>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</si>
  <si>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</si>
  <si>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</si>
  <si>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</si>
  <si>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</si>
  <si>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</si>
  <si>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</si>
  <si>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</si>
  <si>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</si>
  <si>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</si>
  <si>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</si>
  <si>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</si>
  <si>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</si>
  <si>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</si>
  <si>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</si>
  <si>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</si>
  <si>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</si>
  <si>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</si>
  <si>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</si>
  <si>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</si>
  <si>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</si>
  <si>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</si>
  <si>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</si>
  <si>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</si>
  <si>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</si>
  <si>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</si>
  <si>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</si>
  <si>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</si>
  <si>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</si>
  <si>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</si>
  <si>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</si>
  <si>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</si>
  <si>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</si>
  <si>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</si>
  <si>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</si>
  <si>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</si>
  <si>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</si>
  <si>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</si>
  <si>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</si>
  <si>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</si>
  <si>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</si>
  <si>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</si>
  <si>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</si>
  <si>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</si>
  <si>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</si>
  <si>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</si>
  <si>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</si>
  <si>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</si>
  <si>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</si>
  <si>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</si>
  <si>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</si>
  <si>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</si>
  <si>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</si>
  <si>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</si>
  <si>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</si>
  <si>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</si>
  <si>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</si>
  <si>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</si>
  <si>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</si>
  <si>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</si>
  <si>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</si>
  <si>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</si>
  <si>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</si>
  <si>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</si>
  <si>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</si>
  <si>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</si>
  <si>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</si>
  <si>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</si>
  <si>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</si>
  <si>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</si>
  <si>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</si>
  <si>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</si>
  <si>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</si>
  <si>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</si>
  <si>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</si>
  <si>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</si>
  <si>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</si>
  <si>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</si>
  <si>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</si>
  <si>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</si>
  <si>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</si>
  <si>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</si>
  <si>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</si>
  <si>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</si>
  <si>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</si>
  <si>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</si>
  <si>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</si>
  <si>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</si>
  <si>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</si>
  <si>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</si>
  <si>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</si>
  <si>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</si>
  <si>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</si>
  <si>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</si>
  <si>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</si>
  <si>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</si>
  <si>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</si>
  <si>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</si>
  <si>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</si>
  <si>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</si>
  <si>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</si>
  <si>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</si>
  <si>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</si>
  <si>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</si>
  <si>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</si>
  <si>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</si>
  <si>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</si>
  <si>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</si>
  <si>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</si>
  <si>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</si>
  <si>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</si>
  <si>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</si>
  <si>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</si>
  <si>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</si>
  <si>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</si>
  <si>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</si>
  <si>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</si>
  <si>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</si>
  <si>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</si>
  <si>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</si>
  <si>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</si>
  <si>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</si>
  <si>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</si>
  <si>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</si>
  <si>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</si>
  <si>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</si>
  <si>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</si>
  <si>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</si>
  <si>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</si>
  <si>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</si>
  <si>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</si>
  <si>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</si>
  <si>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</si>
  <si>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</si>
  <si>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</si>
  <si>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</si>
  <si>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</si>
  <si>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</si>
  <si>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</si>
  <si>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</si>
  <si>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</si>
  <si>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</si>
  <si>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</si>
  <si>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</si>
  <si>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</si>
  <si>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</si>
  <si>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</si>
  <si>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</si>
  <si>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</si>
  <si>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</si>
  <si>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</si>
  <si>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</si>
  <si>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</si>
  <si>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</si>
  <si>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</si>
  <si>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</si>
  <si>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</si>
  <si>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</si>
  <si>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</si>
  <si>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</si>
  <si>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</si>
  <si>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</si>
  <si>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</si>
  <si>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</si>
  <si>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</si>
  <si>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</si>
  <si>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</si>
  <si>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</si>
  <si>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</si>
  <si>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</si>
  <si>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</si>
  <si>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</si>
  <si>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</si>
  <si>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</si>
  <si>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</si>
  <si>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</si>
  <si>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</si>
  <si>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</si>
  <si>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</si>
  <si>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</si>
  <si>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</si>
  <si>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</si>
  <si>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</si>
  <si>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</si>
  <si>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</si>
  <si>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</si>
  <si>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</si>
  <si>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</si>
  <si>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</si>
  <si>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</si>
  <si>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</si>
  <si>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</si>
  <si>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</si>
  <si>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</si>
  <si>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</si>
  <si>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</si>
  <si>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</si>
  <si>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</si>
  <si>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</si>
  <si>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</si>
  <si>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</si>
  <si>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</si>
  <si>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</si>
  <si>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</si>
  <si>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</si>
  <si>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</si>
  <si>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</si>
  <si>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</si>
  <si>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</si>
  <si>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</si>
  <si>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</si>
  <si>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</si>
  <si>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</si>
  <si>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</si>
  <si>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</si>
  <si>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</si>
  <si>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</si>
  <si>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</si>
  <si>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</si>
  <si>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</si>
  <si>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</si>
  <si>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</si>
  <si>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</si>
  <si>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</si>
  <si>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</si>
  <si>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</si>
  <si>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</si>
  <si>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</si>
  <si>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</si>
  <si>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</si>
  <si>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</si>
  <si>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</si>
  <si>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</si>
  <si>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</si>
  <si>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</si>
  <si>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</si>
  <si>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</si>
  <si>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</si>
  <si>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</si>
  <si>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</si>
  <si>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</si>
  <si>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</si>
  <si>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</si>
  <si>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</si>
  <si>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</si>
  <si>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</si>
  <si>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</si>
  <si>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</si>
  <si>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</si>
  <si>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</si>
  <si>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</si>
  <si>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</si>
  <si>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</si>
  <si>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</si>
  <si>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</si>
  <si>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</si>
  <si>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</si>
  <si>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</si>
  <si>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</si>
  <si>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</si>
  <si>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</si>
  <si>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</si>
  <si>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</si>
  <si>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</si>
  <si>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</si>
  <si>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</si>
  <si>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</si>
  <si>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</si>
  <si>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</si>
  <si>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</si>
  <si>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</si>
  <si>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</si>
  <si>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</si>
  <si>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</si>
  <si>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</si>
  <si>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</si>
  <si>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</si>
  <si>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</si>
  <si>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</si>
  <si>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</si>
  <si>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</si>
  <si>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</si>
  <si>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</si>
  <si>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</si>
  <si>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</si>
  <si>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</si>
  <si>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</si>
  <si>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</si>
  <si>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</si>
  <si>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</si>
  <si>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</si>
  <si>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</si>
  <si>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</si>
  <si>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</si>
  <si>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</si>
  <si>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</si>
  <si>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</si>
  <si>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</si>
  <si>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</si>
  <si>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</si>
  <si>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</si>
  <si>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</si>
  <si>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</si>
  <si>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</si>
  <si>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</si>
  <si>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</si>
  <si>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</si>
  <si>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</si>
  <si>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</si>
  <si>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</si>
  <si>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</si>
  <si>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</si>
  <si>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</si>
  <si>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</si>
  <si>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</si>
  <si>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</si>
  <si>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</si>
  <si>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</si>
  <si>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</si>
  <si>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</si>
  <si>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</si>
  <si>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</si>
  <si>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</si>
  <si>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</si>
  <si>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</si>
  <si>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</si>
  <si>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</si>
  <si>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</si>
  <si>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</si>
  <si>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</si>
  <si>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</si>
  <si>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</si>
  <si>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</si>
  <si>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</si>
  <si>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</si>
  <si>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</si>
  <si>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</si>
  <si>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</si>
  <si>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</si>
  <si>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</si>
  <si>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</si>
  <si>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</si>
  <si>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</si>
  <si>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</si>
  <si>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</si>
  <si>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</si>
  <si>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</si>
  <si>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</si>
  <si>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</si>
  <si>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</si>
  <si>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</si>
  <si>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</si>
  <si>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</si>
  <si>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</si>
  <si>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</si>
  <si>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</si>
  <si>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</si>
  <si>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</si>
  <si>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</si>
  <si>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</si>
  <si>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</si>
  <si>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</si>
  <si>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</si>
  <si>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</si>
  <si>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</si>
  <si>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</si>
  <si>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</si>
  <si>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</si>
  <si>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</si>
  <si>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</si>
  <si>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</si>
  <si>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</si>
  <si>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</si>
  <si>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</si>
  <si>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</si>
  <si>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</si>
  <si>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</si>
  <si>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</si>
  <si>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</si>
  <si>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</si>
  <si>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</si>
  <si>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</si>
  <si>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</si>
  <si>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</si>
  <si>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</si>
  <si>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</si>
  <si>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</si>
  <si>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</si>
  <si>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</si>
  <si>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</si>
  <si>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</si>
  <si>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</si>
  <si>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</si>
  <si>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</si>
  <si>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</si>
  <si>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</si>
  <si>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</si>
  <si>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</si>
  <si>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</si>
  <si>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</si>
  <si>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</si>
  <si>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</si>
  <si>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</si>
  <si>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</si>
  <si>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</si>
  <si>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</si>
  <si>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</si>
  <si>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</si>
  <si>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</si>
  <si>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</si>
  <si>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</si>
  <si>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</si>
  <si>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</si>
  <si>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</si>
  <si>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</si>
  <si>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</si>
  <si>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</si>
  <si>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</si>
  <si>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</si>
  <si>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</si>
  <si>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</si>
  <si>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</si>
  <si>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</si>
  <si>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</si>
  <si>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</si>
  <si>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</si>
  <si>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</si>
  <si>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</si>
  <si>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</si>
  <si>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</si>
  <si>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</si>
  <si>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</si>
  <si>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</si>
  <si>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</si>
  <si>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</si>
  <si>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</si>
  <si>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</si>
  <si>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</si>
  <si>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</si>
  <si>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</si>
  <si>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</si>
  <si>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</si>
  <si>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</si>
  <si>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</si>
  <si>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</si>
  <si>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</si>
  <si>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</si>
  <si>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</si>
  <si>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</si>
  <si>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</si>
  <si>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</si>
  <si>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</si>
  <si>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</si>
  <si>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</si>
  <si>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</si>
  <si>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</si>
  <si>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</si>
  <si>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</si>
  <si>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</si>
  <si>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</si>
  <si>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</si>
  <si>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</si>
  <si>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</si>
  <si>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</si>
  <si>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</si>
  <si>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</si>
  <si>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</si>
  <si>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</si>
  <si>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</si>
  <si>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</si>
  <si>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</si>
  <si>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</si>
  <si>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</si>
  <si>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</si>
  <si>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</si>
  <si>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</si>
  <si>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</si>
  <si>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</si>
  <si>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</si>
  <si>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</si>
  <si>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</si>
  <si>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</si>
  <si>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</si>
  <si>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</si>
  <si>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</si>
  <si>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</si>
  <si>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</si>
  <si>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</si>
  <si>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</si>
  <si>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</si>
  <si>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</si>
  <si>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</si>
  <si>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</si>
  <si>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</si>
  <si>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</si>
  <si>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</si>
  <si>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</si>
  <si>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</si>
  <si>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</si>
  <si>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</si>
  <si>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</si>
  <si>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</si>
  <si>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</si>
  <si>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</si>
  <si>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</si>
  <si>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</si>
  <si>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</si>
  <si>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</si>
  <si>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</si>
  <si>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</si>
  <si>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</si>
  <si>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</si>
  <si>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</si>
  <si>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</si>
  <si>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</si>
  <si>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</si>
  <si>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</si>
  <si>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</si>
  <si>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</si>
  <si>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</si>
  <si>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</si>
  <si>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</si>
  <si>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</si>
  <si>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</si>
  <si>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</si>
  <si>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</si>
  <si>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</si>
  <si>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</si>
  <si>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</si>
  <si>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</si>
  <si>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</si>
  <si>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</si>
  <si>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</si>
  <si>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</si>
  <si>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</si>
  <si>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</si>
  <si>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</si>
  <si>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</si>
  <si>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</si>
  <si>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</si>
  <si>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</si>
  <si>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</si>
  <si>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</si>
  <si>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</si>
  <si>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</si>
  <si>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</si>
  <si>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</si>
  <si>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</si>
  <si>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</si>
  <si>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</si>
  <si>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</si>
  <si>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</si>
  <si>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</si>
  <si>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</si>
  <si>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</si>
  <si>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</si>
  <si>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</si>
  <si>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</si>
  <si>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</si>
  <si>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</si>
  <si>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</si>
  <si>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</si>
  <si>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</si>
  <si>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</si>
  <si>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</si>
  <si>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</si>
  <si>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</si>
  <si>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</si>
  <si>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</si>
  <si>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</si>
  <si>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</si>
  <si>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</si>
  <si>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</si>
  <si>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</si>
  <si>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</si>
  <si>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</si>
  <si>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</si>
  <si>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</si>
  <si>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</si>
  <si>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</si>
  <si>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</si>
  <si>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</si>
  <si>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</si>
  <si>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</si>
  <si>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</si>
  <si>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</si>
  <si>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</si>
  <si>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</si>
  <si>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</si>
  <si>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</si>
  <si>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</si>
  <si>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</si>
  <si>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</si>
  <si>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</si>
  <si>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</si>
  <si>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</si>
  <si>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</si>
  <si>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</si>
  <si>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</si>
  <si>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</si>
  <si>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</si>
  <si>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</si>
  <si>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</si>
  <si>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</si>
  <si>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</si>
  <si>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</si>
  <si>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</si>
  <si>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</si>
  <si>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</si>
  <si>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</si>
  <si>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</si>
  <si>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</si>
  <si>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</si>
  <si>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</si>
  <si>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</si>
  <si>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</si>
  <si>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</si>
  <si>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</si>
  <si>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</si>
  <si>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</si>
  <si>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</si>
  <si>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</si>
  <si>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</si>
  <si>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</si>
  <si>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</si>
  <si>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</si>
  <si>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</si>
  <si>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</si>
  <si>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</si>
  <si>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</si>
  <si>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</si>
  <si>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</si>
  <si>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</si>
  <si>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</si>
  <si>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</si>
  <si>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</si>
  <si>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</si>
  <si>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</si>
  <si>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</si>
  <si>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</si>
  <si>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</si>
  <si>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</si>
  <si>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</si>
  <si>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</si>
  <si>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</si>
  <si>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</si>
  <si>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</si>
  <si>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</si>
  <si>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</si>
  <si>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</si>
  <si>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</si>
  <si>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</si>
  <si>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</si>
  <si>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</si>
  <si>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</si>
  <si>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</si>
  <si>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</si>
  <si>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</si>
  <si>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</si>
  <si>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</si>
  <si>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</si>
  <si>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</si>
  <si>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</si>
  <si>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</si>
  <si>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</si>
  <si>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</si>
  <si>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</si>
  <si>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</si>
  <si>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</si>
  <si>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</si>
  <si>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</si>
  <si>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</si>
  <si>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</si>
  <si>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</si>
  <si>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</si>
  <si>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</si>
  <si>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</si>
  <si>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</si>
  <si>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</si>
  <si>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</si>
  <si>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</si>
  <si>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</si>
  <si>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</si>
  <si>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</si>
  <si>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</si>
  <si>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</si>
  <si>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</si>
  <si>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</si>
  <si>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</si>
  <si>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</si>
  <si>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</si>
  <si>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</si>
  <si>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</si>
  <si>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</si>
  <si>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</si>
  <si>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</si>
  <si>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</si>
  <si>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</si>
  <si>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</si>
  <si>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</si>
  <si>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</si>
  <si>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</si>
  <si>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</si>
  <si>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</si>
  <si>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</si>
  <si>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</si>
  <si>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</si>
  <si>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</si>
  <si>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</si>
  <si>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</si>
  <si>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</si>
  <si>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</si>
  <si>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</si>
  <si>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</si>
  <si>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</si>
  <si>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</si>
  <si>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</si>
  <si>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</si>
  <si>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</si>
  <si>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</si>
  <si>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</si>
  <si>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</si>
  <si>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</si>
  <si>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</si>
  <si>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</si>
  <si>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</si>
  <si>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</si>
  <si>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</si>
  <si>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</si>
  <si>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</si>
  <si>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</si>
  <si>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</si>
  <si>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</si>
  <si>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</si>
  <si>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</si>
  <si>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</si>
  <si>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</si>
  <si>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</si>
  <si>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</si>
  <si>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</si>
  <si>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</si>
  <si>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</si>
  <si>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</si>
  <si>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</si>
  <si>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</si>
  <si>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</si>
  <si>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</si>
  <si>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</si>
  <si>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</si>
  <si>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</si>
  <si>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</si>
  <si>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</si>
  <si>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</si>
  <si>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</si>
  <si>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</si>
  <si>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</si>
  <si>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</si>
  <si>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</si>
  <si>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</si>
  <si>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</si>
  <si>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</si>
  <si>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</si>
  <si>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</si>
  <si>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</si>
  <si>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</si>
  <si>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</si>
  <si>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</si>
  <si>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</si>
  <si>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</si>
  <si>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</si>
  <si>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</si>
  <si>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</si>
  <si>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</si>
  <si>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</si>
  <si>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</si>
  <si>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</si>
  <si>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</si>
  <si>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</si>
  <si>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</si>
  <si>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</si>
  <si>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</si>
  <si>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</si>
  <si>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</si>
  <si>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</si>
  <si>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</si>
  <si>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</si>
  <si>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</si>
  <si>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</si>
  <si>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</si>
  <si>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</si>
  <si>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</si>
  <si>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</si>
  <si>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</si>
  <si>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</si>
  <si>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</si>
  <si>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</si>
  <si>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</si>
  <si>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</si>
  <si>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</si>
  <si>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</si>
  <si>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</si>
  <si>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</si>
  <si>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</si>
  <si>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</si>
  <si>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</si>
  <si>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</si>
  <si>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</si>
  <si>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</si>
  <si>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</si>
  <si>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</si>
  <si>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</si>
  <si>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</si>
  <si>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</si>
  <si>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</si>
  <si>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</si>
  <si>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</si>
  <si>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</si>
  <si>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</si>
  <si>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</si>
  <si>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</si>
  <si>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</si>
  <si>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</si>
  <si>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</si>
  <si>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</si>
  <si>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</si>
  <si>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</si>
  <si>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</si>
  <si>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</si>
  <si>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</si>
  <si>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</si>
  <si>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</si>
  <si>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</si>
  <si>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</si>
  <si>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</si>
  <si>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</si>
  <si>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</si>
  <si>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</si>
  <si>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</si>
  <si>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</si>
  <si>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</si>
  <si>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</si>
  <si>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</si>
  <si>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</si>
  <si>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</si>
  <si>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</si>
  <si>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</si>
  <si>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</si>
  <si>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</si>
  <si>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</si>
  <si>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</si>
  <si>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</si>
  <si>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</si>
  <si>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</si>
  <si>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</si>
  <si>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</si>
  <si>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</si>
  <si>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</si>
  <si>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</si>
  <si>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</si>
  <si>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</si>
  <si>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</si>
  <si>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</si>
  <si>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</si>
  <si>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</si>
  <si>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</si>
  <si>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</si>
  <si>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</si>
  <si>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</si>
  <si>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</si>
  <si>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</si>
  <si>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</si>
  <si>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</si>
  <si>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</si>
  <si>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</si>
  <si>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6.22：预计7/8月完成 / 7.31推文：(疑似)推迟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</si>
  <si>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</si>
  <si>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</si>
  <si>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</si>
  <si>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</si>
  <si>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</si>
  <si>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8.25：10月左右补发/ 泰国发货 / 12.29：EE176229184TH, EE176229520TH</t>
    <phoneticPr fontId="2" type="noConversion"/>
  </si>
  <si>
    <t>运输中：</t>
    <phoneticPr fontId="2" type="noConversion"/>
  </si>
  <si>
    <t>9.2：排单中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</si>
  <si>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</si>
  <si>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</si>
  <si>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</si>
  <si>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</si>
  <si>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</si>
  <si>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9.15：预计10月第二周</t>
    <phoneticPr fontId="2" type="noConversion"/>
  </si>
  <si>
    <t>田雄FALLIN' LOVE LE</t>
    <phoneticPr fontId="2" type="noConversion"/>
  </si>
  <si>
    <t>6.10：生产中 / 9.23：样品制作中</t>
    <phoneticPr fontId="2" type="noConversion"/>
  </si>
  <si>
    <t>3.23：预计制作需要4~5个月 /9.19推文：(疑似)下个月交付</t>
    <phoneticPr fontId="2" type="noConversion"/>
  </si>
  <si>
    <t>9.18：预计今年底或明年初交付</t>
    <phoneticPr fontId="2" type="noConversion"/>
  </si>
  <si>
    <t>9.23：30号退款 /6.8：待退款 已给zfb二维码 /泰国发货 / 已改收件人姓名</t>
    <phoneticPr fontId="2" type="noConversion"/>
  </si>
  <si>
    <t>9.23最新物流</t>
    <phoneticPr fontId="2" type="noConversion"/>
  </si>
  <si>
    <t>未补原因</t>
    <phoneticPr fontId="2" type="noConversion"/>
  </si>
  <si>
    <t>290g</t>
    <phoneticPr fontId="2" type="noConversion"/>
  </si>
  <si>
    <t>110g</t>
    <phoneticPr fontId="2" type="noConversion"/>
  </si>
  <si>
    <t>530g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</si>
  <si>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</t>
    </r>
    <phoneticPr fontId="2" type="noConversion"/>
  </si>
  <si>
    <t xml:space="preserve">崔连准 YEONJUN 1st Cheering Kit          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</si>
  <si>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phoneticPr fontId="2" type="noConversion"/>
  </si>
  <si>
    <t>近两月联系无回复</t>
    <phoneticPr fontId="2" type="noConversion"/>
  </si>
  <si>
    <t>样品制作中，时间未定</t>
    <phoneticPr fontId="2" type="noConversion"/>
  </si>
  <si>
    <t>推文延迟交付，私信暂无回复</t>
    <phoneticPr fontId="2" type="noConversion"/>
  </si>
  <si>
    <t>工厂排单中，时间未定</t>
    <phoneticPr fontId="2" type="noConversion"/>
  </si>
  <si>
    <t>预计10,11月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</si>
</sst>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0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D:\txt\&#22270;\&#26446;&#22432;&#23578;%20&#20855;&#27491;&#27169;20cm&#23043;&#23043;(MEOWMoSang)&#29289;&#27969;.PNG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20">
        <v>1335.94</v>
      </c>
      <c r="H115" s="320">
        <v>1182.3499999999999</v>
      </c>
      <c r="I115" s="320">
        <v>92.52</v>
      </c>
      <c r="J115" s="320">
        <v>9.64</v>
      </c>
      <c r="K115" s="320">
        <v>122.8</v>
      </c>
      <c r="L115" s="319">
        <f t="shared" si="9"/>
        <v>245.55488000000014</v>
      </c>
      <c r="M115" s="321" t="s">
        <v>812</v>
      </c>
      <c r="N115" s="320">
        <v>15</v>
      </c>
      <c r="O115" s="319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20"/>
      <c r="H116" s="320"/>
      <c r="I116" s="320">
        <v>49.72</v>
      </c>
      <c r="J116" s="320">
        <v>4.84</v>
      </c>
      <c r="K116" s="320">
        <v>50.31</v>
      </c>
      <c r="L116" s="319"/>
      <c r="M116" s="321" t="s">
        <v>812</v>
      </c>
      <c r="N116" s="320">
        <v>23</v>
      </c>
      <c r="O116" s="320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21" t="s">
        <v>284</v>
      </c>
      <c r="E126" s="321" t="s">
        <v>86</v>
      </c>
      <c r="F126" s="184"/>
      <c r="G126" s="320">
        <v>1566.74</v>
      </c>
      <c r="H126" s="320">
        <v>1566.14</v>
      </c>
      <c r="I126" s="320">
        <v>160.19</v>
      </c>
      <c r="J126" s="320">
        <v>1.61</v>
      </c>
      <c r="K126" s="320">
        <v>26.16</v>
      </c>
      <c r="L126" s="322">
        <f>G126+I126*0.994-H126</f>
        <v>159.82885999999985</v>
      </c>
      <c r="M126" s="321"/>
      <c r="N126" s="321"/>
      <c r="O126" s="319">
        <f>L126-N126</f>
        <v>159.82885999999985</v>
      </c>
      <c r="P126" s="321"/>
    </row>
    <row r="127" spans="1:23" ht="28.05" customHeight="1" x14ac:dyDescent="0.25">
      <c r="A127" t="s">
        <v>25</v>
      </c>
      <c r="B127" t="s">
        <v>142</v>
      </c>
      <c r="D127" s="321"/>
      <c r="E127" s="321"/>
      <c r="F127" s="184"/>
      <c r="G127" s="320"/>
      <c r="H127" s="320"/>
      <c r="I127" s="320"/>
      <c r="J127" s="320"/>
      <c r="K127" s="320"/>
      <c r="L127" s="322"/>
      <c r="M127" s="321"/>
      <c r="N127" s="321"/>
      <c r="O127" s="319"/>
      <c r="P127" s="321"/>
    </row>
    <row r="128" spans="1:23" ht="28.05" customHeight="1" x14ac:dyDescent="0.25">
      <c r="A128" t="s">
        <v>26</v>
      </c>
      <c r="B128" t="s">
        <v>142</v>
      </c>
      <c r="D128" s="321"/>
      <c r="E128" s="321"/>
      <c r="F128" s="184"/>
      <c r="G128" s="320"/>
      <c r="H128" s="320"/>
      <c r="I128" s="320"/>
      <c r="J128" s="320"/>
      <c r="K128" s="320"/>
      <c r="L128" s="322"/>
      <c r="M128" s="321"/>
      <c r="N128" s="321"/>
      <c r="O128" s="319"/>
      <c r="P128" s="321"/>
    </row>
    <row r="129" spans="1:23" ht="28.05" customHeight="1" x14ac:dyDescent="0.25">
      <c r="A129" t="s">
        <v>180</v>
      </c>
      <c r="B129" t="s">
        <v>142</v>
      </c>
      <c r="D129" s="321"/>
      <c r="E129" s="321"/>
      <c r="F129" s="184"/>
      <c r="G129" s="320"/>
      <c r="H129" s="320"/>
      <c r="I129" s="320"/>
      <c r="J129" s="320"/>
      <c r="K129" s="320"/>
      <c r="L129" s="322"/>
      <c r="M129" s="321"/>
      <c r="N129" s="321"/>
      <c r="O129" s="319"/>
      <c r="P129" s="321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2" customFormat="1" ht="25.05" customHeight="1" x14ac:dyDescent="0.25">
      <c r="A174" s="87" t="s">
        <v>1688</v>
      </c>
    </row>
    <row r="175" spans="1:18" ht="28.05" customHeight="1" x14ac:dyDescent="0.25">
      <c r="A175" s="289" t="s">
        <v>855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52"/>
  <sheetViews>
    <sheetView zoomScale="74" zoomScaleNormal="85" workbookViewId="0">
      <pane ySplit="1" topLeftCell="A254" activePane="bottomLeft" state="frozen"/>
      <selection pane="bottomLeft" activeCell="A151" sqref="A151"/>
    </sheetView>
  </sheetViews>
  <sheetFormatPr defaultRowHeight="28.05" customHeight="1" x14ac:dyDescent="0.25"/>
  <cols>
    <col min="1" max="1" width="52.5546875" customWidth="1"/>
    <col min="2" max="2" width="52.5546875" style="263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1" t="s">
        <v>1530</v>
      </c>
      <c r="B167" s="261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23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23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3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24" t="s">
        <v>1531</v>
      </c>
      <c r="B267" s="324"/>
      <c r="C267" s="324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0" t="s">
        <v>1471</v>
      </c>
      <c r="D268" s="13" t="s">
        <v>785</v>
      </c>
      <c r="E268" s="277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0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2" t="s">
        <v>1473</v>
      </c>
      <c r="B270" s="252" t="s">
        <v>1534</v>
      </c>
      <c r="C270" s="250" t="s">
        <v>1471</v>
      </c>
      <c r="D270" s="13" t="s">
        <v>707</v>
      </c>
      <c r="E270" s="250" t="s">
        <v>1483</v>
      </c>
    </row>
    <row r="271" spans="1:26" ht="28.05" customHeight="1" x14ac:dyDescent="0.25">
      <c r="A271" s="253" t="s">
        <v>1474</v>
      </c>
      <c r="B271" s="253" t="s">
        <v>1535</v>
      </c>
      <c r="C271" s="250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2" t="s">
        <v>1475</v>
      </c>
      <c r="B272" s="252" t="s">
        <v>1536</v>
      </c>
      <c r="C272" s="250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3" t="s">
        <v>1476</v>
      </c>
      <c r="B273" s="253" t="s">
        <v>1537</v>
      </c>
      <c r="C273" s="250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2" t="s">
        <v>1479</v>
      </c>
      <c r="B274" s="252" t="s">
        <v>1538</v>
      </c>
      <c r="C274" s="250" t="s">
        <v>1471</v>
      </c>
      <c r="D274" s="13" t="s">
        <v>688</v>
      </c>
      <c r="E274" s="224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2" t="s">
        <v>1480</v>
      </c>
      <c r="B275" s="252" t="s">
        <v>1539</v>
      </c>
      <c r="C275" s="250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0" t="s">
        <v>1478</v>
      </c>
      <c r="B276" s="263" t="s">
        <v>1540</v>
      </c>
      <c r="C276" s="250" t="s">
        <v>1471</v>
      </c>
      <c r="D276" s="13" t="s">
        <v>846</v>
      </c>
      <c r="E276" s="250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0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1" t="s">
        <v>1471</v>
      </c>
      <c r="D278" s="13" t="s">
        <v>851</v>
      </c>
      <c r="E278" s="95" t="s">
        <v>1380</v>
      </c>
    </row>
    <row r="279" spans="1:26" s="224" customFormat="1" ht="28.05" customHeight="1" x14ac:dyDescent="0.25">
      <c r="A279" s="258" t="s">
        <v>1510</v>
      </c>
      <c r="B279" s="258" t="s">
        <v>1543</v>
      </c>
      <c r="C279" s="255" t="s">
        <v>1509</v>
      </c>
      <c r="D279" s="13" t="s">
        <v>793</v>
      </c>
      <c r="E279" s="83" t="s">
        <v>1391</v>
      </c>
      <c r="H279" s="83"/>
    </row>
    <row r="280" spans="1:26" s="224" customFormat="1" ht="28.05" customHeight="1" x14ac:dyDescent="0.25">
      <c r="A280" s="259" t="s">
        <v>1511</v>
      </c>
      <c r="B280" s="259" t="s">
        <v>1544</v>
      </c>
      <c r="C280" s="255" t="s">
        <v>1509</v>
      </c>
      <c r="D280" s="13" t="s">
        <v>640</v>
      </c>
      <c r="E280" s="255" t="s">
        <v>1407</v>
      </c>
    </row>
    <row r="281" spans="1:26" s="224" customFormat="1" ht="28.05" customHeight="1" x14ac:dyDescent="0.25">
      <c r="A281" s="260" t="s">
        <v>1512</v>
      </c>
      <c r="B281" s="260" t="s">
        <v>1545</v>
      </c>
      <c r="C281" s="255" t="s">
        <v>1509</v>
      </c>
      <c r="D281" s="13" t="s">
        <v>640</v>
      </c>
      <c r="E281" s="255" t="s">
        <v>1407</v>
      </c>
    </row>
    <row r="282" spans="1:26" ht="28.05" customHeight="1" x14ac:dyDescent="0.25">
      <c r="A282" s="261" t="s">
        <v>1526</v>
      </c>
      <c r="B282" s="261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6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6" t="s">
        <v>1527</v>
      </c>
      <c r="D284" s="13" t="s">
        <v>730</v>
      </c>
      <c r="E284" s="83" t="s">
        <v>1197</v>
      </c>
      <c r="F284" s="60" t="s">
        <v>816</v>
      </c>
    </row>
    <row r="285" spans="1:26" s="224" customFormat="1" ht="25.05" customHeight="1" x14ac:dyDescent="0.25">
      <c r="A285" s="63" t="s">
        <v>1517</v>
      </c>
      <c r="B285" s="63" t="s">
        <v>1548</v>
      </c>
      <c r="C285" s="256" t="s">
        <v>1527</v>
      </c>
      <c r="D285" s="13" t="s">
        <v>616</v>
      </c>
      <c r="E285" s="83" t="s">
        <v>1232</v>
      </c>
      <c r="F285" s="60" t="s">
        <v>816</v>
      </c>
    </row>
    <row r="286" spans="1:26" s="224" customFormat="1" ht="25.05" customHeight="1" x14ac:dyDescent="0.25">
      <c r="A286" s="67" t="s">
        <v>1518</v>
      </c>
      <c r="B286" s="67" t="s">
        <v>1549</v>
      </c>
      <c r="C286" s="256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6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6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6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6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6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3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3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3" customFormat="1" ht="28.05" customHeight="1" x14ac:dyDescent="0.25">
      <c r="A294" s="65" t="s">
        <v>1560</v>
      </c>
      <c r="B294" s="65" t="s">
        <v>1559</v>
      </c>
      <c r="C294" s="263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0" t="s">
        <v>1359</v>
      </c>
      <c r="F295" s="53"/>
    </row>
    <row r="296" spans="1:8" ht="28.05" customHeight="1" x14ac:dyDescent="0.25">
      <c r="A296" s="180" t="s">
        <v>1244</v>
      </c>
      <c r="B296" s="180"/>
      <c r="C296" s="256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6"/>
      <c r="D297" s="182" t="s">
        <v>1267</v>
      </c>
      <c r="E297" s="270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69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0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4" customFormat="1" ht="28.05" customHeight="1" x14ac:dyDescent="0.25">
      <c r="A303" s="44" t="s">
        <v>1602</v>
      </c>
      <c r="B303" s="275" t="s">
        <v>1593</v>
      </c>
      <c r="C303" s="276" t="s">
        <v>1622</v>
      </c>
      <c r="D303" s="13" t="s">
        <v>672</v>
      </c>
      <c r="F303" s="274" t="s">
        <v>86</v>
      </c>
    </row>
    <row r="304" spans="1:8" ht="28.05" customHeight="1" x14ac:dyDescent="0.25">
      <c r="A304" s="178" t="s">
        <v>1618</v>
      </c>
      <c r="B304" s="278" t="s">
        <v>1629</v>
      </c>
      <c r="C304" s="276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2" t="s">
        <v>1625</v>
      </c>
      <c r="C305" s="276" t="s">
        <v>1622</v>
      </c>
      <c r="D305" s="13" t="s">
        <v>530</v>
      </c>
      <c r="E305" s="277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3" t="s">
        <v>1592</v>
      </c>
      <c r="B306" s="281" t="s">
        <v>1594</v>
      </c>
      <c r="C306" s="276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3" t="s">
        <v>1613</v>
      </c>
      <c r="B307" s="282" t="s">
        <v>1623</v>
      </c>
      <c r="C307" s="276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3" t="s">
        <v>1614</v>
      </c>
      <c r="B308" s="282" t="s">
        <v>1596</v>
      </c>
      <c r="C308" s="276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3" t="s">
        <v>1615</v>
      </c>
      <c r="B309" s="282" t="s">
        <v>1636</v>
      </c>
      <c r="C309" s="276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8" t="s">
        <v>1630</v>
      </c>
      <c r="C310" s="276" t="s">
        <v>1622</v>
      </c>
      <c r="D310" s="13" t="s">
        <v>1599</v>
      </c>
      <c r="E310" s="277" t="s">
        <v>1600</v>
      </c>
    </row>
    <row r="311" spans="1:7" ht="28.05" customHeight="1" x14ac:dyDescent="0.25">
      <c r="A311" s="65" t="s">
        <v>1619</v>
      </c>
      <c r="B311" s="283" t="s">
        <v>1637</v>
      </c>
      <c r="C311" s="276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8" t="s">
        <v>1628</v>
      </c>
      <c r="C312" s="276" t="s">
        <v>1622</v>
      </c>
      <c r="D312" s="133" t="s">
        <v>695</v>
      </c>
      <c r="E312" s="130" t="s">
        <v>1274</v>
      </c>
      <c r="F312" s="130"/>
      <c r="G312" s="224"/>
    </row>
    <row r="313" spans="1:7" ht="28.05" customHeight="1" x14ac:dyDescent="0.25">
      <c r="A313" s="65" t="s">
        <v>1617</v>
      </c>
      <c r="B313" s="283" t="s">
        <v>1634</v>
      </c>
      <c r="C313" s="276" t="s">
        <v>1622</v>
      </c>
      <c r="D313" s="13" t="s">
        <v>696</v>
      </c>
      <c r="E313" s="270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79" t="s">
        <v>1605</v>
      </c>
      <c r="C314" s="276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0" t="s">
        <v>1606</v>
      </c>
      <c r="C315" s="276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3" t="s">
        <v>1607</v>
      </c>
      <c r="B316" s="281" t="s">
        <v>1607</v>
      </c>
      <c r="C316" s="276" t="s">
        <v>1622</v>
      </c>
      <c r="D316" s="13" t="s">
        <v>435</v>
      </c>
      <c r="E316" s="61" t="s">
        <v>1701</v>
      </c>
      <c r="F316" s="121" t="s">
        <v>816</v>
      </c>
      <c r="G316" s="270" t="s">
        <v>86</v>
      </c>
    </row>
    <row r="317" spans="1:7" ht="28.05" customHeight="1" x14ac:dyDescent="0.25">
      <c r="A317" s="65" t="s">
        <v>1608</v>
      </c>
      <c r="B317" s="283" t="s">
        <v>1632</v>
      </c>
      <c r="C317" s="276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2" t="s">
        <v>1633</v>
      </c>
      <c r="C318" s="276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2" t="s">
        <v>1635</v>
      </c>
      <c r="C319" s="276" t="s">
        <v>1622</v>
      </c>
      <c r="D319" s="13" t="s">
        <v>527</v>
      </c>
      <c r="E319" s="83" t="s">
        <v>1375</v>
      </c>
      <c r="G319" s="263"/>
    </row>
    <row r="320" spans="1:7" ht="28.05" customHeight="1" x14ac:dyDescent="0.25">
      <c r="A320" s="177" t="s">
        <v>1612</v>
      </c>
      <c r="B320" s="280" t="s">
        <v>1624</v>
      </c>
      <c r="C320" s="276" t="s">
        <v>1622</v>
      </c>
      <c r="D320" s="13" t="s">
        <v>661</v>
      </c>
      <c r="E320" s="83" t="s">
        <v>1374</v>
      </c>
      <c r="G320" s="263"/>
    </row>
    <row r="321" spans="1:8" ht="28.05" customHeight="1" x14ac:dyDescent="0.25">
      <c r="A321" s="65" t="s">
        <v>1610</v>
      </c>
      <c r="B321" s="283" t="s">
        <v>1631</v>
      </c>
      <c r="C321" s="276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2" t="s">
        <v>1627</v>
      </c>
      <c r="C322" s="285" t="s">
        <v>1622</v>
      </c>
      <c r="D322" s="240" t="s">
        <v>757</v>
      </c>
      <c r="E322" s="270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5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5" t="s">
        <v>1644</v>
      </c>
      <c r="D324" s="13" t="s">
        <v>659</v>
      </c>
      <c r="E324" s="224" t="s">
        <v>1409</v>
      </c>
      <c r="F324" s="224"/>
    </row>
    <row r="325" spans="1:8" ht="28.05" customHeight="1" x14ac:dyDescent="0.25">
      <c r="A325" s="178" t="s">
        <v>1641</v>
      </c>
      <c r="B325" s="178" t="s">
        <v>1643</v>
      </c>
      <c r="C325" s="285" t="s">
        <v>1644</v>
      </c>
      <c r="D325" s="13" t="s">
        <v>659</v>
      </c>
      <c r="E325" s="224" t="s">
        <v>1381</v>
      </c>
      <c r="F325" s="224"/>
    </row>
    <row r="326" spans="1:8" ht="28.05" customHeight="1" x14ac:dyDescent="0.25">
      <c r="A326" s="175" t="s">
        <v>1651</v>
      </c>
      <c r="B326" s="175" t="s">
        <v>1652</v>
      </c>
      <c r="C326" s="286" t="s">
        <v>1653</v>
      </c>
      <c r="D326" s="240" t="s">
        <v>676</v>
      </c>
      <c r="E326" s="270" t="s">
        <v>1581</v>
      </c>
      <c r="F326" s="121" t="s">
        <v>816</v>
      </c>
      <c r="G326" s="89" t="s">
        <v>86</v>
      </c>
    </row>
    <row r="327" spans="1:8" ht="28.05" customHeight="1" x14ac:dyDescent="0.25">
      <c r="A327" s="238" t="s">
        <v>1654</v>
      </c>
      <c r="B327" s="238" t="s">
        <v>1490</v>
      </c>
      <c r="C327" s="286" t="s">
        <v>1653</v>
      </c>
      <c r="D327" s="240" t="s">
        <v>615</v>
      </c>
      <c r="E327" s="270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6" t="s">
        <v>1653</v>
      </c>
      <c r="D328" s="13" t="s">
        <v>823</v>
      </c>
      <c r="E328" s="270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6" t="s">
        <v>1653</v>
      </c>
      <c r="D329" s="13" t="s">
        <v>664</v>
      </c>
      <c r="E329" s="270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7" t="s">
        <v>1653</v>
      </c>
      <c r="D330" s="13" t="s">
        <v>741</v>
      </c>
      <c r="E330" s="270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3" t="s">
        <v>1663</v>
      </c>
      <c r="B332" s="233" t="s">
        <v>1504</v>
      </c>
      <c r="C332" s="290" t="s">
        <v>1678</v>
      </c>
      <c r="D332" s="13" t="s">
        <v>992</v>
      </c>
      <c r="E332" s="325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0" t="s">
        <v>1678</v>
      </c>
      <c r="D333" s="240" t="s">
        <v>1575</v>
      </c>
      <c r="E333" s="325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0" t="s">
        <v>1678</v>
      </c>
      <c r="D334" s="13" t="s">
        <v>1404</v>
      </c>
      <c r="E334" s="325"/>
      <c r="F334" s="121" t="s">
        <v>816</v>
      </c>
      <c r="G334" s="130" t="s">
        <v>86</v>
      </c>
    </row>
    <row r="335" spans="1:8" ht="28.05" customHeight="1" x14ac:dyDescent="0.25">
      <c r="A335" s="232" t="s">
        <v>1671</v>
      </c>
      <c r="B335" s="232" t="s">
        <v>1669</v>
      </c>
      <c r="C335" s="290" t="s">
        <v>1678</v>
      </c>
      <c r="D335" s="13" t="s">
        <v>701</v>
      </c>
      <c r="E335" s="277" t="s">
        <v>1672</v>
      </c>
      <c r="F335" s="61" t="s">
        <v>86</v>
      </c>
      <c r="G335" s="239"/>
    </row>
    <row r="336" spans="1:8" ht="28.05" customHeight="1" x14ac:dyDescent="0.25">
      <c r="A336" s="132" t="s">
        <v>1666</v>
      </c>
      <c r="B336" s="132" t="s">
        <v>1498</v>
      </c>
      <c r="C336" s="290" t="s">
        <v>1678</v>
      </c>
      <c r="D336" s="13" t="s">
        <v>789</v>
      </c>
      <c r="E336" s="270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0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0" t="s">
        <v>1678</v>
      </c>
      <c r="D338" s="240" t="s">
        <v>800</v>
      </c>
      <c r="E338" s="61" t="s">
        <v>1700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0" t="s">
        <v>1678</v>
      </c>
      <c r="D339" s="13" t="s">
        <v>716</v>
      </c>
      <c r="E339" s="270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0" t="s">
        <v>1678</v>
      </c>
      <c r="D340" s="237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6" t="s">
        <v>1695</v>
      </c>
      <c r="D341" s="240" t="s">
        <v>296</v>
      </c>
      <c r="E341" s="270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3" t="s">
        <v>1686</v>
      </c>
      <c r="B342" s="233" t="s">
        <v>1497</v>
      </c>
      <c r="C342" s="296" t="s">
        <v>1695</v>
      </c>
      <c r="D342" s="13" t="s">
        <v>660</v>
      </c>
      <c r="E342" s="270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1693</v>
      </c>
      <c r="C343" s="297" t="s">
        <v>1702</v>
      </c>
      <c r="D343" s="240" t="s">
        <v>644</v>
      </c>
      <c r="E343" s="270" t="s">
        <v>1690</v>
      </c>
      <c r="F343" s="121" t="s">
        <v>816</v>
      </c>
      <c r="G343" s="270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1694</v>
      </c>
      <c r="C344" s="297" t="s">
        <v>1702</v>
      </c>
      <c r="D344" s="240" t="s">
        <v>644</v>
      </c>
      <c r="E344" s="270" t="s">
        <v>1690</v>
      </c>
      <c r="F344" s="121" t="s">
        <v>816</v>
      </c>
      <c r="G344" s="270" t="s">
        <v>86</v>
      </c>
      <c r="H344" s="83"/>
    </row>
    <row r="345" spans="1:26" ht="25.05" customHeight="1" x14ac:dyDescent="0.25">
      <c r="A345" s="178" t="s">
        <v>1704</v>
      </c>
      <c r="B345" s="178" t="s">
        <v>1705</v>
      </c>
      <c r="C345" s="297" t="s">
        <v>1703</v>
      </c>
      <c r="D345" s="240" t="s">
        <v>679</v>
      </c>
      <c r="E345" s="225" t="s">
        <v>1698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1711</v>
      </c>
      <c r="C347" s="306" t="s">
        <v>1724</v>
      </c>
      <c r="D347" s="307" t="s">
        <v>1382</v>
      </c>
      <c r="E347" s="61" t="s">
        <v>1725</v>
      </c>
      <c r="F347" s="60" t="s">
        <v>816</v>
      </c>
      <c r="G347" s="296" t="s">
        <v>86</v>
      </c>
      <c r="U347"/>
      <c r="V347"/>
      <c r="W347"/>
      <c r="X347"/>
      <c r="Y347"/>
      <c r="Z347"/>
    </row>
    <row r="348" spans="1:26" ht="28.05" customHeight="1" x14ac:dyDescent="0.25">
      <c r="A348" s="260" t="s">
        <v>1601</v>
      </c>
      <c r="B348" s="260" t="s">
        <v>1722</v>
      </c>
      <c r="C348" s="306" t="s">
        <v>1724</v>
      </c>
      <c r="D348" s="237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1723</v>
      </c>
      <c r="C349" s="306" t="s">
        <v>1724</v>
      </c>
      <c r="D349" s="237" t="s">
        <v>782</v>
      </c>
      <c r="E349" s="61" t="s">
        <v>1727</v>
      </c>
      <c r="F349" s="121" t="s">
        <v>816</v>
      </c>
      <c r="G349" s="89" t="s">
        <v>86</v>
      </c>
    </row>
    <row r="351" spans="1:26" ht="25.05" customHeight="1" x14ac:dyDescent="0.25">
      <c r="A351" t="s">
        <v>46</v>
      </c>
      <c r="B351" s="312" t="s">
        <v>46</v>
      </c>
      <c r="C351" s="312" t="s">
        <v>1735</v>
      </c>
      <c r="D351" s="311" t="s">
        <v>1383</v>
      </c>
      <c r="E351" s="89" t="s">
        <v>1732</v>
      </c>
      <c r="F351" s="60" t="s">
        <v>1275</v>
      </c>
      <c r="G351" s="220" t="s">
        <v>86</v>
      </c>
      <c r="J351" s="199"/>
      <c r="U351"/>
      <c r="V351"/>
      <c r="W351"/>
      <c r="X351"/>
      <c r="Y351"/>
      <c r="Z351"/>
    </row>
    <row r="352" spans="1:26" s="235" customFormat="1" ht="25.05" customHeight="1" x14ac:dyDescent="0.25">
      <c r="A352" s="67" t="s">
        <v>1485</v>
      </c>
      <c r="B352" s="67" t="s">
        <v>1742</v>
      </c>
      <c r="C352" s="316" t="s">
        <v>1741</v>
      </c>
      <c r="D352" s="311" t="s">
        <v>1448</v>
      </c>
      <c r="E352" s="235" t="s">
        <v>1740</v>
      </c>
      <c r="F352" s="255" t="s">
        <v>1731</v>
      </c>
      <c r="G352" s="83"/>
      <c r="H352" s="83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9" zoomScale="68" zoomScaleNormal="80" workbookViewId="0">
      <selection sqref="A1:G25"/>
    </sheetView>
  </sheetViews>
  <sheetFormatPr defaultRowHeight="28.05" customHeight="1" x14ac:dyDescent="0.25"/>
  <cols>
    <col min="1" max="1" width="23.33203125" style="224" bestFit="1" customWidth="1"/>
    <col min="2" max="2" width="57.6640625" bestFit="1" customWidth="1"/>
    <col min="3" max="3" width="18.33203125" style="224" hidden="1" customWidth="1"/>
    <col min="4" max="4" width="15" hidden="1" customWidth="1"/>
    <col min="5" max="5" width="17.44140625" hidden="1" customWidth="1"/>
    <col min="6" max="6" width="44.44140625" hidden="1" customWidth="1"/>
    <col min="7" max="7" width="51.33203125" style="224" customWidth="1"/>
    <col min="12" max="12" width="8.88671875" customWidth="1"/>
  </cols>
  <sheetData>
    <row r="1" spans="1:10" s="224" customFormat="1" ht="28.05" customHeight="1" x14ac:dyDescent="0.25">
      <c r="B1" s="229" t="s">
        <v>1427</v>
      </c>
    </row>
    <row r="2" spans="1:10" s="224" customFormat="1" ht="28.05" customHeight="1" x14ac:dyDescent="0.25">
      <c r="A2" s="327" t="s">
        <v>1406</v>
      </c>
      <c r="B2" s="64" t="s">
        <v>359</v>
      </c>
      <c r="C2" s="227">
        <v>27</v>
      </c>
      <c r="D2" s="54">
        <v>10.16</v>
      </c>
      <c r="E2" s="13" t="s">
        <v>788</v>
      </c>
      <c r="F2" s="13"/>
      <c r="G2" s="13"/>
      <c r="I2" s="224">
        <v>18</v>
      </c>
    </row>
    <row r="3" spans="1:10" s="224" customFormat="1" ht="28.05" customHeight="1" x14ac:dyDescent="0.25">
      <c r="A3" s="327"/>
      <c r="B3" s="65" t="s">
        <v>1757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4">
        <v>3</v>
      </c>
      <c r="J3" s="224" t="s">
        <v>1752</v>
      </c>
    </row>
    <row r="4" spans="1:10" s="224" customFormat="1" ht="28.05" customHeight="1" x14ac:dyDescent="0.25">
      <c r="A4" s="327"/>
      <c r="B4" s="67" t="s">
        <v>1756</v>
      </c>
      <c r="C4" s="127">
        <v>28</v>
      </c>
      <c r="D4" s="58">
        <v>12.7</v>
      </c>
      <c r="E4" s="13" t="s">
        <v>719</v>
      </c>
      <c r="F4" s="224" t="s">
        <v>1017</v>
      </c>
      <c r="I4" s="224">
        <v>25</v>
      </c>
      <c r="J4" s="224" t="s">
        <v>1753</v>
      </c>
    </row>
    <row r="5" spans="1:10" s="224" customFormat="1" ht="28.05" customHeight="1" x14ac:dyDescent="0.25">
      <c r="A5" s="327"/>
      <c r="B5" s="139" t="s">
        <v>1755</v>
      </c>
      <c r="C5" s="139">
        <v>4</v>
      </c>
      <c r="D5" s="223" t="s">
        <v>531</v>
      </c>
      <c r="E5" s="13" t="s">
        <v>647</v>
      </c>
      <c r="F5" s="83" t="s">
        <v>1020</v>
      </c>
      <c r="G5" s="83"/>
      <c r="I5" s="224">
        <v>4</v>
      </c>
      <c r="J5" s="224" t="s">
        <v>1754</v>
      </c>
    </row>
    <row r="6" spans="1:10" s="241" customFormat="1" ht="28.05" customHeight="1" x14ac:dyDescent="0.25">
      <c r="D6" s="54"/>
      <c r="E6" s="13"/>
      <c r="F6" s="83"/>
      <c r="G6" s="83"/>
    </row>
    <row r="7" spans="1:10" s="224" customFormat="1" ht="28.05" customHeight="1" x14ac:dyDescent="0.25">
      <c r="B7" s="228" t="s">
        <v>1425</v>
      </c>
      <c r="D7" s="54"/>
      <c r="E7" s="13"/>
      <c r="F7" s="83"/>
      <c r="G7" s="83"/>
    </row>
    <row r="8" spans="1:10" s="224" customFormat="1" ht="28.05" customHeight="1" x14ac:dyDescent="0.25">
      <c r="A8" s="328" t="s">
        <v>1410</v>
      </c>
      <c r="B8" s="66" t="s">
        <v>1412</v>
      </c>
      <c r="C8" s="227">
        <v>40</v>
      </c>
      <c r="D8" s="54">
        <v>11.22</v>
      </c>
      <c r="I8" s="224">
        <v>15</v>
      </c>
    </row>
    <row r="9" spans="1:10" s="224" customFormat="1" ht="28.05" customHeight="1" x14ac:dyDescent="0.25">
      <c r="A9" s="329"/>
      <c r="B9" s="66" t="s">
        <v>1413</v>
      </c>
      <c r="C9" s="227">
        <v>56</v>
      </c>
      <c r="D9" s="54">
        <v>11.22</v>
      </c>
      <c r="I9" s="224">
        <v>29</v>
      </c>
    </row>
    <row r="10" spans="1:10" s="224" customFormat="1" ht="28.05" customHeight="1" x14ac:dyDescent="0.25">
      <c r="A10" s="329"/>
      <c r="B10" s="66" t="s">
        <v>1414</v>
      </c>
      <c r="C10" s="227">
        <v>6</v>
      </c>
      <c r="D10" s="54">
        <v>11.26</v>
      </c>
      <c r="I10" s="224">
        <v>5</v>
      </c>
    </row>
    <row r="11" spans="1:10" s="224" customFormat="1" ht="28.05" customHeight="1" x14ac:dyDescent="0.25">
      <c r="A11" s="329"/>
      <c r="B11" s="66" t="s">
        <v>1415</v>
      </c>
      <c r="C11" s="227">
        <v>42</v>
      </c>
      <c r="D11" s="54">
        <v>11.26</v>
      </c>
      <c r="I11" s="224">
        <v>17</v>
      </c>
    </row>
    <row r="12" spans="1:10" s="224" customFormat="1" ht="28.05" customHeight="1" x14ac:dyDescent="0.25">
      <c r="A12" s="329"/>
      <c r="B12" s="66" t="s">
        <v>1416</v>
      </c>
      <c r="C12" s="227">
        <v>3</v>
      </c>
      <c r="D12" s="54">
        <v>11.26</v>
      </c>
      <c r="I12" s="224">
        <v>3</v>
      </c>
    </row>
    <row r="13" spans="1:10" s="224" customFormat="1" ht="28.05" customHeight="1" x14ac:dyDescent="0.25">
      <c r="A13" s="329"/>
      <c r="B13" s="68" t="s">
        <v>1417</v>
      </c>
      <c r="C13" s="227">
        <v>5</v>
      </c>
      <c r="D13" s="54">
        <v>11.26</v>
      </c>
      <c r="I13" s="224">
        <v>3</v>
      </c>
    </row>
    <row r="14" spans="1:10" s="224" customFormat="1" ht="28.05" customHeight="1" x14ac:dyDescent="0.25">
      <c r="A14" s="329"/>
      <c r="B14" s="68" t="s">
        <v>1418</v>
      </c>
      <c r="C14" s="227">
        <v>30</v>
      </c>
      <c r="D14" s="54">
        <v>11.26</v>
      </c>
      <c r="I14" s="224">
        <v>12</v>
      </c>
    </row>
    <row r="15" spans="1:10" s="224" customFormat="1" ht="28.05" customHeight="1" x14ac:dyDescent="0.25">
      <c r="A15" s="329"/>
      <c r="B15" s="66" t="s">
        <v>1419</v>
      </c>
      <c r="C15" s="227">
        <v>49</v>
      </c>
      <c r="D15" s="54">
        <v>11.26</v>
      </c>
      <c r="I15" s="224">
        <v>34</v>
      </c>
    </row>
    <row r="16" spans="1:10" s="224" customFormat="1" ht="28.05" customHeight="1" x14ac:dyDescent="0.25">
      <c r="A16" s="330"/>
      <c r="B16" s="66" t="s">
        <v>1420</v>
      </c>
      <c r="C16" s="227">
        <v>44</v>
      </c>
      <c r="D16" s="54">
        <v>11.26</v>
      </c>
      <c r="I16" s="224">
        <v>23</v>
      </c>
    </row>
    <row r="17" spans="1:28" s="224" customFormat="1" ht="28.05" customHeight="1" x14ac:dyDescent="0.25">
      <c r="B17" s="66"/>
      <c r="C17" s="66"/>
      <c r="D17" s="54"/>
    </row>
    <row r="18" spans="1:28" s="224" customFormat="1" ht="28.05" customHeight="1" x14ac:dyDescent="0.25">
      <c r="B18" s="226" t="s">
        <v>1563</v>
      </c>
      <c r="C18" s="66"/>
      <c r="D18" s="54"/>
      <c r="G18" s="226" t="s">
        <v>1751</v>
      </c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1696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7" t="s">
        <v>697</v>
      </c>
      <c r="F21" s="61" t="s">
        <v>1699</v>
      </c>
      <c r="G21" s="326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7" t="s">
        <v>697</v>
      </c>
      <c r="F22" s="61" t="s">
        <v>1736</v>
      </c>
      <c r="G22" s="326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4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0" t="s">
        <v>1564</v>
      </c>
      <c r="H23" s="61"/>
      <c r="I23" s="270">
        <v>30</v>
      </c>
    </row>
    <row r="24" spans="1:28" s="241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5" t="s">
        <v>86</v>
      </c>
      <c r="I24" s="270">
        <v>4</v>
      </c>
    </row>
    <row r="25" spans="1:28" s="263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0">
        <v>3</v>
      </c>
    </row>
    <row r="26" spans="1:28" s="308" customFormat="1" ht="25.05" customHeight="1" x14ac:dyDescent="0.25">
      <c r="B26" s="16"/>
      <c r="C26" s="17">
        <f>SUM(C2:C25)</f>
        <v>477</v>
      </c>
      <c r="D26" s="54"/>
      <c r="E26" s="13"/>
      <c r="F26" s="270"/>
      <c r="G26" s="270"/>
      <c r="I26" s="17">
        <f>SUM(I2:I25)</f>
        <v>306</v>
      </c>
    </row>
    <row r="27" spans="1:28" s="224" customFormat="1" ht="28.05" customHeight="1" x14ac:dyDescent="0.25">
      <c r="B27" s="66"/>
      <c r="C27" s="66"/>
      <c r="D27" s="54"/>
    </row>
    <row r="28" spans="1:28" s="308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4"/>
      <c r="B29" s="229" t="s">
        <v>1426</v>
      </c>
      <c r="C29" s="224"/>
      <c r="D29" s="229" t="s">
        <v>1445</v>
      </c>
      <c r="G29" s="224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2" t="s">
        <v>1423</v>
      </c>
      <c r="B30" s="294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4" customFormat="1" ht="28.05" customHeight="1" x14ac:dyDescent="0.25">
      <c r="A31" s="291" t="s">
        <v>1424</v>
      </c>
      <c r="B31" s="293" t="s">
        <v>1682</v>
      </c>
      <c r="D31" s="224" t="s">
        <v>1221</v>
      </c>
      <c r="E31" s="13" t="s">
        <v>699</v>
      </c>
      <c r="F31" s="83" t="s">
        <v>1379</v>
      </c>
    </row>
    <row r="32" spans="1:28" s="292" customFormat="1" ht="25.05" customHeight="1" x14ac:dyDescent="0.25">
      <c r="F32" s="270"/>
    </row>
    <row r="33" spans="1:9" ht="28.05" customHeight="1" x14ac:dyDescent="0.25">
      <c r="A33" s="263"/>
      <c r="B33" s="132"/>
      <c r="C33" s="263"/>
      <c r="D33" s="13"/>
      <c r="E33" s="130"/>
      <c r="F33" s="130"/>
      <c r="G33" s="130"/>
    </row>
    <row r="34" spans="1:9" ht="28.05" customHeight="1" x14ac:dyDescent="0.25">
      <c r="B34" s="304" t="s">
        <v>1715</v>
      </c>
      <c r="C34" s="265"/>
      <c r="D34" s="266" t="s">
        <v>1445</v>
      </c>
    </row>
    <row r="35" spans="1:9" s="303" customFormat="1" ht="28.05" customHeight="1" x14ac:dyDescent="0.25">
      <c r="B35" s="65" t="s">
        <v>1493</v>
      </c>
      <c r="C35" s="65">
        <v>6</v>
      </c>
      <c r="D35" s="54">
        <v>11.19</v>
      </c>
      <c r="E35" s="237" t="s">
        <v>732</v>
      </c>
      <c r="F35" s="303" t="s">
        <v>1749</v>
      </c>
      <c r="G35" s="303" t="s">
        <v>1713</v>
      </c>
      <c r="H35" s="61" t="s">
        <v>86</v>
      </c>
      <c r="I35" s="270"/>
    </row>
    <row r="36" spans="1:9" s="303" customFormat="1" ht="28.05" customHeight="1" x14ac:dyDescent="0.25">
      <c r="B36" s="65" t="s">
        <v>1562</v>
      </c>
      <c r="C36" s="65">
        <v>5</v>
      </c>
      <c r="D36" s="54">
        <v>11.13</v>
      </c>
      <c r="E36" s="237" t="s">
        <v>705</v>
      </c>
      <c r="F36" s="83" t="s">
        <v>1743</v>
      </c>
      <c r="G36" s="83" t="s">
        <v>1716</v>
      </c>
      <c r="H36" s="60" t="s">
        <v>816</v>
      </c>
      <c r="I36" s="236"/>
    </row>
    <row r="37" spans="1:9" s="303" customFormat="1" ht="28.05" customHeight="1" x14ac:dyDescent="0.25">
      <c r="B37" s="137" t="s">
        <v>1721</v>
      </c>
      <c r="C37" s="137">
        <v>11</v>
      </c>
      <c r="D37" s="303" t="s">
        <v>1678</v>
      </c>
      <c r="E37" s="13" t="s">
        <v>1580</v>
      </c>
      <c r="F37" s="61" t="s">
        <v>1729</v>
      </c>
      <c r="G37" s="270" t="s">
        <v>1714</v>
      </c>
      <c r="H37" s="121" t="s">
        <v>816</v>
      </c>
      <c r="I37" s="130" t="s">
        <v>86</v>
      </c>
    </row>
    <row r="38" spans="1:9" s="286" customFormat="1" ht="28.05" customHeight="1" x14ac:dyDescent="0.25">
      <c r="B38" s="137"/>
      <c r="C38" s="137"/>
      <c r="D38" s="54"/>
      <c r="E38" s="13"/>
      <c r="I38" s="130"/>
    </row>
    <row r="39" spans="1:9" s="255" customFormat="1" ht="28.05" customHeight="1" x14ac:dyDescent="0.25">
      <c r="A39" s="224"/>
      <c r="B39" s="305" t="s">
        <v>1435</v>
      </c>
      <c r="C39" s="224"/>
      <c r="D39"/>
      <c r="E39"/>
      <c r="F39"/>
      <c r="G39" s="224"/>
    </row>
    <row r="40" spans="1:9" ht="28.05" customHeight="1" x14ac:dyDescent="0.25">
      <c r="B40" s="231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5"/>
      <c r="B42" s="264" t="s">
        <v>1484</v>
      </c>
      <c r="C42" s="255"/>
      <c r="D42" s="58">
        <v>11.8</v>
      </c>
      <c r="E42" s="255"/>
      <c r="F42" s="255"/>
      <c r="G42" s="255"/>
      <c r="H42" s="60" t="s">
        <v>816</v>
      </c>
    </row>
    <row r="43" spans="1:9" ht="25.05" customHeight="1" x14ac:dyDescent="0.25">
      <c r="B43" s="65" t="s">
        <v>1436</v>
      </c>
      <c r="C43" s="224">
        <v>9</v>
      </c>
      <c r="D43" s="58">
        <v>11.9</v>
      </c>
      <c r="E43" s="13" t="s">
        <v>1449</v>
      </c>
      <c r="F43" s="168" t="s">
        <v>1392</v>
      </c>
      <c r="G43" s="288"/>
      <c r="H43" s="60" t="s">
        <v>816</v>
      </c>
    </row>
    <row r="44" spans="1:9" s="268" customFormat="1" ht="25.05" customHeight="1" x14ac:dyDescent="0.25">
      <c r="A44" s="288"/>
      <c r="B44" s="63" t="s">
        <v>1491</v>
      </c>
      <c r="C44" s="63">
        <v>5</v>
      </c>
      <c r="D44" s="54">
        <v>11.3</v>
      </c>
      <c r="E44" s="13" t="s">
        <v>777</v>
      </c>
      <c r="F44" s="303" t="s">
        <v>1728</v>
      </c>
      <c r="G44" s="303" t="s">
        <v>1712</v>
      </c>
      <c r="H44" s="121" t="s">
        <v>86</v>
      </c>
    </row>
    <row r="45" spans="1:9" s="309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0"/>
      <c r="I46" s="83"/>
    </row>
    <row r="47" spans="1:9" ht="25.05" customHeight="1" x14ac:dyDescent="0.25">
      <c r="B47" s="305" t="s">
        <v>1443</v>
      </c>
      <c r="D47" s="266" t="s">
        <v>1445</v>
      </c>
      <c r="E47" s="266" t="s">
        <v>1572</v>
      </c>
      <c r="F47" s="266" t="s">
        <v>1573</v>
      </c>
      <c r="H47" s="61" t="s">
        <v>514</v>
      </c>
      <c r="I47" s="130" t="s">
        <v>1398</v>
      </c>
    </row>
    <row r="48" spans="1:9" ht="25.05" customHeight="1" x14ac:dyDescent="0.25">
      <c r="B48" s="232" t="s">
        <v>1439</v>
      </c>
      <c r="C48" s="224">
        <v>2</v>
      </c>
      <c r="D48" s="54">
        <v>10.3</v>
      </c>
      <c r="E48" s="13" t="s">
        <v>663</v>
      </c>
      <c r="F48" s="303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4"/>
      <c r="B49" s="232" t="s">
        <v>1440</v>
      </c>
      <c r="C49" s="224">
        <v>5</v>
      </c>
      <c r="D49" s="58">
        <v>11.7</v>
      </c>
      <c r="E49" s="13" t="s">
        <v>685</v>
      </c>
      <c r="F49" s="303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2" t="s">
        <v>1437</v>
      </c>
      <c r="C50" s="224">
        <v>5</v>
      </c>
      <c r="D50" s="54">
        <v>11.12</v>
      </c>
      <c r="E50" s="13" t="s">
        <v>704</v>
      </c>
      <c r="F50" s="303"/>
      <c r="G50" s="168" t="s">
        <v>1571</v>
      </c>
      <c r="H50" t="s">
        <v>86</v>
      </c>
    </row>
    <row r="51" spans="1:9" ht="25.05" customHeight="1" x14ac:dyDescent="0.25">
      <c r="B51" s="232" t="s">
        <v>1441</v>
      </c>
      <c r="C51" s="224">
        <v>1</v>
      </c>
      <c r="D51" s="54">
        <v>11.21</v>
      </c>
      <c r="E51" s="13" t="s">
        <v>740</v>
      </c>
      <c r="F51" s="303"/>
      <c r="G51" s="168" t="s">
        <v>1718</v>
      </c>
      <c r="H51" t="s">
        <v>86</v>
      </c>
    </row>
    <row r="52" spans="1:9" ht="28.05" customHeight="1" x14ac:dyDescent="0.25">
      <c r="A52" s="53"/>
      <c r="B52" s="232" t="s">
        <v>1438</v>
      </c>
      <c r="C52" s="53">
        <v>4</v>
      </c>
      <c r="D52" s="58">
        <v>12.8</v>
      </c>
      <c r="E52" s="13" t="s">
        <v>772</v>
      </c>
      <c r="F52" s="303"/>
      <c r="G52" s="168" t="s">
        <v>1719</v>
      </c>
    </row>
    <row r="53" spans="1:9" ht="28.05" customHeight="1" x14ac:dyDescent="0.25">
      <c r="A53"/>
      <c r="B53" s="233" t="s">
        <v>116</v>
      </c>
      <c r="C53" s="7">
        <v>2</v>
      </c>
      <c r="D53" s="254" t="s">
        <v>135</v>
      </c>
      <c r="E53" s="234" t="s">
        <v>518</v>
      </c>
      <c r="F53" s="303"/>
      <c r="G53" s="168" t="s">
        <v>1720</v>
      </c>
    </row>
    <row r="54" spans="1:9" ht="28.05" customHeight="1" x14ac:dyDescent="0.25">
      <c r="A54"/>
      <c r="B54" s="151" t="s">
        <v>147</v>
      </c>
      <c r="C54" s="254">
        <v>3</v>
      </c>
      <c r="D54" s="54">
        <v>8.24</v>
      </c>
      <c r="E54" s="257" t="s">
        <v>1505</v>
      </c>
      <c r="F54" s="303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3"/>
      <c r="G55" s="168" t="s">
        <v>1717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7"/>
  <sheetViews>
    <sheetView tabSelected="1" zoomScale="81" zoomScaleNormal="85" workbookViewId="0">
      <selection activeCell="M9" sqref="M9"/>
    </sheetView>
  </sheetViews>
  <sheetFormatPr defaultRowHeight="25.05" customHeight="1" x14ac:dyDescent="0.25"/>
  <cols>
    <col min="1" max="1" width="42.77734375" style="67" bestFit="1" customWidth="1"/>
    <col min="2" max="2" width="7.5546875" style="67" hidden="1" customWidth="1"/>
    <col min="3" max="3" width="9.88671875" hidden="1" customWidth="1"/>
    <col min="4" max="4" width="19.21875" hidden="1" customWidth="1"/>
    <col min="5" max="5" width="58.44140625" style="225" hidden="1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314" t="s">
        <v>1397</v>
      </c>
      <c r="E2" s="255" t="s">
        <v>1730</v>
      </c>
      <c r="F2" s="298" t="s">
        <v>1758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5" t="s">
        <v>1746</v>
      </c>
      <c r="F3" s="284" t="s">
        <v>1759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5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5" t="s">
        <v>1747</v>
      </c>
      <c r="F5" s="303" t="s">
        <v>1760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0" t="s">
        <v>849</v>
      </c>
      <c r="E6" s="225" t="s">
        <v>1738</v>
      </c>
      <c r="F6" s="318" t="s">
        <v>1761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237" t="s">
        <v>992</v>
      </c>
      <c r="E7" s="225" t="s">
        <v>1744</v>
      </c>
      <c r="F7" s="310" t="s">
        <v>1762</v>
      </c>
      <c r="G7" s="121" t="s">
        <v>816</v>
      </c>
      <c r="H7" s="83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24" zoomScale="85" zoomScaleNormal="85" workbookViewId="0">
      <selection activeCell="D35" sqref="D35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2" t="s">
        <v>473</v>
      </c>
      <c r="D20" t="s">
        <v>1726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2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1689</v>
      </c>
      <c r="E26" s="295" t="s">
        <v>1689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2" t="s">
        <v>381</v>
      </c>
      <c r="D27" t="s">
        <v>1514</v>
      </c>
      <c r="E27" s="221" t="s">
        <v>1513</v>
      </c>
      <c r="F27" s="60" t="s">
        <v>816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1576</v>
      </c>
      <c r="E28" s="267" t="s">
        <v>1576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977</v>
      </c>
      <c r="C29" s="6" t="s">
        <v>978</v>
      </c>
      <c r="D29" s="53" t="s">
        <v>1748</v>
      </c>
      <c r="E29" s="317" t="s">
        <v>1748</v>
      </c>
      <c r="F29" s="60" t="s">
        <v>816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1277</v>
      </c>
      <c r="C30" s="46" t="s">
        <v>1385</v>
      </c>
      <c r="D30" t="s">
        <v>1707</v>
      </c>
      <c r="E30" s="222" t="s">
        <v>1708</v>
      </c>
      <c r="F30" s="60" t="s">
        <v>816</v>
      </c>
      <c r="H30">
        <v>6186.66</v>
      </c>
      <c r="J30" s="199"/>
    </row>
    <row r="31" spans="1:11" ht="25.05" customHeight="1" x14ac:dyDescent="0.25">
      <c r="J31" s="199"/>
    </row>
    <row r="32" spans="1:11" s="310" customFormat="1" ht="25.05" customHeight="1" x14ac:dyDescent="0.25">
      <c r="A32" s="87" t="s">
        <v>1737</v>
      </c>
    </row>
    <row r="33" spans="1:10" ht="25.05" customHeight="1" x14ac:dyDescent="0.25">
      <c r="A33" s="44" t="s">
        <v>114</v>
      </c>
      <c r="B33">
        <v>8.19</v>
      </c>
      <c r="C33" s="242" t="s">
        <v>380</v>
      </c>
      <c r="D33" t="s">
        <v>1739</v>
      </c>
      <c r="E33" s="289" t="s">
        <v>1750</v>
      </c>
      <c r="F33" t="s">
        <v>86</v>
      </c>
      <c r="G33" s="220" t="s">
        <v>86</v>
      </c>
      <c r="H33">
        <v>984.06</v>
      </c>
      <c r="I33">
        <v>935</v>
      </c>
      <c r="J33" s="199">
        <f>H33-I33</f>
        <v>49.059999999999945</v>
      </c>
    </row>
    <row r="34" spans="1:10" s="310" customFormat="1" ht="25.05" customHeight="1" x14ac:dyDescent="0.25">
      <c r="C34" s="311"/>
      <c r="D34" s="89"/>
      <c r="F34" s="60"/>
    </row>
    <row r="35" spans="1:10" s="292" customFormat="1" ht="25.05" customHeight="1" x14ac:dyDescent="0.25">
      <c r="A35" s="44"/>
      <c r="C35" s="6"/>
      <c r="F35" s="296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32041.600000000002</v>
      </c>
      <c r="I58" s="199">
        <f>SUM(I3:I57)</f>
        <v>11648.08</v>
      </c>
    </row>
  </sheetData>
  <phoneticPr fontId="2" type="noConversion"/>
  <hyperlinks>
    <hyperlink ref="E33" r:id="rId1" xr:uid="{85B4FF45-D5D0-46D2-8378-6388CAFF0212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6"/>
  <sheetViews>
    <sheetView topLeftCell="A37" workbookViewId="0">
      <selection activeCell="I56" sqref="I56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1709</v>
      </c>
      <c r="O18" s="53">
        <v>30</v>
      </c>
      <c r="P18" s="301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1710</v>
      </c>
      <c r="O19">
        <v>158</v>
      </c>
      <c r="P19" s="301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  <c r="N20" t="s">
        <v>1733</v>
      </c>
      <c r="O20">
        <v>236</v>
      </c>
      <c r="P20" s="302">
        <v>8.8000000000000007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2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299" t="s">
        <v>1529</v>
      </c>
    </row>
    <row r="48" spans="2:13" x14ac:dyDescent="0.25">
      <c r="B48" s="117">
        <v>43958</v>
      </c>
      <c r="C48" s="54">
        <v>30.69</v>
      </c>
      <c r="F48" s="272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2">
        <v>43961</v>
      </c>
      <c r="C49" s="54">
        <v>62.48</v>
      </c>
      <c r="F49" s="272">
        <v>43959</v>
      </c>
      <c r="G49" s="271" t="s">
        <v>1587</v>
      </c>
      <c r="H49" s="273">
        <v>296</v>
      </c>
      <c r="K49" s="272">
        <v>43960</v>
      </c>
      <c r="L49">
        <v>232</v>
      </c>
    </row>
    <row r="50" spans="2:13" x14ac:dyDescent="0.25">
      <c r="B50" s="272">
        <v>43984</v>
      </c>
      <c r="C50" s="54">
        <v>37.200000000000003</v>
      </c>
      <c r="F50" s="272">
        <v>43964</v>
      </c>
      <c r="G50" s="271" t="s">
        <v>1645</v>
      </c>
      <c r="H50" s="273">
        <v>295</v>
      </c>
      <c r="K50" s="272">
        <v>43962</v>
      </c>
      <c r="L50">
        <v>268</v>
      </c>
    </row>
    <row r="51" spans="2:13" x14ac:dyDescent="0.25">
      <c r="B51" s="272">
        <v>43987</v>
      </c>
      <c r="C51" s="54">
        <v>43.65</v>
      </c>
      <c r="F51" s="272">
        <v>43969</v>
      </c>
      <c r="G51" s="271" t="s">
        <v>1661</v>
      </c>
      <c r="H51" s="273">
        <v>245</v>
      </c>
      <c r="K51" s="272">
        <v>43964</v>
      </c>
      <c r="L51">
        <v>272</v>
      </c>
    </row>
    <row r="52" spans="2:13" x14ac:dyDescent="0.25">
      <c r="B52" s="272">
        <v>44015</v>
      </c>
      <c r="C52" s="54">
        <v>29.04</v>
      </c>
      <c r="F52" s="272">
        <v>43979</v>
      </c>
      <c r="G52" s="271" t="s">
        <v>1685</v>
      </c>
      <c r="H52" s="273">
        <v>148</v>
      </c>
      <c r="K52" s="272">
        <v>43965</v>
      </c>
      <c r="L52">
        <v>372</v>
      </c>
      <c r="M52" s="300" t="s">
        <v>1647</v>
      </c>
    </row>
    <row r="53" spans="2:13" x14ac:dyDescent="0.25">
      <c r="B53" s="272">
        <v>44082</v>
      </c>
      <c r="C53" s="54">
        <v>26.2</v>
      </c>
      <c r="F53" s="272">
        <v>43984</v>
      </c>
      <c r="G53" s="271" t="s">
        <v>1692</v>
      </c>
      <c r="H53" s="273">
        <v>395</v>
      </c>
      <c r="K53" s="272">
        <v>43968</v>
      </c>
      <c r="L53">
        <v>448</v>
      </c>
      <c r="M53" s="300" t="s">
        <v>1648</v>
      </c>
    </row>
    <row r="54" spans="2:13" x14ac:dyDescent="0.25">
      <c r="F54" s="272">
        <v>44066</v>
      </c>
      <c r="G54" s="271" t="s">
        <v>1734</v>
      </c>
      <c r="H54" s="273">
        <v>223</v>
      </c>
      <c r="K54" s="272">
        <v>43971</v>
      </c>
      <c r="L54">
        <v>120</v>
      </c>
      <c r="M54" s="301">
        <v>5.2</v>
      </c>
    </row>
    <row r="55" spans="2:13" x14ac:dyDescent="0.25">
      <c r="F55" s="272">
        <v>44097</v>
      </c>
      <c r="G55" s="271" t="s">
        <v>1745</v>
      </c>
      <c r="H55" s="273">
        <v>50</v>
      </c>
      <c r="K55" s="272">
        <v>43977</v>
      </c>
      <c r="L55">
        <v>420</v>
      </c>
      <c r="M55" s="301">
        <v>5.26</v>
      </c>
    </row>
    <row r="56" spans="2:13" x14ac:dyDescent="0.25">
      <c r="K56" s="272">
        <v>43979</v>
      </c>
      <c r="L56">
        <v>128</v>
      </c>
      <c r="M56" s="301">
        <v>5.28</v>
      </c>
    </row>
    <row r="57" spans="2:13" x14ac:dyDescent="0.25">
      <c r="K57" s="272">
        <v>43986</v>
      </c>
      <c r="L57">
        <v>182</v>
      </c>
      <c r="M57" s="302">
        <v>6.4</v>
      </c>
    </row>
    <row r="58" spans="2:13" x14ac:dyDescent="0.25">
      <c r="K58" s="272">
        <v>43988</v>
      </c>
      <c r="L58">
        <v>263</v>
      </c>
      <c r="M58" s="302">
        <v>6.6</v>
      </c>
    </row>
    <row r="59" spans="2:13" x14ac:dyDescent="0.25">
      <c r="K59" s="272">
        <v>43991</v>
      </c>
      <c r="L59">
        <v>72</v>
      </c>
      <c r="M59" s="302">
        <v>6.7</v>
      </c>
    </row>
    <row r="60" spans="2:13" x14ac:dyDescent="0.25">
      <c r="K60" s="272">
        <v>43992</v>
      </c>
      <c r="L60">
        <v>271</v>
      </c>
      <c r="M60" s="302">
        <v>6.9</v>
      </c>
    </row>
    <row r="61" spans="2:13" x14ac:dyDescent="0.25">
      <c r="F61" s="53"/>
      <c r="H61" s="53"/>
      <c r="K61" s="272">
        <v>43994</v>
      </c>
      <c r="L61">
        <v>16</v>
      </c>
      <c r="M61" s="301">
        <v>6.1</v>
      </c>
    </row>
    <row r="62" spans="2:13" s="53" customFormat="1" x14ac:dyDescent="0.25">
      <c r="B62" s="135"/>
      <c r="F62"/>
      <c r="H62"/>
      <c r="K62" s="272">
        <v>44002</v>
      </c>
      <c r="L62" s="53">
        <v>287</v>
      </c>
      <c r="M62" s="301">
        <v>6.19</v>
      </c>
    </row>
    <row r="63" spans="2:13" x14ac:dyDescent="0.25">
      <c r="K63" s="272">
        <v>44005</v>
      </c>
      <c r="L63">
        <v>16</v>
      </c>
      <c r="M63" s="301">
        <v>6.22</v>
      </c>
    </row>
    <row r="64" spans="2:13" x14ac:dyDescent="0.25">
      <c r="F64" s="53"/>
      <c r="H64" s="53"/>
      <c r="K64" s="272">
        <v>44006</v>
      </c>
      <c r="L64">
        <v>118</v>
      </c>
      <c r="M64" s="301">
        <v>6.23</v>
      </c>
    </row>
    <row r="65" spans="2:13" s="53" customFormat="1" x14ac:dyDescent="0.25">
      <c r="B65" s="135"/>
      <c r="F65"/>
      <c r="H65"/>
      <c r="K65" s="272">
        <v>44019</v>
      </c>
      <c r="L65" s="53">
        <v>196</v>
      </c>
      <c r="M65" s="302">
        <v>7.7</v>
      </c>
    </row>
    <row r="66" spans="2:13" x14ac:dyDescent="0.25">
      <c r="F66" s="53"/>
      <c r="H66" s="53"/>
      <c r="K66" s="272">
        <v>44024</v>
      </c>
      <c r="L66">
        <v>32</v>
      </c>
      <c r="M66" s="301">
        <v>7.12</v>
      </c>
    </row>
    <row r="67" spans="2:13" s="53" customFormat="1" x14ac:dyDescent="0.25">
      <c r="B67" s="135"/>
      <c r="F67"/>
      <c r="H67"/>
      <c r="K67" s="272">
        <v>44032</v>
      </c>
      <c r="L67" s="53">
        <v>71</v>
      </c>
      <c r="M67" s="301">
        <v>7.19</v>
      </c>
    </row>
    <row r="68" spans="2:13" x14ac:dyDescent="0.25">
      <c r="F68" s="53"/>
      <c r="H68" s="53"/>
      <c r="K68" s="272">
        <v>44036</v>
      </c>
      <c r="L68">
        <v>56</v>
      </c>
      <c r="M68" s="301">
        <v>7.23</v>
      </c>
    </row>
    <row r="69" spans="2:13" s="53" customFormat="1" x14ac:dyDescent="0.25">
      <c r="B69" s="135"/>
      <c r="F69"/>
      <c r="H69"/>
      <c r="K69" s="272">
        <v>44041</v>
      </c>
      <c r="L69" s="53">
        <v>64</v>
      </c>
      <c r="M69" s="301">
        <v>7.28</v>
      </c>
    </row>
    <row r="70" spans="2:13" x14ac:dyDescent="0.25">
      <c r="K70" s="272">
        <v>44045</v>
      </c>
      <c r="L70">
        <v>16</v>
      </c>
      <c r="M70" s="302">
        <v>8.1999999999999993</v>
      </c>
    </row>
    <row r="71" spans="2:13" x14ac:dyDescent="0.25">
      <c r="K71" s="272">
        <v>44058</v>
      </c>
      <c r="L71">
        <v>56</v>
      </c>
      <c r="M71" s="301">
        <v>8.15</v>
      </c>
    </row>
    <row r="72" spans="2:13" x14ac:dyDescent="0.25">
      <c r="K72" s="272">
        <v>44062</v>
      </c>
      <c r="L72">
        <v>40</v>
      </c>
      <c r="M72" s="301">
        <v>8.17</v>
      </c>
    </row>
    <row r="73" spans="2:13" x14ac:dyDescent="0.25">
      <c r="K73" s="272">
        <v>44070</v>
      </c>
      <c r="L73" s="313">
        <v>32</v>
      </c>
      <c r="M73" s="301">
        <v>8.27</v>
      </c>
    </row>
    <row r="74" spans="2:13" x14ac:dyDescent="0.25">
      <c r="K74" s="272">
        <v>44072</v>
      </c>
      <c r="L74">
        <v>16</v>
      </c>
      <c r="M74" s="301">
        <v>8.2899999999999991</v>
      </c>
    </row>
    <row r="75" spans="2:13" x14ac:dyDescent="0.25">
      <c r="K75" s="272">
        <v>44078</v>
      </c>
      <c r="L75">
        <v>32</v>
      </c>
      <c r="M75" s="302">
        <v>9.3000000000000007</v>
      </c>
    </row>
    <row r="76" spans="2:13" x14ac:dyDescent="0.25">
      <c r="K76" s="272">
        <v>44082</v>
      </c>
      <c r="L76" s="315">
        <v>8</v>
      </c>
      <c r="M76" s="302">
        <v>9.8000000000000007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5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9" zoomScale="68" zoomScaleNormal="68" workbookViewId="0">
      <selection activeCell="K38" sqref="K3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20">
        <v>6</v>
      </c>
      <c r="B7" s="332">
        <v>43722</v>
      </c>
      <c r="C7" s="333">
        <v>811421352052079</v>
      </c>
      <c r="D7" s="43" t="s">
        <v>1077</v>
      </c>
      <c r="E7" s="321" t="s">
        <v>1078</v>
      </c>
      <c r="F7" s="53">
        <v>96</v>
      </c>
      <c r="G7" s="320">
        <v>1.1499999999999999</v>
      </c>
      <c r="H7" s="334">
        <v>190.85</v>
      </c>
      <c r="I7" s="53">
        <v>15000</v>
      </c>
      <c r="J7" s="320">
        <v>3000</v>
      </c>
      <c r="K7" s="200">
        <v>205.4</v>
      </c>
      <c r="L7" s="320">
        <f>H7-K7</f>
        <v>-14.550000000000011</v>
      </c>
      <c r="N7" s="331">
        <v>52.86</v>
      </c>
      <c r="O7" s="331">
        <v>0.6</v>
      </c>
      <c r="P7" s="331">
        <v>8.0500000000000007</v>
      </c>
      <c r="Q7" s="319">
        <f>N7*0.994+L7</f>
        <v>37.992839999999987</v>
      </c>
      <c r="R7" s="321" t="s">
        <v>1079</v>
      </c>
      <c r="S7" s="173"/>
      <c r="T7" s="320">
        <v>13420877860</v>
      </c>
      <c r="U7" s="321" t="s">
        <v>1080</v>
      </c>
    </row>
    <row r="8" spans="1:21" ht="25.05" customHeight="1" x14ac:dyDescent="0.25">
      <c r="A8" s="320"/>
      <c r="B8" s="332"/>
      <c r="C8" s="333"/>
      <c r="D8" s="43" t="s">
        <v>1081</v>
      </c>
      <c r="E8" s="321"/>
      <c r="F8" s="53">
        <v>96</v>
      </c>
      <c r="G8" s="320"/>
      <c r="H8" s="334"/>
      <c r="I8" s="53">
        <v>15000</v>
      </c>
      <c r="J8" s="320"/>
      <c r="K8" s="200"/>
      <c r="L8" s="320"/>
      <c r="N8" s="331">
        <v>26.43</v>
      </c>
      <c r="O8" s="331"/>
      <c r="P8" s="331"/>
      <c r="Q8" s="319"/>
      <c r="R8" s="321"/>
      <c r="S8" s="173"/>
      <c r="T8" s="320"/>
      <c r="U8" s="321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89">
        <v>8</v>
      </c>
      <c r="B10" s="140">
        <v>43755</v>
      </c>
      <c r="C10" s="141">
        <v>811548301376903</v>
      </c>
      <c r="D10" s="246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89">
        <v>9</v>
      </c>
      <c r="B11" s="140">
        <v>43749</v>
      </c>
      <c r="C11" s="141">
        <v>811521431838696</v>
      </c>
      <c r="D11" s="244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20">
        <v>10</v>
      </c>
      <c r="B12" s="332">
        <v>43764</v>
      </c>
      <c r="C12" s="333">
        <v>811587551684293</v>
      </c>
      <c r="D12" s="150" t="s">
        <v>1091</v>
      </c>
      <c r="E12" s="321" t="s">
        <v>1092</v>
      </c>
      <c r="F12" s="53">
        <v>126</v>
      </c>
      <c r="G12" s="320">
        <v>1.51</v>
      </c>
      <c r="H12" s="334">
        <v>250.49</v>
      </c>
      <c r="I12" s="138">
        <v>20000</v>
      </c>
      <c r="J12" s="320">
        <v>3000</v>
      </c>
      <c r="K12" s="200">
        <v>267.39999999999998</v>
      </c>
      <c r="L12" s="320">
        <f t="shared" si="0"/>
        <v>-16.909999999999968</v>
      </c>
      <c r="N12" s="320">
        <v>51.42</v>
      </c>
      <c r="Q12" s="319">
        <f>N12*0.994+L12</f>
        <v>34.201480000000032</v>
      </c>
      <c r="R12" s="321" t="s">
        <v>1093</v>
      </c>
      <c r="S12" s="173"/>
      <c r="T12" s="320">
        <v>18108291464</v>
      </c>
      <c r="U12" s="321" t="s">
        <v>1094</v>
      </c>
    </row>
    <row r="13" spans="1:21" ht="25.05" customHeight="1" x14ac:dyDescent="0.25">
      <c r="A13" s="320"/>
      <c r="B13" s="332"/>
      <c r="C13" s="333"/>
      <c r="D13" s="150" t="s">
        <v>1095</v>
      </c>
      <c r="E13" s="321"/>
      <c r="F13" s="53">
        <v>126</v>
      </c>
      <c r="G13" s="320"/>
      <c r="H13" s="334"/>
      <c r="I13" s="138">
        <v>20000</v>
      </c>
      <c r="J13" s="320"/>
      <c r="K13" s="200"/>
      <c r="L13" s="320"/>
      <c r="N13" s="320"/>
      <c r="Q13" s="319"/>
      <c r="R13" s="321"/>
      <c r="S13" s="173"/>
      <c r="T13" s="320"/>
      <c r="U13" s="321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89">
        <v>14</v>
      </c>
      <c r="B17" s="140">
        <v>43749</v>
      </c>
      <c r="C17" s="141">
        <v>811521431838696</v>
      </c>
      <c r="D17" s="244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89">
        <v>15</v>
      </c>
      <c r="B18" s="140">
        <v>43793</v>
      </c>
      <c r="C18" s="141">
        <v>811719362438608</v>
      </c>
      <c r="D18" s="249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1706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89">
        <v>17</v>
      </c>
      <c r="D20" s="247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4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89">
        <v>20</v>
      </c>
      <c r="D23" s="247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8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89">
        <v>22</v>
      </c>
      <c r="B25" s="289" t="s">
        <v>1659</v>
      </c>
      <c r="D25" s="247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89">
        <v>23</v>
      </c>
      <c r="B26" s="289" t="s">
        <v>1660</v>
      </c>
      <c r="D26" s="247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3" t="s">
        <v>1461</v>
      </c>
    </row>
    <row r="30" spans="1:21" ht="25.05" customHeight="1" x14ac:dyDescent="0.25">
      <c r="D30" s="243" t="s">
        <v>1462</v>
      </c>
    </row>
    <row r="31" spans="1:21" ht="25.05" customHeight="1" x14ac:dyDescent="0.25">
      <c r="D31" s="245" t="s">
        <v>1463</v>
      </c>
    </row>
    <row r="32" spans="1:21" ht="25.05" customHeight="1" x14ac:dyDescent="0.25">
      <c r="D32" s="249" t="s">
        <v>1697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2020-09-29T10:55:56Z</dcterms:modified>
</cp:coreProperties>
</file>