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AC14FBE1-8FC5-46E0-AFD2-3E66F8744310}" xr6:coauthVersionLast="45" xr6:coauthVersionMax="45" xr10:uidLastSave="{00000000-0000-0000-0000-000000000000}"/>
  <bookViews>
    <workbookView xWindow="-108" yWindow="-108" windowWidth="23256" windowHeight="12576" activeTab="2" xr2:uid="{35E5E20D-E500-4790-A1BA-A13E9D98634E}"/>
  </bookViews>
  <sheets>
    <sheet name="订单" sheetId="4" r:id="rId1"/>
    <sheet name="Lisa同款发卡" sheetId="8" r:id="rId2"/>
    <sheet name="Rosé同款发卡" sheetId="6" r:id="rId3"/>
    <sheet name="Rosé同款项链" sheetId="9" r:id="rId4"/>
    <sheet name="椰奶同款背包" sheetId="7" r:id="rId5"/>
    <sheet name="已下单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6" l="1"/>
  <c r="F25" i="6"/>
  <c r="M25" i="6"/>
  <c r="D25" i="6"/>
  <c r="G24" i="6"/>
  <c r="Q15" i="5" l="1"/>
  <c r="M20" i="6" l="1"/>
  <c r="G20" i="6"/>
  <c r="D20" i="6"/>
  <c r="G19" i="6"/>
  <c r="G22" i="6" l="1"/>
  <c r="G3" i="9" l="1"/>
  <c r="M15" i="9" l="1"/>
  <c r="D27" i="5" l="1"/>
  <c r="V10" i="5"/>
  <c r="G15" i="9"/>
  <c r="D15" i="9"/>
  <c r="G14" i="9"/>
  <c r="G13" i="9"/>
  <c r="M6" i="9" l="1"/>
  <c r="G6" i="9"/>
  <c r="D6" i="9"/>
  <c r="I14" i="5" l="1"/>
  <c r="E30" i="5" l="1"/>
  <c r="G30" i="5"/>
  <c r="K59" i="7"/>
  <c r="I59" i="7"/>
  <c r="F59" i="7"/>
  <c r="E59" i="7"/>
  <c r="D59" i="7"/>
  <c r="K51" i="7" l="1"/>
  <c r="H20" i="8"/>
  <c r="N20" i="8"/>
  <c r="G18" i="6" l="1"/>
  <c r="G17" i="6"/>
  <c r="G31" i="4"/>
  <c r="G30" i="4"/>
  <c r="I51" i="7" l="1"/>
  <c r="G22" i="4"/>
  <c r="H8" i="4"/>
  <c r="I7" i="5"/>
  <c r="D51" i="7" l="1"/>
  <c r="M13" i="6"/>
  <c r="E51" i="7"/>
  <c r="F51" i="7"/>
  <c r="H17" i="8"/>
  <c r="D20" i="8"/>
  <c r="E20" i="8"/>
  <c r="G16" i="6" l="1"/>
  <c r="N10" i="8" l="1"/>
  <c r="H10" i="8"/>
  <c r="K18" i="7"/>
  <c r="D13" i="6" l="1"/>
  <c r="G12" i="6"/>
  <c r="E10" i="8" l="1"/>
  <c r="D10" i="8"/>
  <c r="G11" i="6" l="1"/>
  <c r="G10" i="6"/>
  <c r="K8" i="5" l="1"/>
  <c r="K2" i="5"/>
  <c r="I30" i="5" s="1"/>
  <c r="L30" i="5" s="1"/>
  <c r="I18" i="7" l="1"/>
  <c r="I53" i="7" s="1"/>
  <c r="D18" i="7"/>
  <c r="E18" i="7"/>
  <c r="F18" i="7"/>
  <c r="G9" i="6" l="1"/>
  <c r="G7" i="6"/>
  <c r="G8" i="6"/>
  <c r="G6" i="6"/>
  <c r="G4" i="6" l="1"/>
  <c r="G13" i="6" s="1"/>
  <c r="F53" i="7"/>
  <c r="E53" i="7"/>
  <c r="D5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H7" authorId="0" shapeId="0" xr:uid="{A958D25C-C727-48E5-BD8A-30DF12FC076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8" authorId="0" shapeId="0" xr:uid="{03F1FB1B-BDB8-4EA9-AFED-6FD90826F6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F16" authorId="0" shapeId="0" xr:uid="{830FB9B7-FC54-458C-871B-978A6F388D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H22" authorId="0" shapeId="0" xr:uid="{422EC553-1361-42B6-889A-8A8A0122E2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30" authorId="0" shapeId="0" xr:uid="{EDD87CDA-28EE-4F9D-B184-A14CA318188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H31" authorId="0" shapeId="0" xr:uid="{BC0B7451-4E26-4135-A5C3-AC1D5B41501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F36" authorId="0" shapeId="0" xr:uid="{17A78FF9-629D-434A-8C1D-C5A4C6D9E01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F38" authorId="0" shapeId="0" xr:uid="{358201BD-6A79-4525-B823-5BBE6B7B0C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B443FE4-AA61-4CE5-ABAE-2F95AA4DE2E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4" authorId="0" shapeId="0" xr:uid="{53D9FEC6-D1BB-4E93-A42E-D14C1581FC8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5" authorId="0" shapeId="0" xr:uid="{0AE59B2E-25C5-4B86-A63F-655B7D0356F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6" authorId="0" shapeId="0" xr:uid="{B70E59CE-817D-4912-9884-7C1FFA35A11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7" authorId="0" shapeId="0" xr:uid="{AA8BFA47-4FA4-4029-9017-9BAC2F576C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8" authorId="0" shapeId="0" xr:uid="{776BF61C-598C-4F36-8959-333BAA46518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9" authorId="0" shapeId="0" xr:uid="{01C2ED94-03C2-4680-8F15-70E6056EF6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3" authorId="0" shapeId="0" xr:uid="{2D463036-5814-4D77-87C4-A3DF581C5C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4" authorId="0" shapeId="0" xr:uid="{56E35A68-C293-4CD0-9954-F2EAE7B094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5" authorId="0" shapeId="0" xr:uid="{EE241712-4596-4933-A065-498A2590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6" authorId="0" shapeId="0" xr:uid="{FBDB2DB2-855D-439B-A6B9-B538CD0397E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7" authorId="0" shapeId="0" xr:uid="{8E65AE0C-0087-4DCE-8A49-20AEC149E1D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8" authorId="0" shapeId="0" xr:uid="{537D32DE-4805-4141-A6A2-CA32B685B3E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9" authorId="0" shapeId="0" xr:uid="{43736AAC-13A8-45A8-B5F3-28974A75E1C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4" authorId="0" shapeId="0" xr:uid="{0936B5C7-6D22-43CE-9475-7B9533C088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453F7B0C-6E65-42E6-9761-4E87804A3D9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7" authorId="0" shapeId="0" xr:uid="{2A1CB69D-8F87-4714-A3B0-DC02C048E12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8" authorId="0" shapeId="0" xr:uid="{20800FD7-6469-4777-8518-CB38A9A7EF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9" authorId="0" shapeId="0" xr:uid="{B4D67CF1-2F6C-4BE2-A6E0-A324A5BB57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0" authorId="0" shapeId="0" xr:uid="{AD9DA73F-9146-41E1-9491-1E4E4171C9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1" authorId="0" shapeId="0" xr:uid="{67E52238-6801-45F7-84E2-48DDC0586D4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2" authorId="0" shapeId="0" xr:uid="{3C2D5E28-1765-4799-9FAF-9107D40B1F3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16" authorId="0" shapeId="0" xr:uid="{0A2A1878-F0D4-422B-B391-72F2AED8ABE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7" authorId="0" shapeId="0" xr:uid="{A8179B2A-3334-4E69-8CE2-8DA9D4D2AF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8" authorId="0" shapeId="0" xr:uid="{1E372AB5-E0DD-4750-89E1-62DCE93A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9" authorId="0" shapeId="0" xr:uid="{14CBFDD8-7FDA-4C8B-97D4-43676912B8F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2" authorId="0" shapeId="0" xr:uid="{F49C21F2-2651-4BB0-B963-2C966E9DAAF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3" authorId="0" shapeId="0" xr:uid="{119E4A0F-43E1-4646-A4AC-ED0F0027A6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和mishimai耳钉戒指一起发货</t>
        </r>
      </text>
    </comment>
    <comment ref="G24" authorId="0" shapeId="0" xr:uid="{069D7B45-7E58-47AC-A9DE-B807B527EE2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4B799D27-CF5E-4CE7-B0A4-7BB5C40713D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2.返现5</t>
        </r>
      </text>
    </comment>
    <comment ref="G13" authorId="0" shapeId="0" xr:uid="{B03BF577-C343-4536-8040-6FA7F29B945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
3.顺丰补邮13</t>
        </r>
      </text>
    </comment>
    <comment ref="G14" authorId="0" shapeId="0" xr:uid="{C1510E62-6774-4937-B189-DA09893EC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C1744A9F-A4F8-4CBC-94A6-A54AEC88F2B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CEC9C864-271D-4AD1-916D-85237C7C79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2D20E2ED-C832-4E32-B580-16C96F5901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6" authorId="0" shapeId="0" xr:uid="{AF80DF5A-EAC3-4445-9F62-B45C5E0A1D7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7" authorId="0" shapeId="0" xr:uid="{5338856D-2BC4-4B05-8893-6AA42B2F0E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8" authorId="0" shapeId="0" xr:uid="{7C1FA810-7AFA-4AE0-A778-2666D86AAE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4E35F6BF-2C1A-4003-8B85-F5451C017CC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C551C7B6-4980-4B35-9A26-A6A1F42690B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97DCA10C-4E93-47F6-98FE-81CA8F9D231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2" authorId="0" shapeId="0" xr:uid="{B9D8AA2B-C924-48EE-BA7B-0D794F9115D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3" authorId="0" shapeId="0" xr:uid="{1C255BA1-7DD9-4AAF-9C2A-BEB1DC5BA1E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4" authorId="0" shapeId="0" xr:uid="{F5255772-E2D9-4544-9880-636694436A7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506175AF-9A36-423D-9D9C-235A0EC67C8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AF5F9BE-B5D5-4191-A62F-C3394311F70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387B7A01-BE52-4FB9-8D46-9AFD1B9B3B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0" authorId="0" shapeId="0" xr:uid="{DB233BCE-4CEF-4F73-A4C5-27719C63CC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1" authorId="0" shapeId="0" xr:uid="{23A79400-4D0E-43BF-9119-C724270B164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2" authorId="0" shapeId="0" xr:uid="{A04B66B2-DECB-4A2C-8770-68A760EB47A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3" authorId="0" shapeId="0" xr:uid="{E8E675FB-57C3-441A-B844-72377C367BC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4" authorId="0" shapeId="0" xr:uid="{5EBCD081-C111-4EEF-B032-9820D6F7BE0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5" authorId="0" shapeId="0" xr:uid="{33FB8F23-BEA5-4A34-A7C2-B4DB535E53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6" authorId="0" shapeId="0" xr:uid="{39369C65-0DB4-46AA-BD87-2A7D423D89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7" authorId="0" shapeId="0" xr:uid="{FAB7B335-CB82-4B4A-981B-0E5C07FEC7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8" authorId="0" shapeId="0" xr:uid="{0FA1EF27-E4A4-4A76-9E09-C6B924E66F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9" authorId="0" shapeId="0" xr:uid="{FF0EF43B-6D50-4B3B-9381-4983D75C5D0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0" authorId="0" shapeId="0" xr:uid="{ABE0FF56-A6CF-47AC-AFDE-0DF8406A51D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1" authorId="0" shapeId="0" xr:uid="{16C27793-2C3E-4A01-8B47-93999B3535A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2" authorId="0" shapeId="0" xr:uid="{EB0BDABC-AD35-41B3-A130-44B385D2093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3" authorId="0" shapeId="0" xr:uid="{53610E67-BFA2-42CC-9FCB-060C713A959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4" authorId="0" shapeId="0" xr:uid="{165AFE55-DE97-4772-BCDE-191CA102039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5" authorId="0" shapeId="0" xr:uid="{9FB5029B-2286-4734-B8E1-1550BE07900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6" authorId="0" shapeId="0" xr:uid="{FD258B05-1294-4BF8-95BA-4B26EB5EC7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7" authorId="0" shapeId="0" xr:uid="{1C69F5BB-8DE0-4891-80A7-CBFD73B28C4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8" authorId="0" shapeId="0" xr:uid="{E23FC798-3A77-49AA-BFC4-E616E92C81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9" authorId="0" shapeId="0" xr:uid="{A0519407-9D8E-490E-8996-95A6AF80CA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0" authorId="0" shapeId="0" xr:uid="{C51CA736-5DDE-4270-9520-77B429C302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1" authorId="0" shapeId="0" xr:uid="{EFEDDFB9-0505-46E2-B063-FBE387B669D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2" authorId="0" shapeId="0" xr:uid="{911AB442-F461-4F6C-A758-D3B12E3E509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3" authorId="0" shapeId="0" xr:uid="{F9CD4529-8212-4CC6-A14C-A258B6629B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4" authorId="0" shapeId="0" xr:uid="{22FCA677-E961-41A6-AD9B-95C4A5F16EF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5" authorId="0" shapeId="0" xr:uid="{D2B69353-DF5F-43DC-BD87-18E9512658E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6" authorId="0" shapeId="0" xr:uid="{D31F8183-2F03-4BF0-BA1C-4A9385B534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7" authorId="0" shapeId="0" xr:uid="{A45B7418-70FF-4823-A772-D2C0AB34A2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8" authorId="0" shapeId="0" xr:uid="{E696BCF4-7A5D-49D7-9960-04F2CE1385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9" authorId="0" shapeId="0" xr:uid="{085AA776-7A73-4DF9-8FFC-4A226044E0F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0" authorId="0" shapeId="0" xr:uid="{710F480A-5D8C-4919-9914-9F46BA70883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6" authorId="0" shapeId="0" xr:uid="{DCBFB86B-3793-46D4-8AB9-856E095BD06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7" authorId="0" shapeId="0" xr:uid="{8F8774D5-06E0-415E-B300-F1B4A2640E5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8" authorId="0" shapeId="0" xr:uid="{935DEC78-F879-4B83-908F-0A63298A351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J2" authorId="0" shapeId="0" xr:uid="{6B0861D1-539B-48EC-B831-BBE1E1F5C46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252-22(赖嘉欣)=230</t>
        </r>
      </text>
    </comment>
    <comment ref="I5" authorId="0" shapeId="0" xr:uid="{20B4D26A-2B84-41DA-A28B-4396168D30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I6" authorId="0" shapeId="0" xr:uid="{8ADC8442-1260-47A9-9AC7-4B09CB39EE4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包邮价格</t>
        </r>
      </text>
    </comment>
    <comment ref="I7" authorId="0" shapeId="0" xr:uid="{37FDE857-17BC-4739-9EB1-1789D818C92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E9" authorId="0" shapeId="0" xr:uid="{410F3FCA-4511-4536-8420-B4A26DDBECE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8月卖出数量：6
库存剩余：4</t>
        </r>
      </text>
    </comment>
    <comment ref="J11" authorId="0" shapeId="0" xr:uid="{1F343DB5-FD03-4E0A-B4B4-3F7CFE63F8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和金宇硕娃一起运回，共253rmb</t>
        </r>
      </text>
    </comment>
    <comment ref="I14" authorId="0" shapeId="0" xr:uid="{3E483891-D289-43E8-806F-CB96FFEC937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韩国国内运费15r</t>
        </r>
      </text>
    </comment>
    <comment ref="I15" authorId="0" shapeId="0" xr:uid="{77707A7F-45EF-42DC-A035-04C8FE2822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I16" authorId="0" shapeId="0" xr:uid="{EF79A2C1-3321-4B19-B66A-FDD2C821488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I17" authorId="0" shapeId="0" xr:uid="{655BD89F-91FE-4D5F-9977-20EDD48CED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G18" authorId="0" shapeId="0" xr:uid="{B37DEDA4-B8B7-4FED-9F8A-DD99649805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G19" authorId="0" shapeId="0" xr:uid="{18AAF4CF-309C-4C2B-9DA0-66B6EF08B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sharedStrings.xml><?xml version="1.0" encoding="utf-8"?>
<sst xmlns="http://schemas.openxmlformats.org/spreadsheetml/2006/main" count="608" uniqueCount="391">
  <si>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</si>
  <si>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</si>
  <si>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</si>
  <si>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</si>
  <si>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</si>
  <si>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</si>
  <si>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</si>
  <si>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</si>
  <si>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</si>
  <si>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</si>
  <si>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</si>
  <si>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</si>
  <si>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</si>
  <si>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</si>
  <si>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</si>
  <si>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</si>
  <si>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</si>
  <si>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朴彩英Rosé同款 BlingStar发夹</t>
    <phoneticPr fontId="2" type="noConversion"/>
  </si>
  <si>
    <t xml:space="preserve"> Bling Star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</si>
  <si>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</si>
  <si>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</si>
  <si>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</si>
  <si>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</si>
  <si>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</si>
  <si>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</si>
  <si>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</si>
  <si>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</si>
  <si>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</si>
  <si>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</si>
  <si>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</si>
  <si>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</si>
  <si>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</si>
  <si>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椰奶同款单肩斜挎包可调节</t>
    <phoneticPr fontId="2" type="noConversion"/>
  </si>
  <si>
    <t>BAON</t>
    <phoneticPr fontId="2" type="noConversion"/>
  </si>
  <si>
    <t>黑色</t>
  </si>
  <si>
    <t>黑色</t>
    <phoneticPr fontId="2" type="noConversion"/>
  </si>
  <si>
    <t>王妃</t>
    <phoneticPr fontId="2" type="noConversion"/>
  </si>
  <si>
    <t>广东省 佛山市 南海区 桂城街道 长江路 禾仰广场1座2号楼 ，000000</t>
    <phoneticPr fontId="2" type="noConversion"/>
  </si>
  <si>
    <t>‘1149547840782312083</t>
    <phoneticPr fontId="2" type="noConversion"/>
  </si>
  <si>
    <t>’1150453443461532776</t>
    <phoneticPr fontId="2" type="noConversion"/>
  </si>
  <si>
    <t>蛋蛋</t>
    <phoneticPr fontId="2" type="noConversion"/>
  </si>
  <si>
    <t>湖北省 武汉市 蔡甸区 沌口街街道 车城大道218号金凯公寓c栋 ，000000</t>
    <phoneticPr fontId="2" type="noConversion"/>
  </si>
  <si>
    <t>‘1150355234622711037</t>
    <phoneticPr fontId="2" type="noConversion"/>
  </si>
  <si>
    <t>请输入</t>
    <phoneticPr fontId="2" type="noConversion"/>
  </si>
  <si>
    <t>广东省 深圳市 罗湖区 莲塘街道 聚福花园二期B栋 丰巢 ，000000</t>
    <phoneticPr fontId="2" type="noConversion"/>
  </si>
  <si>
    <t>’1151932515842385446</t>
    <phoneticPr fontId="2" type="noConversion"/>
  </si>
  <si>
    <t>徐玉坤</t>
    <phoneticPr fontId="2" type="noConversion"/>
  </si>
  <si>
    <t>四川省 成都市 武侯区 望江路街道 科华北路 川大花园（南苑） 五栋 ，610041</t>
    <phoneticPr fontId="2" type="noConversion"/>
  </si>
  <si>
    <t>‘1151707457615915149</t>
    <phoneticPr fontId="2" type="noConversion"/>
  </si>
  <si>
    <t>阿书</t>
    <phoneticPr fontId="2" type="noConversion"/>
  </si>
  <si>
    <t>福建省 福州市 晋安区 象园街道 集友名居 8N(千妍公司) ，000000</t>
    <phoneticPr fontId="2" type="noConversion"/>
  </si>
  <si>
    <t>’1151723425343052116</t>
    <phoneticPr fontId="2" type="noConversion"/>
  </si>
  <si>
    <t>小凡</t>
    <phoneticPr fontId="2" type="noConversion"/>
  </si>
  <si>
    <t>湖北省 武汉市 江岸区 西马街街道 高雄路25号 ，000000</t>
    <phoneticPr fontId="2" type="noConversion"/>
  </si>
  <si>
    <t>‘1151091200935659873</t>
    <phoneticPr fontId="2" type="noConversion"/>
  </si>
  <si>
    <t>廖聿平</t>
    <phoneticPr fontId="2" type="noConversion"/>
  </si>
  <si>
    <t>福建省 福州市 鼓楼区 洪山镇 运盛美之国 1区4702 ，000000</t>
    <phoneticPr fontId="2" type="noConversion"/>
  </si>
  <si>
    <t>徐輝</t>
    <phoneticPr fontId="2" type="noConversion"/>
  </si>
  <si>
    <t>北京 北京市 海淀区 中关村街道 北京市海淀區中關村科學院南路搜狐媒體大廈 ，100091</t>
    <phoneticPr fontId="2" type="noConversion"/>
  </si>
  <si>
    <t>’601606055645038496</t>
    <phoneticPr fontId="2" type="noConversion"/>
  </si>
  <si>
    <t>吴小静</t>
    <phoneticPr fontId="2" type="noConversion"/>
  </si>
  <si>
    <t>安徽省 合肥市 肥东县 肥东新城开发区 瑞泰尚园东区12栋 ，231600</t>
    <phoneticPr fontId="2" type="noConversion"/>
  </si>
  <si>
    <t>‘1151814850479752951</t>
    <phoneticPr fontId="2" type="noConversion"/>
  </si>
  <si>
    <t>’1152074723519377466</t>
    <phoneticPr fontId="2" type="noConversion"/>
  </si>
  <si>
    <t>吴越</t>
    <phoneticPr fontId="2" type="noConversion"/>
  </si>
  <si>
    <t>安徽省 铜陵市 铜官区 狮子山区虚镇 铜官山区虚镇 万泰翡翠城兰馨苑7栋2单元502 ，244000</t>
    <phoneticPr fontId="2" type="noConversion"/>
  </si>
  <si>
    <t>陈曦</t>
    <phoneticPr fontId="2" type="noConversion"/>
  </si>
  <si>
    <t>广西壮族自治区 南宁市 兴宁区 民生街道 望州路岭南名居6栋3单元快递柜 ，530001</t>
    <phoneticPr fontId="2" type="noConversion"/>
  </si>
  <si>
    <t>‘1151249600497793220</t>
    <phoneticPr fontId="2" type="noConversion"/>
  </si>
  <si>
    <t>麦西盟（1177）</t>
    <phoneticPr fontId="2" type="noConversion"/>
  </si>
  <si>
    <t>广东省 深圳市 宝安区 沙井街道 和山路菩盛源科技园3栋3楼麦西盟(1177) ，000000</t>
    <phoneticPr fontId="2" type="noConversion"/>
  </si>
  <si>
    <t>’601422852417046796</t>
    <phoneticPr fontId="2" type="noConversion"/>
  </si>
  <si>
    <t>瞿菲</t>
    <phoneticPr fontId="2" type="noConversion"/>
  </si>
  <si>
    <t>上海 上海市 浦东新区 惠南镇 城南路48弄26幢54号401室 ，200120</t>
    <phoneticPr fontId="2" type="noConversion"/>
  </si>
  <si>
    <t>‘1152011490078048648</t>
    <phoneticPr fontId="2" type="noConversion"/>
  </si>
  <si>
    <t>曲先生</t>
    <phoneticPr fontId="2" type="noConversion"/>
  </si>
  <si>
    <t>上海 上海市 普陀区 真如镇街道 曹杨新村街道南石四路86号肆旗果园隔壁 菜鸟驿站(上海南石四路86号曹杨八村店)寄存在菜鸟驿站即可！ ，000000</t>
    <phoneticPr fontId="2" type="noConversion"/>
  </si>
  <si>
    <t>’1152088161062001870</t>
    <phoneticPr fontId="2" type="noConversion"/>
  </si>
  <si>
    <t>张cy</t>
    <phoneticPr fontId="2" type="noConversion"/>
  </si>
  <si>
    <t>上海 上海市 浦东新区 塘桥街道 蓝村路470弄63号601室 ，200127</t>
    <phoneticPr fontId="2" type="noConversion"/>
  </si>
  <si>
    <t>‘1152176450978391743</t>
    <phoneticPr fontId="2" type="noConversion"/>
  </si>
  <si>
    <t>象牙白</t>
    <phoneticPr fontId="2" type="noConversion"/>
  </si>
  <si>
    <t>预定</t>
    <phoneticPr fontId="2" type="noConversion"/>
  </si>
  <si>
    <t>黑*14 象牙*1</t>
    <phoneticPr fontId="2" type="noConversion"/>
  </si>
  <si>
    <t>Lisa同款水果串珠橘子草莓发夹</t>
    <phoneticPr fontId="2" type="noConversion"/>
  </si>
  <si>
    <t>橘子</t>
    <phoneticPr fontId="2" type="noConversion"/>
  </si>
  <si>
    <t>’1149481152268260646</t>
    <phoneticPr fontId="2" type="noConversion"/>
  </si>
  <si>
    <t>赵悦</t>
    <phoneticPr fontId="2" type="noConversion"/>
  </si>
  <si>
    <t>广东省 广州市 越秀区 梅花村街道 广州大道中303号人保大厦607 ，000000</t>
    <phoneticPr fontId="2" type="noConversion"/>
  </si>
  <si>
    <t>草莓</t>
    <phoneticPr fontId="2" type="noConversion"/>
  </si>
  <si>
    <t>‘1150513377042430086</t>
    <phoneticPr fontId="2" type="noConversion"/>
  </si>
  <si>
    <t>囡囡</t>
    <phoneticPr fontId="2" type="noConversion"/>
  </si>
  <si>
    <t>广东省 深圳市 宝安区 新安街道 26区中洲华府中央公园1期1栋B座2402 ，000000</t>
    <phoneticPr fontId="2" type="noConversion"/>
  </si>
  <si>
    <t>‘1152537027290354138</t>
    <phoneticPr fontId="2" type="noConversion"/>
  </si>
  <si>
    <t>吴麟颖</t>
    <phoneticPr fontId="2" type="noConversion"/>
  </si>
  <si>
    <t>天津 天津市 河西区 挂甲寺街道 古海道海景文苑10-904 ，000000</t>
    <phoneticPr fontId="2" type="noConversion"/>
  </si>
  <si>
    <t>’1151635424424578206</t>
    <phoneticPr fontId="2" type="noConversion"/>
  </si>
  <si>
    <t>罗华</t>
    <phoneticPr fontId="2" type="noConversion"/>
  </si>
  <si>
    <t>福建省 福州市 鼓楼区 温泉街道 营迹路38号温泉花园B座4E ，000000</t>
    <phoneticPr fontId="2" type="noConversion"/>
  </si>
  <si>
    <t>‘1151948832139000121</t>
    <phoneticPr fontId="2" type="noConversion"/>
  </si>
  <si>
    <t>李先生</t>
    <phoneticPr fontId="2" type="noConversion"/>
  </si>
  <si>
    <t>广东省 广州市 越秀区 梅花村街道 东风东路761号丽丰中心大厦15楼 ，000000</t>
    <phoneticPr fontId="2" type="noConversion"/>
  </si>
  <si>
    <t>’1153107297434768571</t>
    <phoneticPr fontId="2" type="noConversion"/>
  </si>
  <si>
    <t>胡竣栋</t>
    <phoneticPr fontId="2" type="noConversion"/>
  </si>
  <si>
    <t>上海 上海市 浦东新区 航头镇 瑞和路269弄16号1101室 ，000000</t>
    <phoneticPr fontId="2" type="noConversion"/>
  </si>
  <si>
    <t>‘1153137922956719743</t>
    <phoneticPr fontId="2" type="noConversion"/>
  </si>
  <si>
    <t>陈琼</t>
    <phoneticPr fontId="2" type="noConversion"/>
  </si>
  <si>
    <t>福建省 福州市 连江县 凤城镇 福建省连江县傲江景城A7 903 ，350500</t>
    <phoneticPr fontId="2" type="noConversion"/>
  </si>
  <si>
    <t>’1152724480101579339</t>
    <phoneticPr fontId="2" type="noConversion"/>
  </si>
  <si>
    <t>罗多多</t>
    <phoneticPr fontId="2" type="noConversion"/>
  </si>
  <si>
    <t>广东省 深圳市 龙华区 龙华街道 梅龙大道1004号共和和丰大厦负一楼佳富联物业管理处 ，000000</t>
    <phoneticPr fontId="2" type="noConversion"/>
  </si>
  <si>
    <t>‘1152769760217644351</t>
    <phoneticPr fontId="2" type="noConversion"/>
  </si>
  <si>
    <t>吴畅</t>
    <phoneticPr fontId="2" type="noConversion"/>
  </si>
  <si>
    <t>河北省 邢台市 柏乡县 柏乡镇 馨园小区2号楼-柏乡镇汉牡丹街馨园小区(牡丹华庭西) ，000000</t>
    <phoneticPr fontId="2" type="noConversion"/>
  </si>
  <si>
    <t>’1152845376878860775</t>
    <phoneticPr fontId="2" type="noConversion"/>
  </si>
  <si>
    <t>王晓</t>
    <phoneticPr fontId="2" type="noConversion"/>
  </si>
  <si>
    <t>重庆 重庆市 渝北区 木耳镇 空港乐园D4区7栋(请存放丰巢!) ，401120</t>
    <phoneticPr fontId="2" type="noConversion"/>
  </si>
  <si>
    <t>’1153744962029901573</t>
    <phoneticPr fontId="2" type="noConversion"/>
  </si>
  <si>
    <t>‘1153895297769899740</t>
    <phoneticPr fontId="2" type="noConversion"/>
  </si>
  <si>
    <t>任彦</t>
    <phoneticPr fontId="2" type="noConversion"/>
  </si>
  <si>
    <t>浙江省 宁波市 海曙区 石碶街道 石碶镇车何广博工业园区办公大楼404室 ，315100</t>
    <phoneticPr fontId="2" type="noConversion"/>
  </si>
  <si>
    <t>王影</t>
    <phoneticPr fontId="2" type="noConversion"/>
  </si>
  <si>
    <t>重庆 重庆市 江北区 华新街街道 华新街96号光华观府国际8栋25-7 ，000000</t>
    <phoneticPr fontId="2" type="noConversion"/>
  </si>
  <si>
    <t>‘1154589154716433812</t>
    <phoneticPr fontId="2" type="noConversion"/>
  </si>
  <si>
    <t>王昀</t>
    <phoneticPr fontId="2" type="noConversion"/>
  </si>
  <si>
    <t>上海 上海市 闵行区 虹桥镇 莲花路1978号新意城C栋3楼306 莉莉丝游戏 ，000000</t>
    <phoneticPr fontId="2" type="noConversion"/>
  </si>
  <si>
    <t>武诗雨</t>
    <phoneticPr fontId="2" type="noConversion"/>
  </si>
  <si>
    <t>安徽省 宿州市 埇桥区 三八街道 银河二路176号港利锦绣江南西区#C8 ，000000</t>
    <phoneticPr fontId="2" type="noConversion"/>
  </si>
  <si>
    <t>’1154660898274865208</t>
    <phoneticPr fontId="2" type="noConversion"/>
  </si>
  <si>
    <t>‘1155237891824764078</t>
    <phoneticPr fontId="2" type="noConversion"/>
  </si>
  <si>
    <t>岑珺怡</t>
    <phoneticPr fontId="2" type="noConversion"/>
  </si>
  <si>
    <t>广东省 江门市 台山市 台城街道 碧桂园映翠湾1街30号 ，529200</t>
    <phoneticPr fontId="2" type="noConversion"/>
  </si>
  <si>
    <t>’1155338275921330507</t>
    <phoneticPr fontId="2" type="noConversion"/>
  </si>
  <si>
    <t>咕西小亮</t>
    <phoneticPr fontId="2" type="noConversion"/>
  </si>
  <si>
    <t>广西壮族自治区 柳州市 城中区 潭中街道 桂中大道3号东涫首座快递箱 ，000000</t>
    <phoneticPr fontId="2" type="noConversion"/>
  </si>
  <si>
    <t>‘1157260547551411222</t>
    <phoneticPr fontId="2" type="noConversion"/>
  </si>
  <si>
    <t>贾彤</t>
    <phoneticPr fontId="2" type="noConversion"/>
  </si>
  <si>
    <t>辽宁省 沈阳市 于洪区 迎宾路街道 黄海路巢湖街民安康城57-4 ，110024</t>
    <phoneticPr fontId="2" type="noConversion"/>
  </si>
  <si>
    <t>‘1157283170377301422</t>
    <phoneticPr fontId="2" type="noConversion"/>
  </si>
  <si>
    <t>林子健</t>
    <phoneticPr fontId="2" type="noConversion"/>
  </si>
  <si>
    <t>广东省 广州市 海珠区 瑞宝街道 南洲北路海新街15号401房 ，000000</t>
    <phoneticPr fontId="2" type="noConversion"/>
  </si>
  <si>
    <t>’1157619395348209707</t>
    <phoneticPr fontId="2" type="noConversion"/>
  </si>
  <si>
    <t>李君慈</t>
    <phoneticPr fontId="2" type="noConversion"/>
  </si>
  <si>
    <t>天津 天津市 津南区 小站镇 后营路天山.水榭花都南区怡泽轩2单元37号楼102 ，000000</t>
    <phoneticPr fontId="2" type="noConversion"/>
  </si>
  <si>
    <t>‘1157528193243029889</t>
    <phoneticPr fontId="2" type="noConversion"/>
  </si>
  <si>
    <t>Poesie</t>
    <phoneticPr fontId="2" type="noConversion"/>
  </si>
  <si>
    <t>浙江省 台州市 温岭市 新河镇 渡首西村B区301号 ，000000</t>
    <phoneticPr fontId="2" type="noConversion"/>
  </si>
  <si>
    <t>‘1158411010749619173</t>
    <phoneticPr fontId="2" type="noConversion"/>
  </si>
  <si>
    <t>刘生</t>
    <phoneticPr fontId="2" type="noConversion"/>
  </si>
  <si>
    <t>广东省 中山市 火炬开发区街道 江陵西路35号中山海警局 ，000000</t>
    <phoneticPr fontId="2" type="noConversion"/>
  </si>
  <si>
    <t>’1158465313227465161</t>
    <phoneticPr fontId="2" type="noConversion"/>
  </si>
  <si>
    <t>赵冬雨</t>
    <phoneticPr fontId="2" type="noConversion"/>
  </si>
  <si>
    <t>辽宁省 锦州市 黑山县 黑山街道 国税局家属楼南楼(烟草局正对面)二单元四楼东 请打电话 ，121400</t>
    <phoneticPr fontId="2" type="noConversion"/>
  </si>
  <si>
    <t>‘601808100676028897</t>
    <phoneticPr fontId="2" type="noConversion"/>
  </si>
  <si>
    <t>王馨怡</t>
    <phoneticPr fontId="2" type="noConversion"/>
  </si>
  <si>
    <t>湖北省 孝感市 孝昌县 花园镇 全洲桃源B25栋 ，000000</t>
    <phoneticPr fontId="2" type="noConversion"/>
  </si>
  <si>
    <t>’1158852737371306576</t>
    <phoneticPr fontId="2" type="noConversion"/>
  </si>
  <si>
    <t>谢先生</t>
    <phoneticPr fontId="2" type="noConversion"/>
  </si>
  <si>
    <t>广东省 广州市 天河区 五山街道 长福路203号长兴智汇中心勝记麻辣香锅7-11旁边那家 (前台代收) ，000000</t>
    <phoneticPr fontId="2" type="noConversion"/>
  </si>
  <si>
    <t>‘1159290307448248558</t>
    <phoneticPr fontId="2" type="noConversion"/>
  </si>
  <si>
    <t>田女士</t>
    <phoneticPr fontId="2" type="noConversion"/>
  </si>
  <si>
    <t>广东省 汕头市 金平区 东方街道 飞厦西路11号5座401房 ，000000</t>
    <phoneticPr fontId="2" type="noConversion"/>
  </si>
  <si>
    <t>卡其色</t>
    <phoneticPr fontId="2" type="noConversion"/>
  </si>
  <si>
    <t>‘1159537058655654352</t>
    <phoneticPr fontId="2" type="noConversion"/>
  </si>
  <si>
    <t>李静妍</t>
    <phoneticPr fontId="2" type="noConversion"/>
  </si>
  <si>
    <t>广东省 汕头市 潮阳区 和平镇 新和居委桥下洋（牡丹工业区宝克文具有限公司） ，515100</t>
    <phoneticPr fontId="2" type="noConversion"/>
  </si>
  <si>
    <t>’602037574020655998</t>
    <phoneticPr fontId="2" type="noConversion"/>
  </si>
  <si>
    <t>240码</t>
    <phoneticPr fontId="2" type="noConversion"/>
  </si>
  <si>
    <t>fila米白色运动鞋</t>
    <phoneticPr fontId="2" type="noConversion"/>
  </si>
  <si>
    <t>直邮</t>
    <phoneticPr fontId="2" type="noConversion"/>
  </si>
  <si>
    <t>石沁妮</t>
    <phoneticPr fontId="2" type="noConversion"/>
  </si>
  <si>
    <t>广东省深圳市福田区农林路建业大厦B座1404</t>
    <phoneticPr fontId="2" type="noConversion"/>
  </si>
  <si>
    <t>米白色运动鞋</t>
    <phoneticPr fontId="2" type="noConversion"/>
  </si>
  <si>
    <t>fila</t>
    <phoneticPr fontId="2" type="noConversion"/>
  </si>
  <si>
    <t>‘1153272770688393249</t>
    <phoneticPr fontId="2" type="noConversion"/>
  </si>
  <si>
    <t>透明</t>
    <phoneticPr fontId="2" type="noConversion"/>
  </si>
  <si>
    <t>李成燕</t>
    <phoneticPr fontId="2" type="noConversion"/>
  </si>
  <si>
    <t>山东省 威海市 环翠区 竹岛街道 望岛名郡 125号楼 二单元 ，000000</t>
    <phoneticPr fontId="2" type="noConversion"/>
  </si>
  <si>
    <t>’1159851074957654161</t>
    <phoneticPr fontId="2" type="noConversion"/>
  </si>
  <si>
    <t>赵鹏宇</t>
    <phoneticPr fontId="2" type="noConversion"/>
  </si>
  <si>
    <t>北京 北京市 朝阳区 酒仙桥街道 万红西街2号 燕东大厦a座C4001 ，000000</t>
    <phoneticPr fontId="2" type="noConversion"/>
  </si>
  <si>
    <t>flia</t>
    <phoneticPr fontId="2" type="noConversion"/>
  </si>
  <si>
    <t>已下单</t>
    <phoneticPr fontId="2" type="noConversion"/>
  </si>
  <si>
    <t>接受箱提现</t>
    <phoneticPr fontId="2" type="noConversion"/>
  </si>
  <si>
    <t>已预定 透明*10个</t>
    <phoneticPr fontId="2" type="noConversion"/>
  </si>
  <si>
    <t>已预定 橘子*5 草莓*3</t>
    <phoneticPr fontId="2" type="noConversion"/>
  </si>
  <si>
    <t>BlingStar</t>
    <phoneticPr fontId="2" type="noConversion"/>
  </si>
  <si>
    <t>透明*10</t>
    <phoneticPr fontId="2" type="noConversion"/>
  </si>
  <si>
    <t>橘子*5 草莓*3</t>
    <phoneticPr fontId="2" type="noConversion"/>
  </si>
  <si>
    <t>‘1159979968964024746</t>
    <phoneticPr fontId="2" type="noConversion"/>
  </si>
  <si>
    <t>橘子 草莓</t>
    <phoneticPr fontId="2" type="noConversion"/>
  </si>
  <si>
    <t>肤黑貌丑小短腿</t>
    <phoneticPr fontId="2" type="noConversion"/>
  </si>
  <si>
    <t>上海 上海市 徐汇区 长桥街道 龙吴路1500号A幢813室 ，000000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</si>
  <si>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</si>
  <si>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</si>
  <si>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’1160498656213589069</t>
    <phoneticPr fontId="2" type="noConversion"/>
  </si>
  <si>
    <t>‘602120262224704799</t>
    <phoneticPr fontId="2" type="noConversion"/>
  </si>
  <si>
    <t>安徽省 安庆市 迎江区 龙狮桥乡 恒大绿洲三期 ，246003</t>
    <phoneticPr fontId="2" type="noConversion"/>
  </si>
  <si>
    <t>透明+透明</t>
    <phoneticPr fontId="2" type="noConversion"/>
  </si>
  <si>
    <t>‘1160930016911488156</t>
    <phoneticPr fontId="2" type="noConversion"/>
  </si>
  <si>
    <t>陈芷瑶</t>
    <phoneticPr fontId="2" type="noConversion"/>
  </si>
  <si>
    <t>广东省 深圳市 宝安区 沙井街道 沙四东路9号 ，000000</t>
    <phoneticPr fontId="2" type="noConversion"/>
  </si>
  <si>
    <t>’1161865411205589069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</si>
  <si>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</si>
  <si>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</si>
  <si>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1161656449961064106</t>
    <phoneticPr fontId="2" type="noConversion"/>
  </si>
  <si>
    <t>杨璐羽</t>
    <phoneticPr fontId="2" type="noConversion"/>
  </si>
  <si>
    <t>辽宁省 大连市 甘井子区 凌水街道 高新区凌海路1号大连海事大学轮机学院办公室309房间 ，000000</t>
    <phoneticPr fontId="2" type="noConversion"/>
  </si>
  <si>
    <t>‘1161031456139765710</t>
    <phoneticPr fontId="2" type="noConversion"/>
  </si>
  <si>
    <t>曹宇晴</t>
    <phoneticPr fontId="2" type="noConversion"/>
  </si>
  <si>
    <t>山东省 济宁市 邹城市 钢山街道 碧桂园66号楼一单元 ，000000</t>
    <phoneticPr fontId="2" type="noConversion"/>
  </si>
  <si>
    <t>卡其色</t>
    <phoneticPr fontId="2" type="noConversion"/>
  </si>
  <si>
    <t>’611146060123659303</t>
    <phoneticPr fontId="2" type="noConversion"/>
  </si>
  <si>
    <t>石昱</t>
    <phoneticPr fontId="2" type="noConversion"/>
  </si>
  <si>
    <t>湖南省 怀化市 鹤城区 红星街道 锦溪南路怀化市第一人民医院家属院11单元一栋405 ，000000</t>
    <phoneticPr fontId="2" type="noConversion"/>
  </si>
  <si>
    <t>‘1162138274694634245</t>
    <phoneticPr fontId="2" type="noConversion"/>
  </si>
  <si>
    <t>陈洁</t>
    <phoneticPr fontId="2" type="noConversion"/>
  </si>
  <si>
    <t>福建省 福州市 仓山区 盖山镇 双湖新城1区2座603 ，000000</t>
    <phoneticPr fontId="2" type="noConversion"/>
  </si>
  <si>
    <t>用途</t>
    <phoneticPr fontId="2" type="noConversion"/>
  </si>
  <si>
    <t>椰奶同款背包*15</t>
    <phoneticPr fontId="2" type="noConversion"/>
  </si>
  <si>
    <t>蓝色(退款)</t>
    <phoneticPr fontId="2" type="noConversion"/>
  </si>
  <si>
    <t>‘1165715490502929384</t>
    <phoneticPr fontId="2" type="noConversion"/>
  </si>
  <si>
    <t>鄒庭蓁</t>
    <phoneticPr fontId="2" type="noConversion"/>
  </si>
  <si>
    <t>上海 上海市 青浦区 白鹤镇 腾新路65号 上海捷利跨境转运仓@FS1FKE#WK6A1SUWTQ31S# ，000000</t>
    <phoneticPr fontId="2" type="noConversion"/>
  </si>
  <si>
    <t>国际物流订单</t>
    <phoneticPr fontId="2" type="noConversion"/>
  </si>
  <si>
    <t>‘1164771200194803919</t>
    <phoneticPr fontId="2" type="noConversion"/>
  </si>
  <si>
    <t>马丽</t>
    <phoneticPr fontId="2" type="noConversion"/>
  </si>
  <si>
    <t>广东省 深圳市 南山区 西丽街道 万科云城六期三栋A座蜂巢 ，000000</t>
    <phoneticPr fontId="2" type="noConversion"/>
  </si>
  <si>
    <t>黑色</t>
    <phoneticPr fontId="2" type="noConversion"/>
  </si>
  <si>
    <t>象牙白</t>
    <phoneticPr fontId="2" type="noConversion"/>
  </si>
  <si>
    <t>卡其色</t>
    <phoneticPr fontId="2" type="noConversion"/>
  </si>
  <si>
    <t>总:</t>
    <phoneticPr fontId="2" type="noConversion"/>
  </si>
  <si>
    <t>椰奶同款背包*30</t>
    <phoneticPr fontId="2" type="noConversion"/>
  </si>
  <si>
    <t>已预定(一批)</t>
    <phoneticPr fontId="2" type="noConversion"/>
  </si>
  <si>
    <t>已预定(二批)</t>
    <phoneticPr fontId="2" type="noConversion"/>
  </si>
  <si>
    <t>联名款卫衣</t>
    <phoneticPr fontId="2" type="noConversion"/>
  </si>
  <si>
    <t>微信</t>
    <phoneticPr fontId="2" type="noConversion"/>
  </si>
  <si>
    <t>联名款卫衣</t>
    <phoneticPr fontId="2" type="noConversion"/>
  </si>
  <si>
    <t>mlb</t>
    <phoneticPr fontId="2" type="noConversion"/>
  </si>
  <si>
    <t>蓝M 黑S</t>
    <phoneticPr fontId="2" type="noConversion"/>
  </si>
  <si>
    <t>蓝M 黑S</t>
    <phoneticPr fontId="2" type="noConversion"/>
  </si>
  <si>
    <t>透明+蓝色(退款)</t>
    <phoneticPr fontId="2" type="noConversion"/>
  </si>
  <si>
    <t>‘1170820577887302256</t>
    <phoneticPr fontId="2" type="noConversion"/>
  </si>
  <si>
    <t>何小姐</t>
    <phoneticPr fontId="2" type="noConversion"/>
  </si>
  <si>
    <t>湖南省 长沙市 雨花区 砂子塘街道 桔园小区一片六栋后面（新塘冲巷189号） ，410007</t>
    <phoneticPr fontId="2" type="noConversion"/>
  </si>
  <si>
    <t>草莓</t>
    <phoneticPr fontId="2" type="noConversion"/>
  </si>
  <si>
    <t>‘1172203361436635119</t>
    <phoneticPr fontId="2" type="noConversion"/>
  </si>
  <si>
    <t>夏林</t>
    <phoneticPr fontId="2" type="noConversion"/>
  </si>
  <si>
    <t>广东省 深圳市 南山区 西丽街道 松坪村三期东区快递柜 ，000000</t>
    <phoneticPr fontId="2" type="noConversion"/>
  </si>
  <si>
    <t>’1172597635709129831</t>
    <phoneticPr fontId="2" type="noConversion"/>
  </si>
  <si>
    <t>李索</t>
    <phoneticPr fontId="2" type="noConversion"/>
  </si>
  <si>
    <t>江苏省 南通市 崇川区 钟秀街道 城北家园8-2804 ，000000</t>
    <phoneticPr fontId="2" type="noConversion"/>
  </si>
  <si>
    <t>‘1174946883730860526</t>
    <phoneticPr fontId="2" type="noConversion"/>
  </si>
  <si>
    <t>张溯</t>
    <phoneticPr fontId="2" type="noConversion"/>
  </si>
  <si>
    <t>安徽省 合肥市 庐阳区 大杨镇 万科森林公园锦庭1号楼3102 ，000000</t>
    <phoneticPr fontId="2" type="noConversion"/>
  </si>
  <si>
    <t>Lisa同款水果串珠橘子草莓发夹</t>
    <phoneticPr fontId="2" type="noConversion"/>
  </si>
  <si>
    <t>吴杰超</t>
    <phoneticPr fontId="2" type="noConversion"/>
  </si>
  <si>
    <t>江苏省 南京市 鼓楼区 幕府山街道 伍佰村路65号幕府花园3幢一单元802 ，000000</t>
    <phoneticPr fontId="2" type="noConversion"/>
  </si>
  <si>
    <t>‘1179888929091546330</t>
    <phoneticPr fontId="2" type="noConversion"/>
  </si>
  <si>
    <t>‘1173409091041662289</t>
    <phoneticPr fontId="2" type="noConversion"/>
  </si>
  <si>
    <t>陈茜</t>
    <phoneticPr fontId="2" type="noConversion"/>
  </si>
  <si>
    <t>江苏省 宿迁市 宿城区 幸福街道 幸福路2号中国银行公司部国际结算 ，223800</t>
    <phoneticPr fontId="2" type="noConversion"/>
  </si>
  <si>
    <t>二批</t>
    <phoneticPr fontId="2" type="noConversion"/>
  </si>
  <si>
    <t>apoc</t>
    <phoneticPr fontId="2" type="noConversion"/>
  </si>
  <si>
    <t>APOC西装外套</t>
    <phoneticPr fontId="2" type="noConversion"/>
  </si>
  <si>
    <t>橘子*6 草莓*2</t>
    <phoneticPr fontId="2" type="noConversion"/>
  </si>
  <si>
    <t>已预定 橘子*6 草莓*2</t>
    <phoneticPr fontId="2" type="noConversion"/>
  </si>
  <si>
    <t>‘1187974880922346909</t>
    <phoneticPr fontId="2" type="noConversion"/>
  </si>
  <si>
    <t>陈泽琳</t>
    <phoneticPr fontId="2" type="noConversion"/>
  </si>
  <si>
    <t>广东省 佛山市 顺德区 容桂街道 广东省佛山市顺德区容桂东逸湾七期B区3街35号 ，000000</t>
    <phoneticPr fontId="2" type="noConversion"/>
  </si>
  <si>
    <t>‘1190718369077614704</t>
    <phoneticPr fontId="2" type="noConversion"/>
  </si>
  <si>
    <t>颜丙飞</t>
    <phoneticPr fontId="2" type="noConversion"/>
  </si>
  <si>
    <t>江苏省 苏州市 苏州工业园区 唯亭街道 亭新街青剑湖f区293幢2单元1705 ，000000</t>
    <phoneticPr fontId="2" type="noConversion"/>
  </si>
  <si>
    <t>‘1191144387274398938</t>
    <phoneticPr fontId="2" type="noConversion"/>
  </si>
  <si>
    <t>黄佳媚</t>
    <phoneticPr fontId="2" type="noConversion"/>
  </si>
  <si>
    <t>浙江省 台州市 椒江区 白云街道 城市之光小区 ，318000</t>
    <phoneticPr fontId="2" type="noConversion"/>
  </si>
  <si>
    <t>’1192394561190657342</t>
    <phoneticPr fontId="2" type="noConversion"/>
  </si>
  <si>
    <t>孙雨</t>
    <phoneticPr fontId="2" type="noConversion"/>
  </si>
  <si>
    <t>山东省 济南市 历下区 文东街道 文化东路78号万豪国际公寓4号楼 ，000000</t>
    <phoneticPr fontId="2" type="noConversion"/>
  </si>
  <si>
    <t>’1192133889969860526</t>
    <phoneticPr fontId="2" type="noConversion"/>
  </si>
  <si>
    <t>‘1192833089520230539</t>
    <phoneticPr fontId="2" type="noConversion"/>
  </si>
  <si>
    <t>大力</t>
    <phoneticPr fontId="2" type="noConversion"/>
  </si>
  <si>
    <t>湖北省 武汉市 江汉区 唐家墩街街道 金墩街189号8栋四单元（别放丰巢！别放丰巢！） ，000000</t>
    <phoneticPr fontId="2" type="noConversion"/>
  </si>
  <si>
    <t>230码</t>
  </si>
  <si>
    <t>牛仔蓝帆布鞋</t>
    <phoneticPr fontId="2" type="noConversion"/>
  </si>
  <si>
    <t>直邮</t>
    <phoneticPr fontId="2" type="noConversion"/>
  </si>
  <si>
    <t>milly微信收款</t>
    <phoneticPr fontId="2" type="noConversion"/>
  </si>
  <si>
    <t>milly微信</t>
    <phoneticPr fontId="2" type="noConversion"/>
  </si>
  <si>
    <t>微信 / 其中milly微信收款66</t>
    <phoneticPr fontId="2" type="noConversion"/>
  </si>
  <si>
    <t>capricieux</t>
    <phoneticPr fontId="2" type="noConversion"/>
  </si>
  <si>
    <t>白色连衣裙</t>
    <phoneticPr fontId="2" type="noConversion"/>
  </si>
  <si>
    <t>/</t>
    <phoneticPr fontId="2" type="noConversion"/>
  </si>
  <si>
    <t>APOC西装外套</t>
    <phoneticPr fontId="2" type="noConversion"/>
  </si>
  <si>
    <t>牛仔蓝帆布鞋</t>
    <phoneticPr fontId="2" type="noConversion"/>
  </si>
  <si>
    <t>白色连衣裙</t>
    <phoneticPr fontId="2" type="noConversion"/>
  </si>
  <si>
    <t>补mlb鞋子运费</t>
    <phoneticPr fontId="2" type="noConversion"/>
  </si>
  <si>
    <t>‘1192557856086273934</t>
    <phoneticPr fontId="2" type="noConversion"/>
  </si>
  <si>
    <t>陈晓咏</t>
    <phoneticPr fontId="2" type="noConversion"/>
  </si>
  <si>
    <t>广东省 广州市 荔湾区 石围塘街道 洞企石路小涡新村56号 ，000000</t>
    <phoneticPr fontId="2" type="noConversion"/>
  </si>
  <si>
    <t>’1194998115571935637</t>
    <phoneticPr fontId="2" type="noConversion"/>
  </si>
  <si>
    <t>余海</t>
    <phoneticPr fontId="2" type="noConversion"/>
  </si>
  <si>
    <t>广东省 深圳市 南山区 桃源街道 龙珠大道38号，天地峰景园，一栋2A ，000000</t>
    <phoneticPr fontId="2" type="noConversion"/>
  </si>
  <si>
    <t>‘1111285381844530191</t>
    <phoneticPr fontId="2" type="noConversion"/>
  </si>
  <si>
    <t>钟生</t>
  </si>
  <si>
    <t>广东省 广州市 番禺区 小谷围街道大学城中山大学明德园3号，000000</t>
    <phoneticPr fontId="2" type="noConversion"/>
  </si>
  <si>
    <t>’1194055744440370785</t>
    <phoneticPr fontId="2" type="noConversion"/>
  </si>
  <si>
    <t>WHYNOTUS</t>
    <phoneticPr fontId="2" type="noConversion"/>
  </si>
  <si>
    <t>碎花复古喇叭裤老花长裤高腰复古</t>
    <phoneticPr fontId="2" type="noConversion"/>
  </si>
  <si>
    <t>蒋飞飞</t>
    <phoneticPr fontId="2" type="noConversion"/>
  </si>
  <si>
    <t>浙江省 杭州市 滨江区 西兴街道 江南大道智慧之门1737室 ，000000</t>
    <phoneticPr fontId="2" type="noConversion"/>
  </si>
  <si>
    <t>‘1205526168019004035</t>
    <phoneticPr fontId="2" type="noConversion"/>
  </si>
  <si>
    <t>马伟杰</t>
    <phoneticPr fontId="2" type="noConversion"/>
  </si>
  <si>
    <t>四川省 乐山市 峨眉山市 绥山镇 大南马氏骨科 ，000000</t>
    <phoneticPr fontId="2" type="noConversion"/>
  </si>
  <si>
    <t>1207185552323670482</t>
    <phoneticPr fontId="2" type="noConversion"/>
  </si>
  <si>
    <t>陈佚凡</t>
    <phoneticPr fontId="2" type="noConversion"/>
  </si>
  <si>
    <t>上海 上海市 浦东新区 花木街道 锦绣路800弄5号202 ，200135</t>
    <phoneticPr fontId="2" type="noConversion"/>
  </si>
  <si>
    <t>黑*27 象牙*1 卡其*2</t>
    <phoneticPr fontId="2" type="noConversion"/>
  </si>
  <si>
    <t>已下单</t>
  </si>
  <si>
    <t>MLB</t>
    <phoneticPr fontId="2" type="noConversion"/>
  </si>
  <si>
    <t>黄色满标渔夫帽</t>
    <phoneticPr fontId="2" type="noConversion"/>
  </si>
  <si>
    <t>5252xoioi联名款帆布包</t>
    <phoneticPr fontId="2" type="noConversion"/>
  </si>
  <si>
    <t>5252xoioi</t>
    <phoneticPr fontId="2" type="noConversion"/>
  </si>
  <si>
    <t>微信 or 支付宝</t>
    <phoneticPr fontId="2" type="noConversion"/>
  </si>
  <si>
    <t>米白猫爪运动鞋</t>
    <phoneticPr fontId="2" type="noConversion"/>
  </si>
  <si>
    <t>260码</t>
    <phoneticPr fontId="2" type="noConversion"/>
  </si>
  <si>
    <t>250码</t>
    <phoneticPr fontId="2" type="noConversion"/>
  </si>
  <si>
    <t>‘1211637062190662728</t>
    <phoneticPr fontId="2" type="noConversion"/>
  </si>
  <si>
    <t>张女士</t>
    <phoneticPr fontId="2" type="noConversion"/>
  </si>
  <si>
    <t>广东省 深圳市 福田区 香蜜湖街道 侨香路3028号 侨香公馆侨香公馆2栋C单元18楼1802 ，000000</t>
    <phoneticPr fontId="2" type="noConversion"/>
  </si>
  <si>
    <t>’1213179410121423070</t>
    <phoneticPr fontId="2" type="noConversion"/>
  </si>
  <si>
    <t>李思雨</t>
    <phoneticPr fontId="2" type="noConversion"/>
  </si>
  <si>
    <t>辽宁省 大连市 庄河市 昌盛街道 庄河大学城西校区 ，000000</t>
    <phoneticPr fontId="2" type="noConversion"/>
  </si>
  <si>
    <t>‘1214280686628203735</t>
    <phoneticPr fontId="2" type="noConversion"/>
  </si>
  <si>
    <t>金有谦同款韩国纯色logoT恤</t>
    <phoneticPr fontId="2" type="noConversion"/>
  </si>
  <si>
    <t>SAINTPAIN</t>
    <phoneticPr fontId="2" type="noConversion"/>
  </si>
  <si>
    <t>GRAY M码</t>
    <phoneticPr fontId="2" type="noConversion"/>
  </si>
  <si>
    <t>顾锦扬</t>
    <phoneticPr fontId="2" type="noConversion"/>
  </si>
  <si>
    <t>浙江省 台州市 临海市 杜桥镇 小田村杜南工业区南洋三阳包装有限公司 ，000000</t>
    <phoneticPr fontId="2" type="noConversion"/>
  </si>
  <si>
    <t>‘1215040178996341047</t>
    <phoneticPr fontId="2" type="noConversion"/>
  </si>
  <si>
    <t>赵灵菲</t>
    <phoneticPr fontId="2" type="noConversion"/>
  </si>
  <si>
    <t>上海 上海市 徐汇区 枫林路街道 上海市徐汇区宛平南路58弄1号2001室 ，000000</t>
    <phoneticPr fontId="2" type="noConversion"/>
  </si>
  <si>
    <t>Darkvictory</t>
  </si>
  <si>
    <t>Darkvictory</t>
    <phoneticPr fontId="2" type="noConversion"/>
  </si>
  <si>
    <t>撞色渐变扎染休闲长裤宽松直筒</t>
    <phoneticPr fontId="2" type="noConversion"/>
  </si>
  <si>
    <t>gray S码</t>
    <phoneticPr fontId="2" type="noConversion"/>
  </si>
  <si>
    <t>’1217372402701341047</t>
  </si>
  <si>
    <t>紫色爱心蝴蝶串珠项链BP</t>
    <phoneticPr fontId="2" type="noConversion"/>
  </si>
  <si>
    <t>Ohcookieee</t>
    <phoneticPr fontId="2" type="noConversion"/>
  </si>
  <si>
    <t>‘1203317979283305489</t>
    <phoneticPr fontId="2" type="noConversion"/>
  </si>
  <si>
    <t>灿灿</t>
    <phoneticPr fontId="2" type="noConversion"/>
  </si>
  <si>
    <t>陕西省 西安市 灞桥区 纺织城街道 纺科路振兴区南门利安粮油超市菜鸟驿站 ，710038</t>
    <phoneticPr fontId="2" type="noConversion"/>
  </si>
  <si>
    <t>’1217138511015788914</t>
    <phoneticPr fontId="2" type="noConversion"/>
  </si>
  <si>
    <t>干骁钰</t>
    <phoneticPr fontId="2" type="noConversion"/>
  </si>
  <si>
    <t>四川省 成都市 金牛区 营门口街道 交大路258号蓝色空间 ，610036</t>
    <phoneticPr fontId="2" type="noConversion"/>
  </si>
  <si>
    <t>已预定 *3</t>
    <phoneticPr fontId="2" type="noConversion"/>
  </si>
  <si>
    <t>撞色渐变扎染休闲长裤宽松直筒</t>
    <phoneticPr fontId="2" type="noConversion"/>
  </si>
  <si>
    <t>彩色透明蝴蝶珍珠链条项链</t>
    <phoneticPr fontId="2" type="noConversion"/>
  </si>
  <si>
    <t>彩色透明蝴蝶珍珠链条项链</t>
    <phoneticPr fontId="2" type="noConversion"/>
  </si>
  <si>
    <t>紫色爱心蝴蝶串珠项链BP</t>
    <phoneticPr fontId="2" type="noConversion"/>
  </si>
  <si>
    <t>8.XX</t>
    <phoneticPr fontId="2" type="noConversion"/>
  </si>
  <si>
    <t>黑*3</t>
    <phoneticPr fontId="2" type="noConversion"/>
  </si>
  <si>
    <t>已预定(三批)</t>
  </si>
  <si>
    <t>微信</t>
    <phoneticPr fontId="2" type="noConversion"/>
  </si>
  <si>
    <t>预定类，已到货，还有余量</t>
    <phoneticPr fontId="2" type="noConversion"/>
  </si>
  <si>
    <t>国内未到货，预估运费</t>
    <phoneticPr fontId="2" type="noConversion"/>
  </si>
  <si>
    <t>‘1234149087255772045</t>
    <phoneticPr fontId="2" type="noConversion"/>
  </si>
  <si>
    <t>高亚茜</t>
    <phoneticPr fontId="2" type="noConversion"/>
  </si>
  <si>
    <t>福建省 福州市 鼓楼区 洪山镇 西江滨大道66号融侨锦江B区1号楼B1层丰巢快递柜 ，000000</t>
    <phoneticPr fontId="2" type="noConversion"/>
  </si>
  <si>
    <t>其他支出</t>
    <phoneticPr fontId="2" type="noConversion"/>
  </si>
  <si>
    <t>夹子礼品包装袋</t>
    <phoneticPr fontId="2" type="noConversion"/>
  </si>
  <si>
    <t>‘1248663171189804084</t>
    <phoneticPr fontId="2" type="noConversion"/>
  </si>
  <si>
    <t>黄御风</t>
    <phoneticPr fontId="2" type="noConversion"/>
  </si>
  <si>
    <t>湖北省 武汉市 洪山区 珞南街道 文秀街66号武汉理工大学升升公寓j栋 ，000000</t>
    <phoneticPr fontId="2" type="noConversion"/>
  </si>
  <si>
    <t>’1247913108141582174</t>
    <phoneticPr fontId="2" type="noConversion"/>
  </si>
  <si>
    <t>曹璐</t>
    <phoneticPr fontId="2" type="noConversion"/>
  </si>
  <si>
    <t>福建省 漳州市 龙海市 角美镇 漳州台商投资区角美龙佳睿途酒店员工宿舍 ，000000</t>
    <phoneticPr fontId="2" type="noConversion"/>
  </si>
  <si>
    <t>总：</t>
    <phoneticPr fontId="2" type="noConversion"/>
  </si>
  <si>
    <t>赖嘉欣 代拍</t>
    <phoneticPr fontId="2" type="noConversion"/>
  </si>
  <si>
    <t>7月收益零头</t>
    <phoneticPr fontId="2" type="noConversion"/>
  </si>
  <si>
    <t>共：</t>
    <phoneticPr fontId="2" type="noConversion"/>
  </si>
  <si>
    <t>（9.15支付宝结算转账）</t>
    <phoneticPr fontId="2" type="noConversion"/>
  </si>
  <si>
    <t>BY.X BOUTIQUE 月统计.xlsx</t>
  </si>
  <si>
    <t>’1266965030561350380</t>
    <phoneticPr fontId="2" type="noConversion"/>
  </si>
  <si>
    <t>王馨笛</t>
    <phoneticPr fontId="2" type="noConversion"/>
  </si>
  <si>
    <t>吉林省 长春市 南关区 南岭街道 御翠豪庭尚府11栋3单元1106 ，000000</t>
    <phoneticPr fontId="2" type="noConversion"/>
  </si>
  <si>
    <t>库存售卖</t>
    <phoneticPr fontId="2" type="noConversion"/>
  </si>
  <si>
    <t>周笑逸</t>
    <phoneticPr fontId="2" type="noConversion"/>
  </si>
  <si>
    <t>上海市长宁区虹桥路977号3号楼2302室</t>
    <phoneticPr fontId="2" type="noConversion"/>
  </si>
  <si>
    <t>微信</t>
    <phoneticPr fontId="2" type="noConversion"/>
  </si>
  <si>
    <t>Alxs</t>
    <phoneticPr fontId="2" type="noConversion"/>
  </si>
  <si>
    <t>天津市津南区双港领世路天津津南开发区普雅花园16号楼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</si>
</sst>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_ ;[Red]\-0.0\ "/>
    <numFmt numFmtId="181" formatCode="0.00_ ;[Red]\-0.00\ "/>
    <numFmt numFmtId="182" formatCode="#,##0.00;[Red]#,##0.00"/>
    <numFmt numFmtId="183" formatCode="#,##0.00_ "/>
  </numFmts>
  <fonts count="1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 style="double">
        <color rgb="FF3F3F3F"/>
      </left>
      <right style="thick">
        <color theme="0" tint="-0.24994659260841701"/>
      </right>
      <top/>
      <bottom/>
      <diagonal/>
    </border>
    <border>
      <left style="double">
        <color rgb="FF3F3F3F"/>
      </left>
      <right style="thick">
        <color theme="0" tint="-0.2499465926084170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thin">
        <color theme="0" tint="-0.24994659260841701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rgb="FF3F3F3F"/>
      </left>
      <right/>
      <top style="thick">
        <color theme="0" tint="-0.24994659260841701"/>
      </top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214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5" fillId="0" borderId="9" xfId="4" applyAlignment="1">
      <alignment horizontal="right" vertical="center"/>
    </xf>
    <xf numFmtId="0" fontId="5" fillId="0" borderId="10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1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178" fontId="0" fillId="4" borderId="7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178" fontId="0" fillId="5" borderId="14" xfId="0" applyNumberFormat="1" applyFill="1" applyBorder="1" applyAlignment="1">
      <alignment horizontal="left" vertical="center"/>
    </xf>
    <xf numFmtId="0" fontId="10" fillId="6" borderId="0" xfId="3" applyFill="1" applyAlignment="1">
      <alignment horizontal="center" vertical="center"/>
    </xf>
    <xf numFmtId="3" fontId="5" fillId="0" borderId="9" xfId="4" applyNumberFormat="1">
      <alignment vertical="center"/>
    </xf>
    <xf numFmtId="0" fontId="1" fillId="2" borderId="15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6" xfId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78" fontId="0" fillId="4" borderId="14" xfId="0" applyNumberFormat="1" applyFill="1" applyBorder="1" applyAlignment="1">
      <alignment horizontal="left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9" xfId="4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4" borderId="6" xfId="0" applyFont="1" applyFill="1" applyBorder="1">
      <alignment vertical="center"/>
    </xf>
    <xf numFmtId="177" fontId="4" fillId="3" borderId="8" xfId="2" applyNumberFormat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5" borderId="17" xfId="0" applyFont="1" applyFill="1" applyBorder="1" applyAlignment="1">
      <alignment vertical="center"/>
    </xf>
    <xf numFmtId="179" fontId="4" fillId="3" borderId="21" xfId="2" applyNumberFormat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2" fillId="0" borderId="6" xfId="0" applyFont="1" applyFill="1" applyBorder="1">
      <alignment vertical="center"/>
    </xf>
    <xf numFmtId="3" fontId="12" fillId="0" borderId="6" xfId="0" applyNumberFormat="1" applyFont="1" applyFill="1" applyBorder="1">
      <alignment vertical="center"/>
    </xf>
    <xf numFmtId="0" fontId="12" fillId="0" borderId="0" xfId="0" applyFont="1" applyFill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vertical="center"/>
    </xf>
    <xf numFmtId="178" fontId="12" fillId="0" borderId="14" xfId="0" applyNumberFormat="1" applyFon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0" fontId="10" fillId="5" borderId="6" xfId="3" applyFill="1" applyBorder="1" applyAlignment="1">
      <alignment vertical="center"/>
    </xf>
    <xf numFmtId="0" fontId="10" fillId="4" borderId="6" xfId="3" applyFill="1" applyBorder="1" applyAlignment="1">
      <alignment horizontal="left" vertical="center"/>
    </xf>
    <xf numFmtId="178" fontId="0" fillId="4" borderId="14" xfId="0" quotePrefix="1" applyNumberForma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179" fontId="4" fillId="3" borderId="31" xfId="2" applyNumberFormat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3" fillId="0" borderId="0" xfId="0" applyNumberFormat="1" applyFont="1" applyAlignment="1">
      <alignment horizontal="center" vertical="center"/>
    </xf>
    <xf numFmtId="0" fontId="3" fillId="8" borderId="0" xfId="0" applyFont="1" applyFill="1">
      <alignment vertical="center"/>
    </xf>
    <xf numFmtId="0" fontId="10" fillId="0" borderId="0" xfId="3" applyBorder="1" applyAlignment="1">
      <alignment horizontal="center" vertical="center"/>
    </xf>
    <xf numFmtId="176" fontId="5" fillId="0" borderId="33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0" fillId="8" borderId="0" xfId="3" applyFill="1">
      <alignment vertical="center"/>
    </xf>
    <xf numFmtId="179" fontId="3" fillId="0" borderId="0" xfId="0" applyNumberFormat="1" applyFont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5" borderId="5" xfId="0" applyFont="1" applyFill="1" applyBorder="1">
      <alignment vertical="center"/>
    </xf>
    <xf numFmtId="0" fontId="12" fillId="4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vertical="center"/>
    </xf>
    <xf numFmtId="178" fontId="14" fillId="4" borderId="14" xfId="0" applyNumberFormat="1" applyFont="1" applyFill="1" applyBorder="1" applyAlignment="1">
      <alignment horizontal="left" vertical="center"/>
    </xf>
    <xf numFmtId="0" fontId="12" fillId="4" borderId="6" xfId="0" applyFont="1" applyFill="1" applyBorder="1">
      <alignment vertical="center"/>
    </xf>
    <xf numFmtId="0" fontId="14" fillId="4" borderId="6" xfId="0" applyFont="1" applyFill="1" applyBorder="1">
      <alignment vertical="center"/>
    </xf>
    <xf numFmtId="0" fontId="15" fillId="4" borderId="6" xfId="0" applyFont="1" applyFill="1" applyBorder="1">
      <alignment vertical="center"/>
    </xf>
    <xf numFmtId="3" fontId="15" fillId="4" borderId="6" xfId="0" applyNumberFormat="1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>
      <alignment vertical="center"/>
    </xf>
    <xf numFmtId="0" fontId="15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horizontal="left" vertical="center"/>
    </xf>
    <xf numFmtId="177" fontId="4" fillId="3" borderId="31" xfId="2" applyNumberFormat="1" applyBorder="1" applyAlignment="1">
      <alignment horizontal="center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vertical="center"/>
    </xf>
    <xf numFmtId="178" fontId="15" fillId="5" borderId="14" xfId="0" applyNumberFormat="1" applyFont="1" applyFill="1" applyBorder="1" applyAlignment="1">
      <alignment horizontal="left" vertical="center"/>
    </xf>
    <xf numFmtId="0" fontId="10" fillId="5" borderId="6" xfId="3" applyFill="1" applyBorder="1" applyAlignment="1">
      <alignment horizontal="left" vertical="center"/>
    </xf>
    <xf numFmtId="0" fontId="10" fillId="4" borderId="6" xfId="3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5" fillId="5" borderId="6" xfId="0" applyFont="1" applyFill="1" applyBorder="1">
      <alignment vertical="center"/>
    </xf>
    <xf numFmtId="0" fontId="15" fillId="5" borderId="6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181" fontId="4" fillId="3" borderId="12" xfId="2" applyNumberFormat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15" fillId="5" borderId="14" xfId="0" applyNumberFormat="1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33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1" xfId="4" applyNumberFormat="1" applyBorder="1">
      <alignment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3" fillId="5" borderId="6" xfId="0" applyFont="1" applyFill="1" applyBorder="1" applyAlignment="1">
      <alignment horizontal="right" vertical="center"/>
    </xf>
    <xf numFmtId="0" fontId="10" fillId="0" borderId="0" xfId="3" applyFill="1" applyBorder="1" applyAlignment="1">
      <alignment horizontal="center" vertical="center"/>
    </xf>
    <xf numFmtId="176" fontId="10" fillId="0" borderId="33" xfId="3" applyNumberFormat="1" applyFill="1" applyBorder="1" applyAlignment="1">
      <alignment horizontal="center" vertical="center"/>
    </xf>
    <xf numFmtId="178" fontId="3" fillId="5" borderId="14" xfId="0" applyNumberFormat="1" applyFont="1" applyFill="1" applyBorder="1" applyAlignment="1">
      <alignment horizontal="left" vertical="center"/>
    </xf>
    <xf numFmtId="178" fontId="3" fillId="4" borderId="14" xfId="0" applyNumberFormat="1" applyFont="1" applyFill="1" applyBorder="1" applyAlignment="1">
      <alignment horizontal="left" vertical="center"/>
    </xf>
    <xf numFmtId="178" fontId="3" fillId="4" borderId="7" xfId="0" applyNumberFormat="1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center" vertical="center"/>
    </xf>
    <xf numFmtId="178" fontId="6" fillId="5" borderId="7" xfId="0" applyNumberFormat="1" applyFont="1" applyFill="1" applyBorder="1" applyAlignment="1">
      <alignment horizontal="left" vertical="center"/>
    </xf>
    <xf numFmtId="178" fontId="6" fillId="4" borderId="7" xfId="0" applyNumberFormat="1" applyFont="1" applyFill="1" applyBorder="1" applyAlignment="1">
      <alignment horizontal="left" vertical="center"/>
    </xf>
    <xf numFmtId="178" fontId="3" fillId="4" borderId="27" xfId="0" applyNumberFormat="1" applyFont="1" applyFill="1" applyBorder="1" applyAlignment="1">
      <alignment horizontal="left" vertical="center"/>
    </xf>
    <xf numFmtId="179" fontId="4" fillId="3" borderId="8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5" borderId="13" xfId="0" applyFill="1" applyBorder="1">
      <alignment vertical="center"/>
    </xf>
    <xf numFmtId="0" fontId="0" fillId="4" borderId="13" xfId="0" applyFill="1" applyBorder="1">
      <alignment vertical="center"/>
    </xf>
    <xf numFmtId="3" fontId="3" fillId="9" borderId="6" xfId="0" applyNumberFormat="1" applyFont="1" applyFill="1" applyBorder="1" applyAlignment="1">
      <alignment horizontal="center" vertical="center"/>
    </xf>
    <xf numFmtId="176" fontId="5" fillId="0" borderId="11" xfId="4" applyNumberFormat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0" fontId="15" fillId="0" borderId="0" xfId="0" applyFont="1">
      <alignment vertical="center"/>
    </xf>
    <xf numFmtId="0" fontId="16" fillId="4" borderId="6" xfId="0" applyFont="1" applyFill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82" fontId="5" fillId="0" borderId="9" xfId="4" applyNumberFormat="1">
      <alignment vertical="center"/>
    </xf>
    <xf numFmtId="178" fontId="3" fillId="5" borderId="14" xfId="0" quotePrefix="1" applyNumberFormat="1" applyFont="1" applyFill="1" applyBorder="1" applyAlignment="1">
      <alignment horizontal="left" vertical="center"/>
    </xf>
    <xf numFmtId="183" fontId="5" fillId="0" borderId="41" xfId="4" applyNumberFormat="1" applyBorder="1">
      <alignment vertical="center"/>
    </xf>
    <xf numFmtId="183" fontId="17" fillId="0" borderId="0" xfId="0" applyNumberFormat="1" applyFont="1">
      <alignment vertical="center"/>
    </xf>
    <xf numFmtId="0" fontId="10" fillId="0" borderId="0" xfId="3">
      <alignment vertical="center"/>
    </xf>
    <xf numFmtId="177" fontId="4" fillId="3" borderId="8" xfId="2" applyNumberFormat="1" applyBorder="1" applyAlignment="1">
      <alignment horizontal="center" vertical="center"/>
    </xf>
    <xf numFmtId="178" fontId="6" fillId="5" borderId="14" xfId="0" applyNumberFormat="1" applyFont="1" applyFill="1" applyBorder="1" applyAlignment="1">
      <alignment horizontal="left" vertical="center"/>
    </xf>
    <xf numFmtId="179" fontId="4" fillId="3" borderId="8" xfId="2" applyNumberFormat="1" applyBorder="1" applyAlignment="1">
      <alignment horizontal="center" vertical="center"/>
    </xf>
    <xf numFmtId="178" fontId="6" fillId="4" borderId="14" xfId="0" applyNumberFormat="1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left" vertical="center"/>
    </xf>
    <xf numFmtId="177" fontId="4" fillId="3" borderId="8" xfId="2" applyNumberForma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0" fontId="6" fillId="5" borderId="38" xfId="0" applyFont="1" applyFill="1" applyBorder="1" applyAlignment="1">
      <alignment horizontal="left" vertical="center"/>
    </xf>
    <xf numFmtId="0" fontId="6" fillId="5" borderId="39" xfId="0" applyFont="1" applyFill="1" applyBorder="1" applyAlignment="1">
      <alignment horizontal="left" vertical="center"/>
    </xf>
    <xf numFmtId="177" fontId="4" fillId="3" borderId="24" xfId="2" applyNumberFormat="1" applyBorder="1" applyAlignment="1">
      <alignment horizontal="center" vertical="center"/>
    </xf>
    <xf numFmtId="177" fontId="4" fillId="3" borderId="26" xfId="2" applyNumberFormat="1" applyBorder="1" applyAlignment="1">
      <alignment horizontal="center" vertical="center"/>
    </xf>
    <xf numFmtId="179" fontId="4" fillId="3" borderId="32" xfId="2" applyNumberFormat="1" applyBorder="1" applyAlignment="1">
      <alignment horizontal="center" vertical="center"/>
    </xf>
    <xf numFmtId="177" fontId="4" fillId="3" borderId="23" xfId="2" applyNumberForma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179" fontId="4" fillId="3" borderId="20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181" fontId="4" fillId="3" borderId="36" xfId="2" applyNumberFormat="1" applyBorder="1" applyAlignment="1">
      <alignment horizontal="center" vertical="center"/>
    </xf>
    <xf numFmtId="180" fontId="4" fillId="3" borderId="12" xfId="2" applyNumberFormat="1" applyBorder="1" applyAlignment="1">
      <alignment horizontal="center" vertical="center"/>
    </xf>
    <xf numFmtId="180" fontId="4" fillId="3" borderId="30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177" fontId="4" fillId="3" borderId="12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179" fontId="4" fillId="3" borderId="12" xfId="2" applyNumberFormat="1" applyBorder="1" applyAlignment="1">
      <alignment horizontal="center" vertical="center"/>
    </xf>
    <xf numFmtId="179" fontId="4" fillId="3" borderId="0" xfId="2" applyNumberFormat="1" applyBorder="1" applyAlignment="1">
      <alignment horizontal="center" vertical="center"/>
    </xf>
    <xf numFmtId="177" fontId="4" fillId="3" borderId="19" xfId="2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  <xf numFmtId="177" fontId="4" fillId="3" borderId="25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3" fillId="9" borderId="28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29" xfId="0" applyFont="1" applyFill="1" applyBorder="1" applyAlignment="1">
      <alignment horizontal="center" vertical="center"/>
    </xf>
    <xf numFmtId="3" fontId="13" fillId="4" borderId="28" xfId="0" applyNumberFormat="1" applyFont="1" applyFill="1" applyBorder="1" applyAlignment="1">
      <alignment horizontal="center" vertical="center"/>
    </xf>
    <xf numFmtId="3" fontId="13" fillId="4" borderId="34" xfId="0" applyNumberFormat="1" applyFont="1" applyFill="1" applyBorder="1" applyAlignment="1">
      <alignment horizontal="center" vertical="center"/>
    </xf>
    <xf numFmtId="3" fontId="13" fillId="4" borderId="29" xfId="0" applyNumberFormat="1" applyFont="1" applyFill="1" applyBorder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6" fillId="4" borderId="38" xfId="0" applyFont="1" applyFill="1" applyBorder="1" applyAlignment="1">
      <alignment horizontal="left" vertical="center"/>
    </xf>
    <xf numFmtId="0" fontId="6" fillId="4" borderId="39" xfId="0" applyFont="1" applyFill="1" applyBorder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3" fontId="0" fillId="4" borderId="28" xfId="0" applyNumberFormat="1" applyFill="1" applyBorder="1" applyAlignment="1">
      <alignment horizontal="right" vertical="center"/>
    </xf>
    <xf numFmtId="3" fontId="0" fillId="4" borderId="29" xfId="0" applyNumberFormat="1" applyFill="1" applyBorder="1" applyAlignment="1">
      <alignment horizontal="right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3" fontId="3" fillId="4" borderId="28" xfId="0" applyNumberFormat="1" applyFont="1" applyFill="1" applyBorder="1" applyAlignment="1">
      <alignment horizontal="center" vertical="center"/>
    </xf>
    <xf numFmtId="3" fontId="3" fillId="4" borderId="34" xfId="0" applyNumberFormat="1" applyFont="1" applyFill="1" applyBorder="1" applyAlignment="1">
      <alignment horizontal="center" vertical="center"/>
    </xf>
    <xf numFmtId="3" fontId="3" fillId="4" borderId="29" xfId="0" applyNumberFormat="1" applyFont="1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7" totalsRowShown="0" headerRowDxfId="4" headerRowCellStyle="汇总">
  <autoFilter ref="T1:W7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BY.X%20BOUTIQUE&#20061;&#26376;&#35746;&#21333;.xlsx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BY.X%20BOUTIQUE%20&#26376;&#32479;&#35745;.xlsx" TargetMode="External"/><Relationship Id="rId6" Type="http://schemas.openxmlformats.org/officeDocument/2006/relationships/comments" Target="../comments6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39"/>
  <sheetViews>
    <sheetView topLeftCell="A12" workbookViewId="0">
      <selection activeCell="A17" sqref="A17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5.1093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157" t="s">
        <v>1</v>
      </c>
      <c r="C1" s="158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15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181</v>
      </c>
      <c r="B2" s="6" t="s">
        <v>169</v>
      </c>
    </row>
    <row r="3" spans="1:17" ht="19.95" customHeight="1" thickTop="1" thickBot="1" x14ac:dyDescent="0.3">
      <c r="A3" s="53">
        <v>8.3000000000000007</v>
      </c>
      <c r="B3" s="54" t="s">
        <v>168</v>
      </c>
      <c r="C3" s="4" t="s">
        <v>167</v>
      </c>
      <c r="D3" s="4">
        <v>1</v>
      </c>
      <c r="E3" s="10"/>
      <c r="F3" s="4">
        <v>385</v>
      </c>
      <c r="G3" s="25">
        <v>385</v>
      </c>
      <c r="H3" s="8">
        <v>270</v>
      </c>
      <c r="I3" s="8"/>
      <c r="J3" s="20"/>
      <c r="K3" s="37"/>
      <c r="L3" s="20"/>
      <c r="M3" s="44"/>
      <c r="N3" s="5" t="s">
        <v>170</v>
      </c>
      <c r="O3" s="5">
        <v>18129863287</v>
      </c>
      <c r="P3" s="39" t="s">
        <v>171</v>
      </c>
      <c r="Q3" s="24" t="s">
        <v>322</v>
      </c>
    </row>
    <row r="4" spans="1:17" ht="19.95" customHeight="1" thickTop="1" x14ac:dyDescent="0.25">
      <c r="C4" s="29" t="s">
        <v>182</v>
      </c>
    </row>
    <row r="6" spans="1:17" ht="19.95" customHeight="1" thickBot="1" x14ac:dyDescent="0.3">
      <c r="A6" s="51" t="s">
        <v>238</v>
      </c>
      <c r="B6" s="6" t="s">
        <v>285</v>
      </c>
    </row>
    <row r="7" spans="1:17" ht="19.95" customHeight="1" thickTop="1" thickBot="1" x14ac:dyDescent="0.3">
      <c r="A7" s="53">
        <v>8.8000000000000007</v>
      </c>
      <c r="B7" s="77" t="s">
        <v>235</v>
      </c>
      <c r="C7" s="2" t="s">
        <v>239</v>
      </c>
      <c r="D7" s="2">
        <v>2</v>
      </c>
      <c r="E7" s="11"/>
      <c r="F7" s="2"/>
      <c r="G7" s="50">
        <v>841</v>
      </c>
      <c r="H7" s="7">
        <v>676</v>
      </c>
      <c r="I7" s="7"/>
      <c r="J7" s="17"/>
      <c r="K7" s="38"/>
      <c r="L7" s="17"/>
      <c r="M7" s="43"/>
      <c r="N7" s="3"/>
      <c r="O7" s="3"/>
      <c r="P7" s="12"/>
      <c r="Q7" s="23" t="s">
        <v>236</v>
      </c>
    </row>
    <row r="8" spans="1:17" ht="19.95" customHeight="1" thickTop="1" thickBot="1" x14ac:dyDescent="0.3">
      <c r="A8" s="106">
        <v>8.23</v>
      </c>
      <c r="B8" s="54" t="s">
        <v>284</v>
      </c>
      <c r="C8" s="4" t="s">
        <v>283</v>
      </c>
      <c r="D8" s="4">
        <v>1</v>
      </c>
      <c r="E8" s="10"/>
      <c r="F8" s="4">
        <v>399</v>
      </c>
      <c r="G8" s="25">
        <v>399</v>
      </c>
      <c r="H8" s="126">
        <f>333+24</f>
        <v>357</v>
      </c>
      <c r="I8" s="8"/>
      <c r="J8" s="20"/>
      <c r="K8" s="37"/>
      <c r="L8" s="20"/>
      <c r="M8" s="44"/>
      <c r="N8" s="5"/>
      <c r="O8" s="5"/>
      <c r="P8" s="39"/>
      <c r="Q8" s="24" t="s">
        <v>288</v>
      </c>
    </row>
    <row r="9" spans="1:17" ht="19.95" customHeight="1" thickTop="1" x14ac:dyDescent="0.25">
      <c r="C9" s="29" t="s">
        <v>317</v>
      </c>
    </row>
    <row r="11" spans="1:17" ht="19.95" customHeight="1" thickBot="1" x14ac:dyDescent="0.3">
      <c r="A11" s="51" t="s">
        <v>263</v>
      </c>
      <c r="B11" s="6"/>
    </row>
    <row r="12" spans="1:17" ht="19.95" customHeight="1" thickTop="1" thickBot="1" x14ac:dyDescent="0.3">
      <c r="A12" s="100">
        <v>8.19</v>
      </c>
      <c r="B12" s="54" t="s">
        <v>264</v>
      </c>
      <c r="C12" s="4"/>
      <c r="D12" s="4">
        <v>1</v>
      </c>
      <c r="E12" s="10"/>
      <c r="F12" s="4">
        <v>688</v>
      </c>
      <c r="G12" s="25"/>
      <c r="H12" s="8"/>
      <c r="I12" s="8"/>
      <c r="J12" s="20"/>
      <c r="K12" s="37"/>
      <c r="L12" s="20"/>
      <c r="M12" s="44"/>
      <c r="N12" s="5"/>
      <c r="O12" s="5"/>
      <c r="P12" s="39"/>
      <c r="Q12" s="24" t="s">
        <v>287</v>
      </c>
    </row>
    <row r="13" spans="1:17" ht="19.95" customHeight="1" thickTop="1" x14ac:dyDescent="0.25">
      <c r="C13" s="29" t="s">
        <v>182</v>
      </c>
    </row>
    <row r="15" spans="1:17" ht="19.95" customHeight="1" thickBot="1" x14ac:dyDescent="0.3">
      <c r="A15" s="51" t="s">
        <v>306</v>
      </c>
      <c r="B15" s="6"/>
    </row>
    <row r="16" spans="1:17" ht="19.95" customHeight="1" thickTop="1" thickBot="1" x14ac:dyDescent="0.3">
      <c r="A16" s="118">
        <v>8.2200000000000006</v>
      </c>
      <c r="B16" s="54" t="s">
        <v>307</v>
      </c>
      <c r="C16" s="4"/>
      <c r="D16" s="4">
        <v>1</v>
      </c>
      <c r="E16" s="10"/>
      <c r="F16" s="4">
        <v>409</v>
      </c>
      <c r="G16" s="25"/>
      <c r="H16" s="8"/>
      <c r="I16" s="8"/>
      <c r="J16" s="20"/>
      <c r="K16" s="37"/>
      <c r="L16" s="20"/>
      <c r="M16" s="44"/>
      <c r="N16" s="5" t="s">
        <v>308</v>
      </c>
      <c r="O16" s="5">
        <v>15067169763</v>
      </c>
      <c r="P16" s="39" t="s">
        <v>309</v>
      </c>
      <c r="Q16" s="24" t="s">
        <v>305</v>
      </c>
    </row>
    <row r="17" spans="1:17" ht="19.95" customHeight="1" thickTop="1" thickBot="1" x14ac:dyDescent="0.3">
      <c r="A17" s="51" t="s">
        <v>289</v>
      </c>
    </row>
    <row r="18" spans="1:17" ht="19.95" customHeight="1" thickTop="1" thickBot="1" x14ac:dyDescent="0.3">
      <c r="A18" s="110">
        <v>8.25</v>
      </c>
      <c r="B18" s="77" t="s">
        <v>290</v>
      </c>
      <c r="C18" s="2"/>
      <c r="D18" s="2">
        <v>1</v>
      </c>
      <c r="E18" s="11"/>
      <c r="F18" s="2">
        <v>830</v>
      </c>
      <c r="G18" s="50"/>
      <c r="H18" s="7"/>
      <c r="I18" s="7"/>
      <c r="J18" s="17"/>
      <c r="K18" s="38"/>
      <c r="L18" s="17"/>
      <c r="M18" s="43"/>
      <c r="N18" s="3"/>
      <c r="O18" s="3"/>
      <c r="P18" s="12"/>
      <c r="Q18" s="23" t="s">
        <v>287</v>
      </c>
    </row>
    <row r="19" spans="1:17" ht="19.95" customHeight="1" thickTop="1" x14ac:dyDescent="0.25">
      <c r="C19" s="29" t="s">
        <v>182</v>
      </c>
    </row>
    <row r="21" spans="1:17" ht="19.95" customHeight="1" thickBot="1" x14ac:dyDescent="0.3">
      <c r="A21" s="51" t="s">
        <v>318</v>
      </c>
      <c r="B21" s="6" t="s">
        <v>169</v>
      </c>
    </row>
    <row r="22" spans="1:17" ht="19.95" customHeight="1" thickTop="1" thickBot="1" x14ac:dyDescent="0.3">
      <c r="A22" s="121">
        <v>8.27</v>
      </c>
      <c r="B22" s="54" t="s">
        <v>319</v>
      </c>
      <c r="C22" s="4"/>
      <c r="D22" s="4">
        <v>1</v>
      </c>
      <c r="E22" s="10"/>
      <c r="F22" s="4">
        <v>358</v>
      </c>
      <c r="G22" s="25">
        <f>F22</f>
        <v>358</v>
      </c>
      <c r="H22" s="8">
        <v>263</v>
      </c>
      <c r="I22" s="8"/>
      <c r="J22" s="20"/>
      <c r="K22" s="37"/>
      <c r="L22" s="20"/>
      <c r="M22" s="44"/>
      <c r="N22" s="5"/>
      <c r="O22" s="5"/>
      <c r="P22" s="39"/>
      <c r="Q22" s="24" t="s">
        <v>287</v>
      </c>
    </row>
    <row r="23" spans="1:17" ht="19.95" customHeight="1" thickTop="1" x14ac:dyDescent="0.25">
      <c r="C23" s="29" t="s">
        <v>182</v>
      </c>
    </row>
    <row r="25" spans="1:17" ht="19.95" customHeight="1" thickBot="1" x14ac:dyDescent="0.3">
      <c r="A25" s="51" t="s">
        <v>321</v>
      </c>
      <c r="B25" s="6"/>
    </row>
    <row r="26" spans="1:17" ht="19.95" customHeight="1" thickTop="1" thickBot="1" x14ac:dyDescent="0.3">
      <c r="A26" s="121">
        <v>8.2799999999999994</v>
      </c>
      <c r="B26" s="77" t="s">
        <v>320</v>
      </c>
      <c r="C26" s="2"/>
      <c r="D26" s="2">
        <v>1</v>
      </c>
      <c r="E26" s="11"/>
      <c r="F26" s="2">
        <v>278</v>
      </c>
      <c r="G26" s="50"/>
      <c r="H26" s="7"/>
      <c r="I26" s="7"/>
      <c r="J26" s="17"/>
      <c r="K26" s="38"/>
      <c r="L26" s="17"/>
      <c r="M26" s="43"/>
      <c r="N26" s="3"/>
      <c r="O26" s="3"/>
      <c r="P26" s="12"/>
      <c r="Q26" s="23"/>
    </row>
    <row r="27" spans="1:17" ht="19.95" customHeight="1" thickTop="1" x14ac:dyDescent="0.25">
      <c r="C27" s="29" t="s">
        <v>182</v>
      </c>
    </row>
    <row r="29" spans="1:17" ht="19.95" customHeight="1" thickBot="1" x14ac:dyDescent="0.3">
      <c r="A29" s="51" t="s">
        <v>173</v>
      </c>
      <c r="B29" s="6" t="s">
        <v>169</v>
      </c>
    </row>
    <row r="30" spans="1:17" ht="19.95" customHeight="1" thickTop="1" thickBot="1" x14ac:dyDescent="0.3">
      <c r="A30" s="159">
        <v>8.31</v>
      </c>
      <c r="B30" s="161" t="s">
        <v>323</v>
      </c>
      <c r="C30" s="5">
        <v>250</v>
      </c>
      <c r="D30" s="4">
        <v>1</v>
      </c>
      <c r="E30" s="10"/>
      <c r="F30" s="4">
        <v>420</v>
      </c>
      <c r="G30" s="25">
        <f>F30</f>
        <v>420</v>
      </c>
      <c r="H30" s="8">
        <v>350</v>
      </c>
      <c r="I30" s="8"/>
      <c r="J30" s="20"/>
      <c r="K30" s="37"/>
      <c r="L30" s="20"/>
      <c r="M30" s="44"/>
      <c r="N30" s="5"/>
      <c r="O30" s="5"/>
      <c r="P30" s="39"/>
      <c r="Q30" s="24"/>
    </row>
    <row r="31" spans="1:17" ht="19.95" customHeight="1" thickTop="1" thickBot="1" x14ac:dyDescent="0.3">
      <c r="A31" s="160"/>
      <c r="B31" s="162"/>
      <c r="C31" s="5">
        <v>260</v>
      </c>
      <c r="D31" s="4">
        <v>1</v>
      </c>
      <c r="E31" s="10"/>
      <c r="F31" s="4">
        <v>420</v>
      </c>
      <c r="G31" s="25">
        <f>F31</f>
        <v>420</v>
      </c>
      <c r="H31" s="8">
        <v>350</v>
      </c>
      <c r="I31" s="8"/>
      <c r="J31" s="20"/>
      <c r="K31" s="37"/>
      <c r="L31" s="20"/>
      <c r="M31" s="44"/>
      <c r="N31" s="5"/>
      <c r="O31" s="5"/>
      <c r="P31" s="39"/>
      <c r="Q31" s="24"/>
    </row>
    <row r="32" spans="1:17" ht="19.95" customHeight="1" thickTop="1" x14ac:dyDescent="0.25">
      <c r="C32" s="29" t="s">
        <v>182</v>
      </c>
    </row>
    <row r="35" spans="1:17" ht="19.95" customHeight="1" thickBot="1" x14ac:dyDescent="0.3">
      <c r="A35" s="51" t="s">
        <v>334</v>
      </c>
      <c r="B35" s="6"/>
    </row>
    <row r="36" spans="1:17" ht="19.95" customHeight="1" thickTop="1" thickBot="1" x14ac:dyDescent="0.3">
      <c r="A36" s="123">
        <v>8.3000000000000007</v>
      </c>
      <c r="B36" s="77" t="s">
        <v>333</v>
      </c>
      <c r="C36" s="2" t="s">
        <v>335</v>
      </c>
      <c r="D36" s="2">
        <v>1</v>
      </c>
      <c r="E36" s="11"/>
      <c r="F36" s="2">
        <v>182</v>
      </c>
      <c r="G36" s="50"/>
      <c r="H36" s="7"/>
      <c r="I36" s="7"/>
      <c r="J36" s="17"/>
      <c r="K36" s="38"/>
      <c r="L36" s="17"/>
      <c r="M36" s="104">
        <v>8</v>
      </c>
      <c r="N36" s="3" t="s">
        <v>336</v>
      </c>
      <c r="O36" s="3">
        <v>13857676546</v>
      </c>
      <c r="P36" s="12" t="s">
        <v>337</v>
      </c>
      <c r="Q36" s="23" t="s">
        <v>332</v>
      </c>
    </row>
    <row r="37" spans="1:17" ht="19.95" customHeight="1" thickTop="1" thickBot="1" x14ac:dyDescent="0.3">
      <c r="A37" s="51" t="s">
        <v>342</v>
      </c>
      <c r="B37" s="6"/>
      <c r="M37" s="143"/>
    </row>
    <row r="38" spans="1:17" ht="19.95" customHeight="1" thickTop="1" thickBot="1" x14ac:dyDescent="0.3">
      <c r="A38" s="123">
        <v>8.31</v>
      </c>
      <c r="B38" s="54" t="s">
        <v>343</v>
      </c>
      <c r="C38" s="4" t="s">
        <v>344</v>
      </c>
      <c r="D38" s="4">
        <v>1</v>
      </c>
      <c r="E38" s="10"/>
      <c r="F38" s="4">
        <v>316</v>
      </c>
      <c r="G38" s="25"/>
      <c r="H38" s="8"/>
      <c r="I38" s="8"/>
      <c r="J38" s="20"/>
      <c r="K38" s="37"/>
      <c r="L38" s="20"/>
      <c r="M38" s="103">
        <v>8</v>
      </c>
      <c r="N38" s="98" t="s">
        <v>339</v>
      </c>
      <c r="O38" s="5">
        <v>17807559206</v>
      </c>
      <c r="P38" s="39" t="s">
        <v>340</v>
      </c>
      <c r="Q38" s="24" t="s">
        <v>345</v>
      </c>
    </row>
    <row r="39" spans="1:17" ht="19.95" customHeight="1" thickTop="1" x14ac:dyDescent="0.25">
      <c r="C39" s="29" t="s">
        <v>182</v>
      </c>
    </row>
  </sheetData>
  <mergeCells count="3">
    <mergeCell ref="B1:C1"/>
    <mergeCell ref="A30:A31"/>
    <mergeCell ref="B30:B31"/>
  </mergeCells>
  <phoneticPr fontId="2" type="noConversion"/>
  <conditionalFormatting sqref="C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A5" display="已下单" xr:uid="{A120DF53-7CA4-420A-9F1D-E5918194AD38}"/>
    <hyperlink ref="C9" location="已下单!A6" display="已下单" xr:uid="{6B2BF166-1C6D-4AE6-A357-5ED0B287D120}"/>
    <hyperlink ref="C13" location="已下单!A9" display="已下单" xr:uid="{74FE3806-285A-4965-ACCB-6B5B8B960EFC}"/>
    <hyperlink ref="C19" location="已下单!A12" display="已下单" xr:uid="{B0418C36-4137-4D12-8D03-2BA4810F732C}"/>
    <hyperlink ref="C23" location="已下单!A14" display="已下单" xr:uid="{F9E89D3D-F99E-45CB-A482-C4C17CFECF1A}"/>
    <hyperlink ref="C32" location="已下单!A15" display="已下单" xr:uid="{53EBB42C-171A-46BE-A547-5630E8E6D0B4}"/>
    <hyperlink ref="C39" location="已下单!A18" display="已下单" xr:uid="{EEE966D6-0E34-4CBE-817D-74056753E584}"/>
    <hyperlink ref="C27" location="已下单!A17" display="已下单" xr:uid="{E4CD9B9D-6048-48C3-B34E-2C0DA93CCA5C}"/>
    <hyperlink ref="N38" location="Rosé同款发卡!N18" display="赵灵菲" xr:uid="{78F05153-FC2C-48BB-BCBA-791523F2A9FB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D171-81AE-4A14-95F3-993B63CF8C32}">
  <dimension ref="A1:R20"/>
  <sheetViews>
    <sheetView topLeftCell="A2" workbookViewId="0">
      <selection activeCell="H11" sqref="H11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9" max="13" width="8.88671875" hidden="1" customWidth="1"/>
    <col min="14" max="14" width="8.88671875" customWidth="1"/>
    <col min="15" max="15" width="11.109375" bestFit="1" customWidth="1"/>
    <col min="16" max="16" width="12.77734375" bestFit="1" customWidth="1"/>
    <col min="17" max="17" width="74.44140625" bestFit="1" customWidth="1"/>
    <col min="18" max="18" width="22.21875" bestFit="1" customWidth="1"/>
  </cols>
  <sheetData>
    <row r="1" spans="1:18" ht="19.95" customHeight="1" x14ac:dyDescent="0.25">
      <c r="A1" s="1" t="s">
        <v>11</v>
      </c>
      <c r="B1" s="157" t="s">
        <v>1</v>
      </c>
      <c r="C1" s="158"/>
      <c r="D1" s="1" t="s">
        <v>85</v>
      </c>
      <c r="E1" s="1" t="s">
        <v>245</v>
      </c>
      <c r="F1" s="9" t="s">
        <v>9</v>
      </c>
      <c r="G1" s="9" t="s">
        <v>7</v>
      </c>
      <c r="H1" s="9" t="s">
        <v>8</v>
      </c>
      <c r="I1" s="9" t="s">
        <v>10</v>
      </c>
      <c r="J1" s="9" t="s">
        <v>6</v>
      </c>
      <c r="K1" s="9" t="s">
        <v>14</v>
      </c>
      <c r="L1" s="9" t="s">
        <v>16</v>
      </c>
      <c r="M1" s="9" t="s">
        <v>12</v>
      </c>
      <c r="N1" s="9" t="s">
        <v>13</v>
      </c>
      <c r="O1" s="1" t="s">
        <v>3</v>
      </c>
      <c r="P1" s="1" t="s">
        <v>4</v>
      </c>
      <c r="Q1" s="1" t="s">
        <v>5</v>
      </c>
      <c r="R1" s="1" t="s">
        <v>19</v>
      </c>
    </row>
    <row r="2" spans="1:18" ht="19.95" customHeight="1" thickBot="1" x14ac:dyDescent="0.3">
      <c r="A2" s="51" t="s">
        <v>18</v>
      </c>
      <c r="B2" s="6"/>
    </row>
    <row r="3" spans="1:18" ht="19.95" customHeight="1" thickTop="1" thickBot="1" x14ac:dyDescent="0.3">
      <c r="A3" s="159">
        <v>7.29</v>
      </c>
      <c r="B3" s="167" t="s">
        <v>84</v>
      </c>
      <c r="C3" s="4" t="s">
        <v>85</v>
      </c>
      <c r="D3" s="4">
        <v>1</v>
      </c>
      <c r="E3" s="4"/>
      <c r="F3" s="10"/>
      <c r="G3" s="4">
        <v>89</v>
      </c>
      <c r="H3" s="25">
        <v>99</v>
      </c>
      <c r="I3" s="8"/>
      <c r="J3" s="8"/>
      <c r="K3" s="20"/>
      <c r="L3" s="37"/>
      <c r="M3" s="20"/>
      <c r="N3" s="103">
        <v>8</v>
      </c>
      <c r="O3" s="5" t="s">
        <v>87</v>
      </c>
      <c r="P3" s="5">
        <v>13268011728</v>
      </c>
      <c r="Q3" s="39" t="s">
        <v>88</v>
      </c>
      <c r="R3" s="24" t="s">
        <v>86</v>
      </c>
    </row>
    <row r="4" spans="1:18" ht="19.95" customHeight="1" thickTop="1" thickBot="1" x14ac:dyDescent="0.3">
      <c r="A4" s="160"/>
      <c r="B4" s="168"/>
      <c r="C4" s="2" t="s">
        <v>89</v>
      </c>
      <c r="D4" s="2"/>
      <c r="E4" s="2">
        <v>1</v>
      </c>
      <c r="F4" s="11"/>
      <c r="G4" s="2">
        <v>89</v>
      </c>
      <c r="H4" s="50">
        <v>99</v>
      </c>
      <c r="I4" s="7"/>
      <c r="J4" s="7"/>
      <c r="K4" s="17"/>
      <c r="L4" s="38"/>
      <c r="M4" s="17"/>
      <c r="N4" s="104">
        <v>8</v>
      </c>
      <c r="O4" s="3" t="s">
        <v>91</v>
      </c>
      <c r="P4" s="3">
        <v>13088830989</v>
      </c>
      <c r="Q4" s="12" t="s">
        <v>92</v>
      </c>
      <c r="R4" s="23" t="s">
        <v>90</v>
      </c>
    </row>
    <row r="5" spans="1:18" ht="19.95" customHeight="1" thickTop="1" thickBot="1" x14ac:dyDescent="0.3">
      <c r="A5" s="159">
        <v>7.31</v>
      </c>
      <c r="B5" s="168"/>
      <c r="C5" s="4" t="s">
        <v>85</v>
      </c>
      <c r="D5" s="4">
        <v>1</v>
      </c>
      <c r="E5" s="4"/>
      <c r="F5" s="10"/>
      <c r="G5" s="4">
        <v>89</v>
      </c>
      <c r="H5" s="25">
        <v>99</v>
      </c>
      <c r="I5" s="8"/>
      <c r="J5" s="8"/>
      <c r="K5" s="20"/>
      <c r="L5" s="37"/>
      <c r="M5" s="20"/>
      <c r="N5" s="103">
        <v>8</v>
      </c>
      <c r="O5" s="5" t="s">
        <v>119</v>
      </c>
      <c r="P5" s="5">
        <v>15858404276</v>
      </c>
      <c r="Q5" s="39" t="s">
        <v>120</v>
      </c>
      <c r="R5" s="24" t="s">
        <v>117</v>
      </c>
    </row>
    <row r="6" spans="1:18" ht="19.95" customHeight="1" thickTop="1" thickBot="1" x14ac:dyDescent="0.3">
      <c r="A6" s="166"/>
      <c r="B6" s="168"/>
      <c r="C6" s="2" t="s">
        <v>85</v>
      </c>
      <c r="D6" s="2">
        <v>1</v>
      </c>
      <c r="E6" s="2"/>
      <c r="F6" s="11"/>
      <c r="G6" s="2">
        <v>89</v>
      </c>
      <c r="H6" s="50">
        <v>99</v>
      </c>
      <c r="I6" s="7"/>
      <c r="J6" s="7"/>
      <c r="K6" s="17"/>
      <c r="L6" s="38"/>
      <c r="M6" s="17"/>
      <c r="N6" s="104">
        <v>8</v>
      </c>
      <c r="O6" s="3" t="s">
        <v>121</v>
      </c>
      <c r="P6" s="3">
        <v>15803048656</v>
      </c>
      <c r="Q6" s="12" t="s">
        <v>122</v>
      </c>
      <c r="R6" s="23" t="s">
        <v>118</v>
      </c>
    </row>
    <row r="7" spans="1:18" ht="19.95" customHeight="1" thickTop="1" thickBot="1" x14ac:dyDescent="0.3">
      <c r="A7" s="165">
        <v>8.4</v>
      </c>
      <c r="B7" s="168"/>
      <c r="C7" s="4" t="s">
        <v>190</v>
      </c>
      <c r="D7" s="4">
        <v>1</v>
      </c>
      <c r="E7" s="4">
        <v>1</v>
      </c>
      <c r="F7" s="10"/>
      <c r="G7" s="4">
        <v>89</v>
      </c>
      <c r="H7" s="25">
        <v>188</v>
      </c>
      <c r="I7" s="8"/>
      <c r="J7" s="8"/>
      <c r="K7" s="20"/>
      <c r="L7" s="37"/>
      <c r="M7" s="20"/>
      <c r="N7" s="103">
        <v>8</v>
      </c>
      <c r="O7" s="5" t="s">
        <v>191</v>
      </c>
      <c r="P7" s="5">
        <v>18017516029</v>
      </c>
      <c r="Q7" s="39" t="s">
        <v>192</v>
      </c>
      <c r="R7" s="24" t="s">
        <v>189</v>
      </c>
    </row>
    <row r="8" spans="1:18" ht="19.95" customHeight="1" thickTop="1" thickBot="1" x14ac:dyDescent="0.3">
      <c r="A8" s="165"/>
      <c r="B8" s="168"/>
      <c r="C8" s="2" t="s">
        <v>85</v>
      </c>
      <c r="D8" s="2">
        <v>1</v>
      </c>
      <c r="E8" s="2"/>
      <c r="F8" s="11"/>
      <c r="G8" s="2">
        <v>89</v>
      </c>
      <c r="H8" s="50">
        <v>99</v>
      </c>
      <c r="I8" s="7"/>
      <c r="J8" s="7"/>
      <c r="K8" s="17"/>
      <c r="L8" s="38"/>
      <c r="M8" s="17"/>
      <c r="N8" s="104">
        <v>0</v>
      </c>
      <c r="O8" s="65" t="s">
        <v>193</v>
      </c>
      <c r="P8" s="3">
        <v>17824899586</v>
      </c>
      <c r="Q8" s="12" t="s">
        <v>194</v>
      </c>
      <c r="R8" s="23" t="s">
        <v>195</v>
      </c>
    </row>
    <row r="9" spans="1:18" ht="19.95" customHeight="1" thickTop="1" thickBot="1" x14ac:dyDescent="0.3">
      <c r="A9" s="94">
        <v>8.11</v>
      </c>
      <c r="B9" s="168"/>
      <c r="C9" s="4" t="s">
        <v>89</v>
      </c>
      <c r="D9" s="4"/>
      <c r="E9" s="4">
        <v>1</v>
      </c>
      <c r="F9" s="10"/>
      <c r="G9" s="4">
        <v>89</v>
      </c>
      <c r="H9" s="25">
        <v>99</v>
      </c>
      <c r="I9" s="8"/>
      <c r="J9" s="8"/>
      <c r="K9" s="20"/>
      <c r="L9" s="37"/>
      <c r="M9" s="20"/>
      <c r="N9" s="103">
        <v>8</v>
      </c>
      <c r="O9" s="5" t="s">
        <v>253</v>
      </c>
      <c r="P9" s="5">
        <v>15605512039</v>
      </c>
      <c r="Q9" s="39" t="s">
        <v>254</v>
      </c>
      <c r="R9" s="24" t="s">
        <v>252</v>
      </c>
    </row>
    <row r="10" spans="1:18" ht="19.95" customHeight="1" thickTop="1" x14ac:dyDescent="0.25">
      <c r="B10" s="29" t="s">
        <v>185</v>
      </c>
      <c r="D10">
        <f>SUM(D3:D9)</f>
        <v>5</v>
      </c>
      <c r="E10">
        <f>SUM(E3:E9)</f>
        <v>3</v>
      </c>
      <c r="H10">
        <f>SUM(H3:H9)</f>
        <v>782</v>
      </c>
      <c r="N10">
        <f>SUM(N3:N9)</f>
        <v>48</v>
      </c>
    </row>
    <row r="12" spans="1:18" ht="19.95" customHeight="1" thickBot="1" x14ac:dyDescent="0.3">
      <c r="A12" s="51" t="s">
        <v>262</v>
      </c>
    </row>
    <row r="13" spans="1:18" ht="19.95" customHeight="1" thickTop="1" thickBot="1" x14ac:dyDescent="0.3">
      <c r="A13" s="68">
        <v>8.6</v>
      </c>
      <c r="B13" s="168" t="s">
        <v>255</v>
      </c>
      <c r="C13" s="4" t="s">
        <v>85</v>
      </c>
      <c r="D13" s="4">
        <v>1</v>
      </c>
      <c r="E13" s="4"/>
      <c r="F13" s="10"/>
      <c r="G13" s="4">
        <v>89</v>
      </c>
      <c r="H13" s="25">
        <v>99</v>
      </c>
      <c r="I13" s="8"/>
      <c r="J13" s="8"/>
      <c r="K13" s="20"/>
      <c r="L13" s="37"/>
      <c r="M13" s="20"/>
      <c r="N13" s="103">
        <v>8</v>
      </c>
      <c r="O13" s="5" t="s">
        <v>226</v>
      </c>
      <c r="P13" s="5">
        <v>15986698223</v>
      </c>
      <c r="Q13" s="39" t="s">
        <v>227</v>
      </c>
      <c r="R13" s="133" t="s">
        <v>225</v>
      </c>
    </row>
    <row r="14" spans="1:18" ht="19.95" customHeight="1" thickTop="1" thickBot="1" x14ac:dyDescent="0.3">
      <c r="A14" s="68">
        <v>8.9</v>
      </c>
      <c r="B14" s="168"/>
      <c r="C14" s="2" t="s">
        <v>85</v>
      </c>
      <c r="D14" s="2">
        <v>1</v>
      </c>
      <c r="E14" s="2"/>
      <c r="F14" s="11"/>
      <c r="G14" s="2">
        <v>89</v>
      </c>
      <c r="H14" s="50">
        <v>99</v>
      </c>
      <c r="I14" s="7"/>
      <c r="J14" s="7"/>
      <c r="K14" s="17"/>
      <c r="L14" s="38"/>
      <c r="M14" s="17"/>
      <c r="N14" s="104">
        <v>8</v>
      </c>
      <c r="O14" s="3" t="s">
        <v>243</v>
      </c>
      <c r="P14" s="3">
        <v>17608440908</v>
      </c>
      <c r="Q14" s="12" t="s">
        <v>244</v>
      </c>
      <c r="R14" s="134" t="s">
        <v>242</v>
      </c>
    </row>
    <row r="15" spans="1:18" ht="19.95" customHeight="1" thickTop="1" thickBot="1" x14ac:dyDescent="0.3">
      <c r="A15" s="94">
        <v>8.1</v>
      </c>
      <c r="B15" s="168"/>
      <c r="C15" s="4" t="s">
        <v>85</v>
      </c>
      <c r="D15" s="4">
        <v>1</v>
      </c>
      <c r="E15" s="4"/>
      <c r="F15" s="10"/>
      <c r="G15" s="4">
        <v>89</v>
      </c>
      <c r="H15" s="25">
        <v>99</v>
      </c>
      <c r="I15" s="8"/>
      <c r="J15" s="8"/>
      <c r="K15" s="20"/>
      <c r="L15" s="37"/>
      <c r="M15" s="20"/>
      <c r="N15" s="103">
        <v>8</v>
      </c>
      <c r="O15" s="98" t="s">
        <v>260</v>
      </c>
      <c r="P15" s="95">
        <v>15250777029</v>
      </c>
      <c r="Q15" s="96" t="s">
        <v>261</v>
      </c>
      <c r="R15" s="97" t="s">
        <v>259</v>
      </c>
    </row>
    <row r="16" spans="1:18" ht="19.95" customHeight="1" thickTop="1" thickBot="1" x14ac:dyDescent="0.3">
      <c r="A16" s="94">
        <v>8.14</v>
      </c>
      <c r="B16" s="168"/>
      <c r="C16" s="2" t="s">
        <v>89</v>
      </c>
      <c r="D16" s="2"/>
      <c r="E16" s="2">
        <v>1</v>
      </c>
      <c r="F16" s="11"/>
      <c r="G16" s="2">
        <v>89</v>
      </c>
      <c r="H16" s="50">
        <v>99</v>
      </c>
      <c r="I16" s="7"/>
      <c r="J16" s="7"/>
      <c r="K16" s="17"/>
      <c r="L16" s="38"/>
      <c r="M16" s="17"/>
      <c r="N16" s="104">
        <v>8</v>
      </c>
      <c r="O16" s="3" t="s">
        <v>256</v>
      </c>
      <c r="P16" s="3">
        <v>17348397730</v>
      </c>
      <c r="Q16" s="12" t="s">
        <v>257</v>
      </c>
      <c r="R16" s="134" t="s">
        <v>258</v>
      </c>
    </row>
    <row r="17" spans="1:18" ht="19.95" customHeight="1" thickTop="1" thickBot="1" x14ac:dyDescent="0.3">
      <c r="A17" s="163">
        <v>8.2100000000000009</v>
      </c>
      <c r="B17" s="168"/>
      <c r="C17" s="4" t="s">
        <v>190</v>
      </c>
      <c r="D17" s="4">
        <v>1</v>
      </c>
      <c r="E17" s="4">
        <v>1</v>
      </c>
      <c r="F17" s="10"/>
      <c r="G17" s="4">
        <v>89</v>
      </c>
      <c r="H17" s="25">
        <f>G17*2+10</f>
        <v>188</v>
      </c>
      <c r="I17" s="8"/>
      <c r="J17" s="8"/>
      <c r="K17" s="20"/>
      <c r="L17" s="37"/>
      <c r="M17" s="20"/>
      <c r="N17" s="103">
        <v>8</v>
      </c>
      <c r="O17" s="5" t="s">
        <v>253</v>
      </c>
      <c r="P17" s="95">
        <v>15605512039</v>
      </c>
      <c r="Q17" s="96" t="s">
        <v>254</v>
      </c>
      <c r="R17" s="108" t="s">
        <v>279</v>
      </c>
    </row>
    <row r="18" spans="1:18" ht="19.95" customHeight="1" thickTop="1" thickBot="1" x14ac:dyDescent="0.3">
      <c r="A18" s="164"/>
      <c r="B18" s="168"/>
      <c r="C18" s="2" t="s">
        <v>85</v>
      </c>
      <c r="D18" s="2">
        <v>1</v>
      </c>
      <c r="E18" s="2"/>
      <c r="F18" s="11"/>
      <c r="G18" s="2">
        <v>89</v>
      </c>
      <c r="H18" s="50">
        <v>99</v>
      </c>
      <c r="I18" s="7"/>
      <c r="J18" s="7"/>
      <c r="K18" s="17"/>
      <c r="L18" s="38"/>
      <c r="M18" s="17"/>
      <c r="N18" s="104">
        <v>8</v>
      </c>
      <c r="O18" s="3" t="s">
        <v>281</v>
      </c>
      <c r="P18" s="3">
        <v>15527219841</v>
      </c>
      <c r="Q18" s="12" t="s">
        <v>282</v>
      </c>
      <c r="R18" s="109" t="s">
        <v>280</v>
      </c>
    </row>
    <row r="19" spans="1:18" ht="19.95" customHeight="1" thickTop="1" thickBot="1" x14ac:dyDescent="0.3">
      <c r="A19" s="94">
        <v>8.26</v>
      </c>
      <c r="B19" s="168"/>
      <c r="C19" s="4" t="s">
        <v>85</v>
      </c>
      <c r="D19" s="4">
        <v>1</v>
      </c>
      <c r="E19" s="4"/>
      <c r="F19" s="10"/>
      <c r="G19" s="4">
        <v>89</v>
      </c>
      <c r="H19" s="25">
        <v>99</v>
      </c>
      <c r="I19" s="8"/>
      <c r="J19" s="8"/>
      <c r="K19" s="20"/>
      <c r="L19" s="37"/>
      <c r="M19" s="20"/>
      <c r="N19" s="103">
        <v>8</v>
      </c>
      <c r="O19" s="5" t="s">
        <v>311</v>
      </c>
      <c r="P19" s="95">
        <v>15983382171</v>
      </c>
      <c r="Q19" s="96" t="s">
        <v>312</v>
      </c>
      <c r="R19" s="97" t="s">
        <v>310</v>
      </c>
    </row>
    <row r="20" spans="1:18" ht="19.95" customHeight="1" thickTop="1" x14ac:dyDescent="0.25">
      <c r="B20" s="29" t="s">
        <v>266</v>
      </c>
      <c r="D20">
        <f>SUM(D13:D19)</f>
        <v>6</v>
      </c>
      <c r="E20">
        <f>SUM(E13:E18)</f>
        <v>2</v>
      </c>
      <c r="H20">
        <f>SUM(H13:H19)</f>
        <v>782</v>
      </c>
      <c r="N20">
        <f>SUM(N13:N19)</f>
        <v>56</v>
      </c>
    </row>
  </sheetData>
  <mergeCells count="7">
    <mergeCell ref="A17:A18"/>
    <mergeCell ref="A7:A8"/>
    <mergeCell ref="B1:C1"/>
    <mergeCell ref="A5:A6"/>
    <mergeCell ref="A3:A4"/>
    <mergeCell ref="B3:B9"/>
    <mergeCell ref="B13:B19"/>
  </mergeCells>
  <phoneticPr fontId="2" type="noConversion"/>
  <conditionalFormatting sqref="B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0" location="已下单!A4" display="已预定 橘子*5 草莓*3" xr:uid="{8923E899-39CD-4361-BB89-0D200CE5412F}"/>
    <hyperlink ref="O8" location="Rosé同款发卡!N7" display="朱末" xr:uid="{438D0314-3044-4804-A3A9-BCB1D37FBA22}"/>
    <hyperlink ref="O15" location="Rosé同款发卡!N12" display="陈茜" xr:uid="{B690EDA2-A8CB-4A14-83C9-6F1E367CC9E1}"/>
    <hyperlink ref="B20" location="已下单!A9" display="已预定 橘子*6 草莓*2" xr:uid="{9BFE317E-B1B5-4522-B5D2-32EAA826DB87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97E-680D-4FE0-893E-18A6D5ADD223}">
  <dimension ref="A1:Q26"/>
  <sheetViews>
    <sheetView tabSelected="1" topLeftCell="A9" workbookViewId="0">
      <selection activeCell="G25" sqref="G25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7" t="s">
        <v>1</v>
      </c>
      <c r="C1" s="158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18" t="s">
        <v>18</v>
      </c>
      <c r="B2" s="6"/>
    </row>
    <row r="3" spans="1:17" ht="19.95" customHeight="1" thickTop="1" thickBot="1" x14ac:dyDescent="0.3">
      <c r="A3" s="48">
        <v>7.3</v>
      </c>
      <c r="B3" s="175" t="s">
        <v>17</v>
      </c>
      <c r="C3" s="84" t="s">
        <v>241</v>
      </c>
      <c r="D3" s="2"/>
      <c r="E3" s="11"/>
      <c r="F3" s="2"/>
      <c r="G3" s="2"/>
      <c r="H3" s="7"/>
      <c r="I3" s="7"/>
      <c r="J3" s="17"/>
      <c r="K3" s="21"/>
      <c r="L3" s="17"/>
      <c r="M3" s="47"/>
      <c r="N3" s="79" t="s">
        <v>97</v>
      </c>
      <c r="O3" s="80">
        <v>13850120677</v>
      </c>
      <c r="P3" s="81" t="s">
        <v>98</v>
      </c>
      <c r="Q3" s="82" t="s">
        <v>96</v>
      </c>
    </row>
    <row r="4" spans="1:17" ht="19.95" customHeight="1" thickTop="1" thickBot="1" x14ac:dyDescent="0.3">
      <c r="A4" s="173">
        <v>7.31</v>
      </c>
      <c r="B4" s="175"/>
      <c r="C4" s="4" t="s">
        <v>175</v>
      </c>
      <c r="D4" s="4">
        <v>1</v>
      </c>
      <c r="E4" s="10"/>
      <c r="F4" s="4">
        <v>29</v>
      </c>
      <c r="G4" s="4">
        <f>F4+10</f>
        <v>39</v>
      </c>
      <c r="H4" s="8"/>
      <c r="I4" s="8"/>
      <c r="J4" s="20"/>
      <c r="K4" s="22"/>
      <c r="L4" s="20"/>
      <c r="M4" s="102">
        <v>8</v>
      </c>
      <c r="N4" s="26" t="s">
        <v>176</v>
      </c>
      <c r="O4" s="5">
        <v>15065175333</v>
      </c>
      <c r="P4" s="27" t="s">
        <v>177</v>
      </c>
      <c r="Q4" s="28" t="s">
        <v>174</v>
      </c>
    </row>
    <row r="5" spans="1:17" ht="19.95" customHeight="1" thickTop="1" thickBot="1" x14ac:dyDescent="0.3">
      <c r="A5" s="174"/>
      <c r="B5" s="175"/>
      <c r="C5" s="83" t="s">
        <v>220</v>
      </c>
      <c r="D5" s="2"/>
      <c r="E5" s="11"/>
      <c r="F5" s="2"/>
      <c r="G5" s="2"/>
      <c r="H5" s="7"/>
      <c r="I5" s="7"/>
      <c r="J5" s="17"/>
      <c r="K5" s="21"/>
      <c r="L5" s="17"/>
      <c r="M5" s="47"/>
      <c r="N5" s="79" t="s">
        <v>115</v>
      </c>
      <c r="O5" s="80">
        <v>13983753292</v>
      </c>
      <c r="P5" s="81" t="s">
        <v>116</v>
      </c>
      <c r="Q5" s="82" t="s">
        <v>114</v>
      </c>
    </row>
    <row r="6" spans="1:17" ht="19.95" customHeight="1" thickTop="1" thickBot="1" x14ac:dyDescent="0.3">
      <c r="A6" s="171">
        <v>8.4</v>
      </c>
      <c r="B6" s="175"/>
      <c r="C6" s="2" t="s">
        <v>198</v>
      </c>
      <c r="D6" s="2">
        <v>2</v>
      </c>
      <c r="E6" s="11"/>
      <c r="F6" s="2">
        <v>58</v>
      </c>
      <c r="G6" s="2">
        <f>F6+10</f>
        <v>68</v>
      </c>
      <c r="H6" s="7"/>
      <c r="I6" s="7"/>
      <c r="J6" s="17"/>
      <c r="K6" s="21"/>
      <c r="L6" s="17"/>
      <c r="M6" s="85">
        <v>8</v>
      </c>
      <c r="N6" s="34" t="s">
        <v>200</v>
      </c>
      <c r="O6" s="3">
        <v>13691703210</v>
      </c>
      <c r="P6" s="35" t="s">
        <v>201</v>
      </c>
      <c r="Q6" s="36" t="s">
        <v>199</v>
      </c>
    </row>
    <row r="7" spans="1:17" ht="19.95" customHeight="1" thickTop="1" thickBot="1" x14ac:dyDescent="0.3">
      <c r="A7" s="172"/>
      <c r="B7" s="175"/>
      <c r="C7" s="4" t="s">
        <v>175</v>
      </c>
      <c r="D7" s="4">
        <v>1</v>
      </c>
      <c r="E7" s="10"/>
      <c r="F7" s="4">
        <v>29</v>
      </c>
      <c r="G7" s="4">
        <f>F7</f>
        <v>29</v>
      </c>
      <c r="H7" s="8"/>
      <c r="I7" s="8"/>
      <c r="J7" s="20"/>
      <c r="K7" s="22"/>
      <c r="L7" s="20"/>
      <c r="M7" s="102">
        <v>8</v>
      </c>
      <c r="N7" s="64" t="s">
        <v>203</v>
      </c>
      <c r="O7" s="5">
        <v>17824899586</v>
      </c>
      <c r="P7" s="27" t="s">
        <v>204</v>
      </c>
      <c r="Q7" s="28" t="s">
        <v>202</v>
      </c>
    </row>
    <row r="8" spans="1:17" ht="19.95" customHeight="1" thickTop="1" thickBot="1" x14ac:dyDescent="0.3">
      <c r="A8" s="172"/>
      <c r="B8" s="175"/>
      <c r="C8" s="2" t="s">
        <v>198</v>
      </c>
      <c r="D8" s="2">
        <v>2</v>
      </c>
      <c r="E8" s="11"/>
      <c r="F8" s="2">
        <v>58</v>
      </c>
      <c r="G8" s="2">
        <f>F8+10</f>
        <v>68</v>
      </c>
      <c r="H8" s="7"/>
      <c r="I8" s="7"/>
      <c r="J8" s="17"/>
      <c r="K8" s="21"/>
      <c r="L8" s="17"/>
      <c r="M8" s="85">
        <v>8</v>
      </c>
      <c r="N8" s="34" t="s">
        <v>206</v>
      </c>
      <c r="O8" s="3">
        <v>18940928096</v>
      </c>
      <c r="P8" s="35" t="s">
        <v>207</v>
      </c>
      <c r="Q8" s="66" t="s">
        <v>205</v>
      </c>
    </row>
    <row r="9" spans="1:17" ht="19.95" customHeight="1" thickTop="1" thickBot="1" x14ac:dyDescent="0.3">
      <c r="A9" s="172"/>
      <c r="B9" s="175"/>
      <c r="C9" s="4" t="s">
        <v>175</v>
      </c>
      <c r="D9" s="4">
        <v>1</v>
      </c>
      <c r="E9" s="10"/>
      <c r="F9" s="4">
        <v>29</v>
      </c>
      <c r="G9" s="4">
        <f>F9+10</f>
        <v>39</v>
      </c>
      <c r="H9" s="8"/>
      <c r="I9" s="8"/>
      <c r="J9" s="20"/>
      <c r="K9" s="22"/>
      <c r="L9" s="20"/>
      <c r="M9" s="102">
        <v>8</v>
      </c>
      <c r="N9" s="26" t="s">
        <v>209</v>
      </c>
      <c r="O9" s="5">
        <v>15005373400</v>
      </c>
      <c r="P9" s="27" t="s">
        <v>210</v>
      </c>
      <c r="Q9" s="28" t="s">
        <v>208</v>
      </c>
    </row>
    <row r="10" spans="1:17" ht="19.95" customHeight="1" thickTop="1" thickBot="1" x14ac:dyDescent="0.3">
      <c r="A10" s="173">
        <v>8.1</v>
      </c>
      <c r="B10" s="175"/>
      <c r="C10" s="85" t="s">
        <v>175</v>
      </c>
      <c r="D10" s="85">
        <v>1</v>
      </c>
      <c r="E10" s="86"/>
      <c r="F10" s="85">
        <v>29</v>
      </c>
      <c r="G10" s="85">
        <f>F10+10</f>
        <v>39</v>
      </c>
      <c r="H10" s="87"/>
      <c r="I10" s="87"/>
      <c r="J10" s="88"/>
      <c r="K10" s="89"/>
      <c r="L10" s="88"/>
      <c r="M10" s="85">
        <v>8</v>
      </c>
      <c r="N10" s="90" t="s">
        <v>247</v>
      </c>
      <c r="O10" s="91">
        <v>13189775178</v>
      </c>
      <c r="P10" s="92" t="s">
        <v>248</v>
      </c>
      <c r="Q10" s="93" t="s">
        <v>246</v>
      </c>
    </row>
    <row r="11" spans="1:17" ht="19.95" customHeight="1" thickTop="1" thickBot="1" x14ac:dyDescent="0.3">
      <c r="A11" s="174"/>
      <c r="B11" s="175"/>
      <c r="C11" s="4" t="s">
        <v>175</v>
      </c>
      <c r="D11" s="4">
        <v>1</v>
      </c>
      <c r="E11" s="10"/>
      <c r="F11" s="4">
        <v>29</v>
      </c>
      <c r="G11" s="4">
        <f>F11+10</f>
        <v>39</v>
      </c>
      <c r="H11" s="8"/>
      <c r="I11" s="8"/>
      <c r="J11" s="20"/>
      <c r="K11" s="22"/>
      <c r="L11" s="20"/>
      <c r="M11" s="102">
        <v>8</v>
      </c>
      <c r="N11" s="26" t="s">
        <v>250</v>
      </c>
      <c r="O11" s="5">
        <v>13358070826</v>
      </c>
      <c r="P11" s="27" t="s">
        <v>251</v>
      </c>
      <c r="Q11" s="28" t="s">
        <v>249</v>
      </c>
    </row>
    <row r="12" spans="1:17" ht="19.95" customHeight="1" thickTop="1" thickBot="1" x14ac:dyDescent="0.3">
      <c r="A12" s="174"/>
      <c r="B12" s="175"/>
      <c r="C12" s="85" t="s">
        <v>175</v>
      </c>
      <c r="D12" s="85">
        <v>1</v>
      </c>
      <c r="E12" s="86"/>
      <c r="F12" s="85">
        <v>29</v>
      </c>
      <c r="G12" s="2">
        <f>F12</f>
        <v>29</v>
      </c>
      <c r="H12" s="87"/>
      <c r="I12" s="87"/>
      <c r="J12" s="88"/>
      <c r="K12" s="89"/>
      <c r="L12" s="88"/>
      <c r="M12" s="85">
        <v>0</v>
      </c>
      <c r="N12" s="99" t="s">
        <v>260</v>
      </c>
      <c r="O12" s="91">
        <v>15250777029</v>
      </c>
      <c r="P12" s="92" t="s">
        <v>261</v>
      </c>
      <c r="Q12" s="93" t="s">
        <v>259</v>
      </c>
    </row>
    <row r="13" spans="1:17" ht="19.95" customHeight="1" thickTop="1" x14ac:dyDescent="0.25">
      <c r="B13" s="29" t="s">
        <v>184</v>
      </c>
      <c r="D13">
        <f>SUM(D3:D12)</f>
        <v>10</v>
      </c>
      <c r="G13">
        <f>SUM(G3:G12)</f>
        <v>350</v>
      </c>
      <c r="M13">
        <f>SUM(M3:M12)</f>
        <v>56</v>
      </c>
    </row>
    <row r="15" spans="1:17" ht="19.95" customHeight="1" thickBot="1" x14ac:dyDescent="0.3">
      <c r="A15" s="51" t="s">
        <v>262</v>
      </c>
    </row>
    <row r="16" spans="1:17" ht="19.95" customHeight="1" thickTop="1" thickBot="1" x14ac:dyDescent="0.3">
      <c r="A16" s="101">
        <v>8.19</v>
      </c>
      <c r="B16" s="169" t="s">
        <v>17</v>
      </c>
      <c r="C16" s="4" t="s">
        <v>175</v>
      </c>
      <c r="D16" s="4">
        <v>1</v>
      </c>
      <c r="E16" s="10"/>
      <c r="F16" s="4">
        <v>29</v>
      </c>
      <c r="G16" s="4">
        <f>F16+10</f>
        <v>39</v>
      </c>
      <c r="H16" s="8"/>
      <c r="I16" s="8"/>
      <c r="J16" s="20"/>
      <c r="K16" s="22"/>
      <c r="L16" s="20"/>
      <c r="M16" s="102">
        <v>8</v>
      </c>
      <c r="N16" s="26" t="s">
        <v>268</v>
      </c>
      <c r="O16" s="5">
        <v>18933367700</v>
      </c>
      <c r="P16" s="27" t="s">
        <v>269</v>
      </c>
      <c r="Q16" s="129" t="s">
        <v>267</v>
      </c>
    </row>
    <row r="17" spans="1:17" ht="19.95" customHeight="1" thickTop="1" thickBot="1" x14ac:dyDescent="0.3">
      <c r="A17" s="124">
        <v>8.2799999999999994</v>
      </c>
      <c r="B17" s="170"/>
      <c r="C17" s="2" t="s">
        <v>198</v>
      </c>
      <c r="D17" s="2">
        <v>2</v>
      </c>
      <c r="E17" s="11"/>
      <c r="F17" s="2">
        <v>58</v>
      </c>
      <c r="G17" s="2">
        <f>F17+10</f>
        <v>68</v>
      </c>
      <c r="H17" s="7"/>
      <c r="I17" s="7"/>
      <c r="J17" s="17"/>
      <c r="K17" s="21"/>
      <c r="L17" s="17"/>
      <c r="M17" s="85">
        <v>8</v>
      </c>
      <c r="N17" s="34" t="s">
        <v>327</v>
      </c>
      <c r="O17" s="3">
        <v>16675557919</v>
      </c>
      <c r="P17" s="35" t="s">
        <v>328</v>
      </c>
      <c r="Q17" s="130" t="s">
        <v>326</v>
      </c>
    </row>
    <row r="18" spans="1:17" ht="19.95" customHeight="1" thickTop="1" thickBot="1" x14ac:dyDescent="0.3">
      <c r="A18" s="124">
        <v>8.3000000000000007</v>
      </c>
      <c r="B18" s="170"/>
      <c r="C18" s="4" t="s">
        <v>198</v>
      </c>
      <c r="D18" s="4">
        <v>2</v>
      </c>
      <c r="E18" s="10"/>
      <c r="F18" s="4">
        <v>58</v>
      </c>
      <c r="G18" s="4">
        <f>F18+10</f>
        <v>68</v>
      </c>
      <c r="H18" s="8"/>
      <c r="I18" s="8"/>
      <c r="J18" s="20"/>
      <c r="K18" s="22"/>
      <c r="L18" s="20"/>
      <c r="M18" s="102">
        <v>0</v>
      </c>
      <c r="N18" s="64" t="s">
        <v>339</v>
      </c>
      <c r="O18" s="5">
        <v>17807559206</v>
      </c>
      <c r="P18" s="27" t="s">
        <v>340</v>
      </c>
      <c r="Q18" s="28" t="s">
        <v>338</v>
      </c>
    </row>
    <row r="19" spans="1:17" ht="19.95" customHeight="1" thickTop="1" thickBot="1" x14ac:dyDescent="0.3">
      <c r="A19" s="136">
        <v>9.3000000000000007</v>
      </c>
      <c r="B19" s="170"/>
      <c r="C19" s="85" t="s">
        <v>175</v>
      </c>
      <c r="D19" s="85">
        <v>1</v>
      </c>
      <c r="E19" s="86"/>
      <c r="F19" s="85">
        <v>29</v>
      </c>
      <c r="G19" s="85">
        <f>F19+10</f>
        <v>39</v>
      </c>
      <c r="H19" s="87"/>
      <c r="I19" s="87"/>
      <c r="J19" s="88"/>
      <c r="K19" s="89"/>
      <c r="L19" s="88"/>
      <c r="M19" s="85">
        <v>8</v>
      </c>
      <c r="N19" s="90"/>
      <c r="O19" s="91"/>
      <c r="P19" s="92"/>
      <c r="Q19" s="93" t="s">
        <v>362</v>
      </c>
    </row>
    <row r="20" spans="1:17" ht="19.95" customHeight="1" thickTop="1" x14ac:dyDescent="0.25">
      <c r="B20" s="29" t="s">
        <v>184</v>
      </c>
      <c r="D20">
        <f>SUM(D16:D19)</f>
        <v>6</v>
      </c>
      <c r="G20">
        <f>SUM(G16:G19)</f>
        <v>214</v>
      </c>
      <c r="M20">
        <f>SUM(M16:M19)</f>
        <v>24</v>
      </c>
    </row>
    <row r="21" spans="1:17" ht="19.95" customHeight="1" thickBot="1" x14ac:dyDescent="0.3"/>
    <row r="22" spans="1:17" ht="19.95" customHeight="1" thickTop="1" thickBot="1" x14ac:dyDescent="0.3">
      <c r="A22" s="151">
        <v>9.24</v>
      </c>
      <c r="B22" s="211" t="s">
        <v>17</v>
      </c>
      <c r="C22" s="4" t="s">
        <v>175</v>
      </c>
      <c r="D22" s="4">
        <v>1</v>
      </c>
      <c r="E22" s="10"/>
      <c r="F22" s="4">
        <v>29</v>
      </c>
      <c r="G22" s="4">
        <f>F22+10</f>
        <v>39</v>
      </c>
      <c r="H22" s="8"/>
      <c r="I22" s="8"/>
      <c r="J22" s="20"/>
      <c r="K22" s="22"/>
      <c r="L22" s="20"/>
      <c r="M22" s="102"/>
      <c r="N22" s="26" t="s">
        <v>383</v>
      </c>
      <c r="O22" s="5">
        <v>13043300152</v>
      </c>
      <c r="P22" s="27" t="s">
        <v>384</v>
      </c>
      <c r="Q22" s="152" t="s">
        <v>382</v>
      </c>
    </row>
    <row r="23" spans="1:17" ht="19.95" customHeight="1" thickTop="1" thickBot="1" x14ac:dyDescent="0.3">
      <c r="A23" s="153">
        <v>10.199999999999999</v>
      </c>
      <c r="B23" s="212"/>
      <c r="C23" s="2" t="s">
        <v>175</v>
      </c>
      <c r="D23" s="2">
        <v>1</v>
      </c>
      <c r="E23" s="11"/>
      <c r="F23" s="2">
        <v>29</v>
      </c>
      <c r="G23" s="2">
        <v>29</v>
      </c>
      <c r="H23" s="7"/>
      <c r="I23" s="7"/>
      <c r="J23" s="17"/>
      <c r="K23" s="21"/>
      <c r="L23" s="17"/>
      <c r="M23" s="85"/>
      <c r="N23" s="91" t="s">
        <v>386</v>
      </c>
      <c r="O23" s="91">
        <v>17721005618</v>
      </c>
      <c r="P23" s="155" t="s">
        <v>387</v>
      </c>
      <c r="Q23" s="154" t="s">
        <v>236</v>
      </c>
    </row>
    <row r="24" spans="1:17" ht="19.95" customHeight="1" thickTop="1" thickBot="1" x14ac:dyDescent="0.3">
      <c r="A24" s="156">
        <v>10.119999999999999</v>
      </c>
      <c r="B24" s="212"/>
      <c r="C24" s="4" t="s">
        <v>175</v>
      </c>
      <c r="D24" s="4">
        <v>1</v>
      </c>
      <c r="E24" s="10"/>
      <c r="F24" s="4">
        <v>29</v>
      </c>
      <c r="G24" s="4">
        <f>F24+10</f>
        <v>39</v>
      </c>
      <c r="H24" s="8"/>
      <c r="I24" s="8"/>
      <c r="J24" s="20"/>
      <c r="K24" s="22"/>
      <c r="L24" s="20"/>
      <c r="M24" s="102"/>
      <c r="N24" s="26" t="s">
        <v>389</v>
      </c>
      <c r="O24" s="5">
        <v>17694862880</v>
      </c>
      <c r="P24" s="27" t="s">
        <v>390</v>
      </c>
      <c r="Q24" s="152" t="s">
        <v>388</v>
      </c>
    </row>
    <row r="25" spans="1:17" ht="19.95" customHeight="1" thickTop="1" x14ac:dyDescent="0.25">
      <c r="B25" s="29" t="s">
        <v>385</v>
      </c>
      <c r="D25">
        <f>SUM(D22:D24)</f>
        <v>3</v>
      </c>
      <c r="F25">
        <f>SUM(F22:F24)</f>
        <v>87</v>
      </c>
      <c r="G25">
        <f>SUM(G22:G24)</f>
        <v>107</v>
      </c>
      <c r="M25">
        <f>SUM(M22:M24)</f>
        <v>0</v>
      </c>
    </row>
    <row r="26" spans="1:17" ht="19.95" customHeight="1" x14ac:dyDescent="0.25">
      <c r="P26" s="213"/>
    </row>
  </sheetData>
  <mergeCells count="7">
    <mergeCell ref="B16:B19"/>
    <mergeCell ref="A6:A9"/>
    <mergeCell ref="B1:C1"/>
    <mergeCell ref="A4:A5"/>
    <mergeCell ref="A10:A12"/>
    <mergeCell ref="B3:B12"/>
    <mergeCell ref="B22:B24"/>
  </mergeCells>
  <phoneticPr fontId="2" type="noConversion"/>
  <conditionalFormatting sqref="B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3" location="已下单!A4" display="已预定 透明*10个" xr:uid="{8C61281C-C6A4-463D-B77B-C66DAC454F7A}"/>
    <hyperlink ref="N7" location="Lisa同款发卡!N8" display="朱末" xr:uid="{7A39DB58-13B5-4F46-AAF5-9F4F32DE955A}"/>
    <hyperlink ref="N12" location="Lisa同款发卡!O14" display="陈茜" xr:uid="{82DF5A2F-8973-462F-B837-5067ED2D759C}"/>
    <hyperlink ref="B20" location="已下单!A9" display="已预定 透明*10个" xr:uid="{C07CD3C5-8D31-441D-A6DF-0345C2F4DA36}"/>
    <hyperlink ref="N18" location="订单!N38" display="赵灵菲" xr:uid="{A2187B1D-DBCE-42EF-B8DC-39CD05960ECA}"/>
    <hyperlink ref="B25" r:id="rId1" display="已预定 透明*10个" xr:uid="{4BD70F4C-02C1-4F1C-9EAF-565B8F74B2E9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01B0-3712-47C2-85B5-C075AE00B9D9}">
  <dimension ref="A1:Q15"/>
  <sheetViews>
    <sheetView workbookViewId="0">
      <selection activeCell="B12" sqref="B12:B14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7" t="s">
        <v>1</v>
      </c>
      <c r="C1" s="158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347</v>
      </c>
    </row>
    <row r="3" spans="1:17" ht="19.95" customHeight="1" thickTop="1" thickBot="1" x14ac:dyDescent="0.3">
      <c r="A3" s="173">
        <v>8.31</v>
      </c>
      <c r="B3" s="169" t="s">
        <v>346</v>
      </c>
      <c r="C3" s="4"/>
      <c r="D3" s="4">
        <v>1</v>
      </c>
      <c r="E3" s="10"/>
      <c r="F3" s="4">
        <v>119</v>
      </c>
      <c r="G3" s="4">
        <f>F3+10-5</f>
        <v>124</v>
      </c>
      <c r="H3" s="8"/>
      <c r="I3" s="8"/>
      <c r="J3" s="20"/>
      <c r="K3" s="22"/>
      <c r="L3" s="20"/>
      <c r="M3" s="102">
        <v>8</v>
      </c>
      <c r="N3" s="26" t="s">
        <v>349</v>
      </c>
      <c r="O3" s="5">
        <v>18291973548</v>
      </c>
      <c r="P3" s="27" t="s">
        <v>350</v>
      </c>
      <c r="Q3" s="28" t="s">
        <v>348</v>
      </c>
    </row>
    <row r="4" spans="1:17" ht="19.95" customHeight="1" thickTop="1" thickBot="1" x14ac:dyDescent="0.3">
      <c r="A4" s="174"/>
      <c r="B4" s="170"/>
      <c r="C4" s="85"/>
      <c r="D4" s="85">
        <v>1</v>
      </c>
      <c r="E4" s="86"/>
      <c r="F4" s="85">
        <v>119</v>
      </c>
      <c r="G4" s="85">
        <v>119</v>
      </c>
      <c r="H4" s="87"/>
      <c r="I4" s="87"/>
      <c r="J4" s="88"/>
      <c r="K4" s="89"/>
      <c r="L4" s="88"/>
      <c r="M4" s="85">
        <v>8</v>
      </c>
      <c r="N4" s="99" t="s">
        <v>352</v>
      </c>
      <c r="O4" s="91">
        <v>15828012502</v>
      </c>
      <c r="P4" s="92" t="s">
        <v>353</v>
      </c>
      <c r="Q4" s="93" t="s">
        <v>351</v>
      </c>
    </row>
    <row r="5" spans="1:17" ht="19.95" customHeight="1" thickTop="1" thickBot="1" x14ac:dyDescent="0.3">
      <c r="A5" s="142">
        <v>9.8000000000000007</v>
      </c>
      <c r="B5" s="170"/>
      <c r="C5" s="4"/>
      <c r="D5" s="4">
        <v>1</v>
      </c>
      <c r="E5" s="10"/>
      <c r="F5" s="4">
        <v>132</v>
      </c>
      <c r="G5" s="4">
        <v>132</v>
      </c>
      <c r="H5" s="8"/>
      <c r="I5" s="8"/>
      <c r="J5" s="20"/>
      <c r="K5" s="22"/>
      <c r="L5" s="20"/>
      <c r="M5" s="102">
        <v>8</v>
      </c>
      <c r="N5" s="26" t="s">
        <v>366</v>
      </c>
      <c r="O5" s="95">
        <v>13599032768</v>
      </c>
      <c r="P5" s="96" t="s">
        <v>367</v>
      </c>
      <c r="Q5" s="97" t="s">
        <v>365</v>
      </c>
    </row>
    <row r="6" spans="1:17" ht="19.95" customHeight="1" thickTop="1" x14ac:dyDescent="0.25">
      <c r="B6" s="29" t="s">
        <v>354</v>
      </c>
      <c r="D6">
        <f>SUM(D3:D5)</f>
        <v>3</v>
      </c>
      <c r="G6">
        <f>SUM(G3:G5)</f>
        <v>375</v>
      </c>
      <c r="M6">
        <f>SUM(M3:M5)</f>
        <v>24</v>
      </c>
    </row>
    <row r="11" spans="1:17" ht="19.95" customHeight="1" thickBot="1" x14ac:dyDescent="0.3"/>
    <row r="12" spans="1:17" ht="19.95" customHeight="1" thickTop="1" thickBot="1" x14ac:dyDescent="0.3">
      <c r="A12" s="124">
        <v>8.31</v>
      </c>
      <c r="B12" s="169" t="s">
        <v>356</v>
      </c>
      <c r="C12" s="4"/>
      <c r="D12" s="4">
        <v>1</v>
      </c>
      <c r="E12" s="10"/>
      <c r="F12" s="4">
        <v>132</v>
      </c>
      <c r="G12" s="4">
        <v>132</v>
      </c>
      <c r="H12" s="8"/>
      <c r="I12" s="8"/>
      <c r="J12" s="20"/>
      <c r="K12" s="22"/>
      <c r="L12" s="20"/>
      <c r="M12" s="102">
        <v>0</v>
      </c>
      <c r="N12" s="64" t="s">
        <v>352</v>
      </c>
      <c r="O12" s="95">
        <v>15828012502</v>
      </c>
      <c r="P12" s="96" t="s">
        <v>353</v>
      </c>
      <c r="Q12" s="97" t="s">
        <v>351</v>
      </c>
    </row>
    <row r="13" spans="1:17" ht="19.95" customHeight="1" thickTop="1" thickBot="1" x14ac:dyDescent="0.3">
      <c r="A13" s="145">
        <v>9.15</v>
      </c>
      <c r="B13" s="170"/>
      <c r="C13" s="2"/>
      <c r="D13" s="2">
        <v>1</v>
      </c>
      <c r="E13" s="11"/>
      <c r="F13" s="2">
        <v>132</v>
      </c>
      <c r="G13" s="2">
        <f>132+10-5+13</f>
        <v>150</v>
      </c>
      <c r="H13" s="7"/>
      <c r="I13" s="7"/>
      <c r="J13" s="17"/>
      <c r="K13" s="21"/>
      <c r="L13" s="17"/>
      <c r="M13" s="85">
        <v>18</v>
      </c>
      <c r="N13" s="34" t="s">
        <v>371</v>
      </c>
      <c r="O13" s="91">
        <v>13407100820</v>
      </c>
      <c r="P13" s="92" t="s">
        <v>372</v>
      </c>
      <c r="Q13" s="93" t="s">
        <v>370</v>
      </c>
    </row>
    <row r="14" spans="1:17" ht="19.95" customHeight="1" thickTop="1" thickBot="1" x14ac:dyDescent="0.3">
      <c r="A14" s="145">
        <v>9.15</v>
      </c>
      <c r="B14" s="170"/>
      <c r="C14" s="4"/>
      <c r="D14" s="4">
        <v>1</v>
      </c>
      <c r="E14" s="10"/>
      <c r="F14" s="4">
        <v>132</v>
      </c>
      <c r="G14" s="4">
        <f>F14+10</f>
        <v>142</v>
      </c>
      <c r="H14" s="8"/>
      <c r="I14" s="8"/>
      <c r="J14" s="20"/>
      <c r="K14" s="22"/>
      <c r="L14" s="20"/>
      <c r="M14" s="102">
        <v>8</v>
      </c>
      <c r="N14" s="26" t="s">
        <v>374</v>
      </c>
      <c r="O14" s="95">
        <v>18605062932</v>
      </c>
      <c r="P14" s="96" t="s">
        <v>375</v>
      </c>
      <c r="Q14" s="97" t="s">
        <v>373</v>
      </c>
    </row>
    <row r="15" spans="1:17" ht="19.95" customHeight="1" thickTop="1" x14ac:dyDescent="0.25">
      <c r="B15" s="29" t="s">
        <v>354</v>
      </c>
      <c r="D15">
        <f>SUM(D12:D14)</f>
        <v>3</v>
      </c>
      <c r="G15">
        <f>SUM(G12:G14)</f>
        <v>424</v>
      </c>
      <c r="M15">
        <f>SUM(M12:M14)</f>
        <v>26</v>
      </c>
    </row>
  </sheetData>
  <mergeCells count="4">
    <mergeCell ref="B1:C1"/>
    <mergeCell ref="A3:A4"/>
    <mergeCell ref="B3:B5"/>
    <mergeCell ref="B12:B14"/>
  </mergeCells>
  <phoneticPr fontId="2" type="noConversion"/>
  <conditionalFormatting sqref="B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N4" location="Rosé同款项链!N8" display="干骁钰" xr:uid="{55974525-B206-4FBB-8811-E76D7FE29706}"/>
    <hyperlink ref="N12" location="Rosé同款项链!N4" display="干骁钰" xr:uid="{FBAC49F0-DDA3-471B-8994-35C84BDF62D1}"/>
    <hyperlink ref="B6" location="已下单!A18" display="已预定 *3" xr:uid="{F6262A40-08F4-4F0E-B1F8-C44828E2B136}"/>
    <hyperlink ref="B15" location="已下单!A18" display="已预定 *3" xr:uid="{2277892F-94C8-4F21-890A-512C8D538A84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1E57-0EB3-4715-9C58-0F10C3B53ADC}">
  <dimension ref="A1:P59"/>
  <sheetViews>
    <sheetView workbookViewId="0">
      <pane ySplit="1" topLeftCell="A45" activePane="bottomLeft" state="frozen"/>
      <selection pane="bottomLeft" activeCell="G61" sqref="G61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6.109375" bestFit="1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157" t="s">
        <v>1</v>
      </c>
      <c r="C1" s="158"/>
      <c r="D1" s="1" t="s">
        <v>229</v>
      </c>
      <c r="E1" s="1" t="s">
        <v>230</v>
      </c>
      <c r="F1" s="1" t="s">
        <v>228</v>
      </c>
      <c r="G1" s="9" t="s">
        <v>9</v>
      </c>
      <c r="H1" s="9" t="s">
        <v>7</v>
      </c>
      <c r="I1" s="9" t="s">
        <v>8</v>
      </c>
      <c r="J1" s="9" t="s">
        <v>12</v>
      </c>
      <c r="K1" s="9" t="s">
        <v>13</v>
      </c>
      <c r="L1" s="1" t="s">
        <v>3</v>
      </c>
      <c r="M1" s="1" t="s">
        <v>4</v>
      </c>
      <c r="N1" s="1" t="s">
        <v>5</v>
      </c>
      <c r="O1" s="1" t="s">
        <v>19</v>
      </c>
    </row>
    <row r="2" spans="1:15" ht="19.95" customHeight="1" thickBot="1" x14ac:dyDescent="0.3">
      <c r="A2" s="51" t="s">
        <v>33</v>
      </c>
    </row>
    <row r="3" spans="1:15" ht="19.95" customHeight="1" thickTop="1" thickBot="1" x14ac:dyDescent="0.3">
      <c r="A3" s="173">
        <v>7.29</v>
      </c>
      <c r="B3" s="185" t="s">
        <v>32</v>
      </c>
      <c r="C3" s="2" t="s">
        <v>35</v>
      </c>
      <c r="D3" s="2"/>
      <c r="E3" s="2"/>
      <c r="F3" s="2">
        <v>1</v>
      </c>
      <c r="G3" s="11"/>
      <c r="H3" s="2">
        <v>168</v>
      </c>
      <c r="I3" s="2">
        <v>178</v>
      </c>
      <c r="J3" s="17"/>
      <c r="K3" s="45">
        <v>8</v>
      </c>
      <c r="L3" s="3" t="s">
        <v>36</v>
      </c>
      <c r="M3" s="3">
        <v>15919160323</v>
      </c>
      <c r="N3" s="12" t="s">
        <v>37</v>
      </c>
      <c r="O3" s="23" t="s">
        <v>38</v>
      </c>
    </row>
    <row r="4" spans="1:15" ht="19.95" customHeight="1" thickTop="1" thickBot="1" x14ac:dyDescent="0.3">
      <c r="A4" s="174"/>
      <c r="B4" s="186"/>
      <c r="C4" s="4" t="s">
        <v>34</v>
      </c>
      <c r="D4" s="4"/>
      <c r="E4" s="4"/>
      <c r="F4" s="4">
        <v>1</v>
      </c>
      <c r="G4" s="10"/>
      <c r="H4" s="4">
        <v>168</v>
      </c>
      <c r="I4" s="4">
        <v>178</v>
      </c>
      <c r="J4" s="20"/>
      <c r="K4" s="46">
        <v>8</v>
      </c>
      <c r="L4" s="26" t="s">
        <v>40</v>
      </c>
      <c r="M4" s="5">
        <v>18271394351</v>
      </c>
      <c r="N4" s="27" t="s">
        <v>41</v>
      </c>
      <c r="O4" s="28" t="s">
        <v>39</v>
      </c>
    </row>
    <row r="5" spans="1:15" ht="19.95" customHeight="1" thickTop="1" thickBot="1" x14ac:dyDescent="0.3">
      <c r="A5" s="184"/>
      <c r="B5" s="186"/>
      <c r="C5" s="2" t="s">
        <v>81</v>
      </c>
      <c r="D5" s="2">
        <v>1</v>
      </c>
      <c r="E5" s="2"/>
      <c r="F5" s="2"/>
      <c r="G5" s="11"/>
      <c r="H5" s="2">
        <v>168</v>
      </c>
      <c r="I5" s="2">
        <v>178</v>
      </c>
      <c r="J5" s="17"/>
      <c r="K5" s="45">
        <v>8</v>
      </c>
      <c r="L5" s="34" t="s">
        <v>43</v>
      </c>
      <c r="M5" s="3">
        <v>13613052165</v>
      </c>
      <c r="N5" s="35" t="s">
        <v>44</v>
      </c>
      <c r="O5" s="36" t="s">
        <v>42</v>
      </c>
    </row>
    <row r="6" spans="1:15" ht="19.95" customHeight="1" thickTop="1" thickBot="1" x14ac:dyDescent="0.3">
      <c r="A6" s="163">
        <v>7.3</v>
      </c>
      <c r="B6" s="186"/>
      <c r="C6" s="4" t="s">
        <v>34</v>
      </c>
      <c r="D6" s="4"/>
      <c r="E6" s="4"/>
      <c r="F6" s="4">
        <v>1</v>
      </c>
      <c r="G6" s="10"/>
      <c r="H6" s="4">
        <v>168</v>
      </c>
      <c r="I6" s="4">
        <v>178</v>
      </c>
      <c r="J6" s="20"/>
      <c r="K6" s="46">
        <v>8</v>
      </c>
      <c r="L6" s="26" t="s">
        <v>46</v>
      </c>
      <c r="M6" s="5">
        <v>13980800363</v>
      </c>
      <c r="N6" s="27" t="s">
        <v>47</v>
      </c>
      <c r="O6" s="28" t="s">
        <v>45</v>
      </c>
    </row>
    <row r="7" spans="1:15" ht="19.95" customHeight="1" thickTop="1" thickBot="1" x14ac:dyDescent="0.3">
      <c r="A7" s="187"/>
      <c r="B7" s="186"/>
      <c r="C7" s="2" t="s">
        <v>34</v>
      </c>
      <c r="D7" s="2"/>
      <c r="E7" s="2"/>
      <c r="F7" s="2">
        <v>1</v>
      </c>
      <c r="G7" s="11"/>
      <c r="H7" s="2">
        <v>168</v>
      </c>
      <c r="I7" s="2">
        <v>178</v>
      </c>
      <c r="J7" s="17"/>
      <c r="K7" s="45">
        <v>8</v>
      </c>
      <c r="L7" s="34" t="s">
        <v>49</v>
      </c>
      <c r="M7" s="3">
        <v>13799384202</v>
      </c>
      <c r="N7" s="35" t="s">
        <v>50</v>
      </c>
      <c r="O7" s="36" t="s">
        <v>48</v>
      </c>
    </row>
    <row r="8" spans="1:15" ht="19.95" customHeight="1" thickTop="1" thickBot="1" x14ac:dyDescent="0.3">
      <c r="A8" s="187"/>
      <c r="B8" s="186"/>
      <c r="C8" s="4" t="s">
        <v>34</v>
      </c>
      <c r="D8" s="4"/>
      <c r="E8" s="4"/>
      <c r="F8" s="4">
        <v>1</v>
      </c>
      <c r="G8" s="10"/>
      <c r="H8" s="4">
        <v>168</v>
      </c>
      <c r="I8" s="4">
        <v>178</v>
      </c>
      <c r="J8" s="20"/>
      <c r="K8" s="102">
        <v>8</v>
      </c>
      <c r="L8" s="26" t="s">
        <v>52</v>
      </c>
      <c r="M8" s="5">
        <v>15337227352</v>
      </c>
      <c r="N8" s="27" t="s">
        <v>53</v>
      </c>
      <c r="O8" s="28" t="s">
        <v>51</v>
      </c>
    </row>
    <row r="9" spans="1:15" ht="19.95" customHeight="1" thickTop="1" thickBot="1" x14ac:dyDescent="0.3">
      <c r="A9" s="187"/>
      <c r="B9" s="186"/>
      <c r="C9" s="2" t="s">
        <v>34</v>
      </c>
      <c r="D9" s="2"/>
      <c r="E9" s="2"/>
      <c r="F9" s="2">
        <v>1</v>
      </c>
      <c r="G9" s="11"/>
      <c r="H9" s="2">
        <v>168</v>
      </c>
      <c r="I9" s="2">
        <v>178</v>
      </c>
      <c r="J9" s="17"/>
      <c r="K9" s="85">
        <v>8</v>
      </c>
      <c r="L9" s="34" t="s">
        <v>55</v>
      </c>
      <c r="M9" s="3">
        <v>15205018930</v>
      </c>
      <c r="N9" s="35" t="s">
        <v>56</v>
      </c>
      <c r="O9" s="36" t="s">
        <v>54</v>
      </c>
    </row>
    <row r="10" spans="1:15" ht="19.95" customHeight="1" thickTop="1" thickBot="1" x14ac:dyDescent="0.3">
      <c r="A10" s="187"/>
      <c r="B10" s="186"/>
      <c r="C10" s="4" t="s">
        <v>34</v>
      </c>
      <c r="D10" s="4"/>
      <c r="E10" s="4"/>
      <c r="F10" s="4">
        <v>1</v>
      </c>
      <c r="G10" s="10"/>
      <c r="H10" s="4">
        <v>168</v>
      </c>
      <c r="I10" s="4">
        <v>178</v>
      </c>
      <c r="J10" s="20"/>
      <c r="K10" s="46">
        <v>8</v>
      </c>
      <c r="L10" s="26" t="s">
        <v>57</v>
      </c>
      <c r="M10" s="5">
        <v>13902721121</v>
      </c>
      <c r="N10" s="27" t="s">
        <v>58</v>
      </c>
      <c r="O10" s="28" t="s">
        <v>59</v>
      </c>
    </row>
    <row r="11" spans="1:15" ht="19.95" customHeight="1" thickTop="1" thickBot="1" x14ac:dyDescent="0.3">
      <c r="A11" s="187"/>
      <c r="B11" s="186"/>
      <c r="C11" s="2" t="s">
        <v>34</v>
      </c>
      <c r="D11" s="2"/>
      <c r="E11" s="2"/>
      <c r="F11" s="2">
        <v>1</v>
      </c>
      <c r="G11" s="11"/>
      <c r="H11" s="2">
        <v>168</v>
      </c>
      <c r="I11" s="2">
        <v>178</v>
      </c>
      <c r="J11" s="17"/>
      <c r="K11" s="45">
        <v>8</v>
      </c>
      <c r="L11" s="34" t="s">
        <v>60</v>
      </c>
      <c r="M11" s="3">
        <v>18134536183</v>
      </c>
      <c r="N11" s="35" t="s">
        <v>61</v>
      </c>
      <c r="O11" s="36" t="s">
        <v>62</v>
      </c>
    </row>
    <row r="12" spans="1:15" ht="19.95" customHeight="1" thickTop="1" thickBot="1" x14ac:dyDescent="0.3">
      <c r="A12" s="187"/>
      <c r="B12" s="186"/>
      <c r="C12" s="4" t="s">
        <v>34</v>
      </c>
      <c r="D12" s="4"/>
      <c r="E12" s="4"/>
      <c r="F12" s="4">
        <v>1</v>
      </c>
      <c r="G12" s="10"/>
      <c r="H12" s="4">
        <v>168</v>
      </c>
      <c r="I12" s="4">
        <v>178</v>
      </c>
      <c r="J12" s="20"/>
      <c r="K12" s="46">
        <v>8</v>
      </c>
      <c r="L12" s="26" t="s">
        <v>64</v>
      </c>
      <c r="M12" s="5">
        <v>18098862922</v>
      </c>
      <c r="N12" s="27" t="s">
        <v>65</v>
      </c>
      <c r="O12" s="28" t="s">
        <v>63</v>
      </c>
    </row>
    <row r="13" spans="1:15" ht="19.95" customHeight="1" thickTop="1" thickBot="1" x14ac:dyDescent="0.3">
      <c r="A13" s="187"/>
      <c r="B13" s="186"/>
      <c r="C13" s="2" t="s">
        <v>34</v>
      </c>
      <c r="D13" s="2"/>
      <c r="E13" s="2"/>
      <c r="F13" s="2">
        <v>1</v>
      </c>
      <c r="G13" s="11"/>
      <c r="H13" s="2">
        <v>168</v>
      </c>
      <c r="I13" s="2">
        <v>178</v>
      </c>
      <c r="J13" s="17"/>
      <c r="K13" s="45">
        <v>8</v>
      </c>
      <c r="L13" s="34" t="s">
        <v>66</v>
      </c>
      <c r="M13" s="3">
        <v>15797699048</v>
      </c>
      <c r="N13" s="35" t="s">
        <v>67</v>
      </c>
      <c r="O13" s="36" t="s">
        <v>68</v>
      </c>
    </row>
    <row r="14" spans="1:15" ht="19.95" customHeight="1" thickTop="1" thickBot="1" x14ac:dyDescent="0.3">
      <c r="A14" s="187"/>
      <c r="B14" s="186"/>
      <c r="C14" s="4" t="s">
        <v>34</v>
      </c>
      <c r="D14" s="4"/>
      <c r="E14" s="4"/>
      <c r="F14" s="4">
        <v>1</v>
      </c>
      <c r="G14" s="10"/>
      <c r="H14" s="4">
        <v>168</v>
      </c>
      <c r="I14" s="4">
        <v>178</v>
      </c>
      <c r="J14" s="20"/>
      <c r="K14" s="46">
        <v>8</v>
      </c>
      <c r="L14" s="26" t="s">
        <v>69</v>
      </c>
      <c r="M14" s="5">
        <v>17150305316</v>
      </c>
      <c r="N14" s="27" t="s">
        <v>70</v>
      </c>
      <c r="O14" s="28" t="s">
        <v>71</v>
      </c>
    </row>
    <row r="15" spans="1:15" ht="19.95" customHeight="1" thickTop="1" thickBot="1" x14ac:dyDescent="0.3">
      <c r="A15" s="187"/>
      <c r="B15" s="186"/>
      <c r="C15" s="2" t="s">
        <v>34</v>
      </c>
      <c r="D15" s="2"/>
      <c r="E15" s="2"/>
      <c r="F15" s="2">
        <v>1</v>
      </c>
      <c r="G15" s="11"/>
      <c r="H15" s="2">
        <v>168</v>
      </c>
      <c r="I15" s="2">
        <v>178</v>
      </c>
      <c r="J15" s="17"/>
      <c r="K15" s="45">
        <v>8</v>
      </c>
      <c r="L15" s="34" t="s">
        <v>72</v>
      </c>
      <c r="M15" s="3">
        <v>18221494652</v>
      </c>
      <c r="N15" s="35" t="s">
        <v>73</v>
      </c>
      <c r="O15" s="36" t="s">
        <v>74</v>
      </c>
    </row>
    <row r="16" spans="1:15" ht="19.95" customHeight="1" thickTop="1" thickBot="1" x14ac:dyDescent="0.3">
      <c r="A16" s="187"/>
      <c r="B16" s="186"/>
      <c r="C16" s="4" t="s">
        <v>34</v>
      </c>
      <c r="D16" s="4"/>
      <c r="E16" s="4"/>
      <c r="F16" s="4">
        <v>1</v>
      </c>
      <c r="G16" s="10"/>
      <c r="H16" s="4">
        <v>168</v>
      </c>
      <c r="I16" s="4">
        <v>178</v>
      </c>
      <c r="J16" s="20"/>
      <c r="K16" s="46">
        <v>8</v>
      </c>
      <c r="L16" s="26" t="s">
        <v>75</v>
      </c>
      <c r="M16" s="5">
        <v>13601639150</v>
      </c>
      <c r="N16" s="27" t="s">
        <v>76</v>
      </c>
      <c r="O16" s="28" t="s">
        <v>77</v>
      </c>
    </row>
    <row r="17" spans="1:15" ht="19.95" customHeight="1" thickTop="1" thickBot="1" x14ac:dyDescent="0.3">
      <c r="A17" s="164"/>
      <c r="B17" s="186"/>
      <c r="C17" s="2" t="s">
        <v>34</v>
      </c>
      <c r="D17" s="2"/>
      <c r="E17" s="2"/>
      <c r="F17" s="2">
        <v>1</v>
      </c>
      <c r="G17" s="11"/>
      <c r="H17" s="2">
        <v>168</v>
      </c>
      <c r="I17" s="2">
        <v>178</v>
      </c>
      <c r="J17" s="17"/>
      <c r="K17" s="45">
        <v>8</v>
      </c>
      <c r="L17" s="34" t="s">
        <v>78</v>
      </c>
      <c r="M17" s="3">
        <v>13501740536</v>
      </c>
      <c r="N17" s="35" t="s">
        <v>79</v>
      </c>
      <c r="O17" s="36" t="s">
        <v>80</v>
      </c>
    </row>
    <row r="18" spans="1:15" ht="19.95" customHeight="1" thickTop="1" x14ac:dyDescent="0.25">
      <c r="C18" s="29" t="s">
        <v>233</v>
      </c>
      <c r="D18" s="71">
        <f>SUM(D3:D17)</f>
        <v>1</v>
      </c>
      <c r="E18" s="71">
        <f>SUM(E3:E17)</f>
        <v>0</v>
      </c>
      <c r="F18" s="71">
        <f>SUM(F3:F17)</f>
        <v>14</v>
      </c>
      <c r="G18" s="71"/>
      <c r="H18" s="71"/>
      <c r="I18" s="71">
        <f>SUM(I3:I17)</f>
        <v>2670</v>
      </c>
      <c r="J18" s="71"/>
      <c r="K18" s="71">
        <f>SUM(K3:K17)</f>
        <v>120</v>
      </c>
    </row>
    <row r="19" spans="1:15" ht="19.95" customHeight="1" thickBot="1" x14ac:dyDescent="0.3"/>
    <row r="20" spans="1:15" ht="19.8" customHeight="1" thickTop="1" thickBot="1" x14ac:dyDescent="0.3">
      <c r="A20" s="180">
        <v>7.3</v>
      </c>
      <c r="B20" s="52" t="s">
        <v>32</v>
      </c>
      <c r="C20" s="4" t="s">
        <v>81</v>
      </c>
      <c r="D20" s="4">
        <v>1</v>
      </c>
      <c r="E20" s="4"/>
      <c r="F20" s="4"/>
      <c r="G20" s="10"/>
      <c r="H20" s="4">
        <v>168</v>
      </c>
      <c r="I20" s="4">
        <v>178</v>
      </c>
      <c r="J20" s="20"/>
      <c r="K20" s="46">
        <v>8</v>
      </c>
      <c r="L20" s="26" t="s">
        <v>94</v>
      </c>
      <c r="M20" s="5">
        <v>18085125016</v>
      </c>
      <c r="N20" s="27" t="s">
        <v>95</v>
      </c>
      <c r="O20" s="129" t="s">
        <v>93</v>
      </c>
    </row>
    <row r="21" spans="1:15" ht="19.95" customHeight="1" thickTop="1" thickBot="1" x14ac:dyDescent="0.3">
      <c r="A21" s="181"/>
      <c r="C21" s="2" t="s">
        <v>34</v>
      </c>
      <c r="D21" s="2"/>
      <c r="E21" s="2"/>
      <c r="F21" s="2">
        <v>1</v>
      </c>
      <c r="G21" s="11"/>
      <c r="H21" s="2">
        <v>168</v>
      </c>
      <c r="I21" s="2">
        <v>178</v>
      </c>
      <c r="J21" s="17"/>
      <c r="K21" s="45">
        <v>8</v>
      </c>
      <c r="L21" s="34" t="s">
        <v>100</v>
      </c>
      <c r="M21" s="3">
        <v>15989029223</v>
      </c>
      <c r="N21" s="35" t="s">
        <v>101</v>
      </c>
      <c r="O21" s="130" t="s">
        <v>99</v>
      </c>
    </row>
    <row r="22" spans="1:15" ht="19.95" customHeight="1" thickTop="1" thickBot="1" x14ac:dyDescent="0.3">
      <c r="A22" s="180">
        <v>7.31</v>
      </c>
      <c r="C22" s="4" t="s">
        <v>34</v>
      </c>
      <c r="D22" s="4"/>
      <c r="E22" s="4"/>
      <c r="F22" s="4">
        <v>1</v>
      </c>
      <c r="G22" s="10"/>
      <c r="H22" s="4">
        <v>168</v>
      </c>
      <c r="I22" s="4">
        <v>178</v>
      </c>
      <c r="J22" s="20"/>
      <c r="K22" s="46">
        <v>8</v>
      </c>
      <c r="L22" s="26" t="s">
        <v>103</v>
      </c>
      <c r="M22" s="5">
        <v>18101817291</v>
      </c>
      <c r="N22" s="27" t="s">
        <v>104</v>
      </c>
      <c r="O22" s="129" t="s">
        <v>102</v>
      </c>
    </row>
    <row r="23" spans="1:15" ht="19.95" customHeight="1" thickTop="1" thickBot="1" x14ac:dyDescent="0.3">
      <c r="A23" s="181"/>
      <c r="C23" s="2" t="s">
        <v>34</v>
      </c>
      <c r="D23" s="2"/>
      <c r="E23" s="2"/>
      <c r="F23" s="2">
        <v>1</v>
      </c>
      <c r="G23" s="11"/>
      <c r="H23" s="2">
        <v>168</v>
      </c>
      <c r="I23" s="2">
        <v>178</v>
      </c>
      <c r="J23" s="17"/>
      <c r="K23" s="45">
        <v>8</v>
      </c>
      <c r="L23" s="34" t="s">
        <v>106</v>
      </c>
      <c r="M23" s="3">
        <v>13023991180</v>
      </c>
      <c r="N23" s="35" t="s">
        <v>107</v>
      </c>
      <c r="O23" s="130" t="s">
        <v>105</v>
      </c>
    </row>
    <row r="24" spans="1:15" ht="19.95" customHeight="1" thickTop="1" thickBot="1" x14ac:dyDescent="0.3">
      <c r="A24" s="181"/>
      <c r="C24" s="4" t="s">
        <v>34</v>
      </c>
      <c r="D24" s="4"/>
      <c r="E24" s="4"/>
      <c r="F24" s="4">
        <v>1</v>
      </c>
      <c r="G24" s="10"/>
      <c r="H24" s="4">
        <v>168</v>
      </c>
      <c r="I24" s="4">
        <v>178</v>
      </c>
      <c r="J24" s="20"/>
      <c r="K24" s="46">
        <v>8</v>
      </c>
      <c r="L24" s="26" t="s">
        <v>109</v>
      </c>
      <c r="M24" s="5">
        <v>13530306655</v>
      </c>
      <c r="N24" s="27" t="s">
        <v>110</v>
      </c>
      <c r="O24" s="129" t="s">
        <v>108</v>
      </c>
    </row>
    <row r="25" spans="1:15" ht="19.95" customHeight="1" thickTop="1" thickBot="1" x14ac:dyDescent="0.3">
      <c r="A25" s="181"/>
      <c r="C25" s="2" t="s">
        <v>34</v>
      </c>
      <c r="D25" s="2"/>
      <c r="E25" s="2"/>
      <c r="F25" s="2">
        <v>1</v>
      </c>
      <c r="G25" s="11"/>
      <c r="H25" s="2">
        <v>168</v>
      </c>
      <c r="I25" s="2">
        <v>178</v>
      </c>
      <c r="J25" s="17"/>
      <c r="K25" s="45">
        <v>8</v>
      </c>
      <c r="L25" s="34" t="s">
        <v>112</v>
      </c>
      <c r="M25" s="3">
        <v>13032857282</v>
      </c>
      <c r="N25" s="35" t="s">
        <v>113</v>
      </c>
      <c r="O25" s="130" t="s">
        <v>111</v>
      </c>
    </row>
    <row r="26" spans="1:15" ht="19.95" customHeight="1" thickTop="1" thickBot="1" x14ac:dyDescent="0.3">
      <c r="A26" s="182">
        <v>8.1</v>
      </c>
      <c r="C26" s="4" t="s">
        <v>34</v>
      </c>
      <c r="D26" s="4"/>
      <c r="E26" s="4"/>
      <c r="F26" s="4">
        <v>1</v>
      </c>
      <c r="G26" s="10"/>
      <c r="H26" s="4">
        <v>168</v>
      </c>
      <c r="I26" s="4">
        <v>178</v>
      </c>
      <c r="J26" s="20"/>
      <c r="K26" s="46">
        <v>8</v>
      </c>
      <c r="L26" s="26" t="s">
        <v>124</v>
      </c>
      <c r="M26" s="5">
        <v>15757124658</v>
      </c>
      <c r="N26" s="27" t="s">
        <v>125</v>
      </c>
      <c r="O26" s="129" t="s">
        <v>123</v>
      </c>
    </row>
    <row r="27" spans="1:15" ht="19.95" customHeight="1" thickTop="1" thickBot="1" x14ac:dyDescent="0.3">
      <c r="A27" s="183"/>
      <c r="C27" s="2" t="s">
        <v>34</v>
      </c>
      <c r="D27" s="2"/>
      <c r="E27" s="2"/>
      <c r="F27" s="2">
        <v>1</v>
      </c>
      <c r="G27" s="11"/>
      <c r="H27" s="2">
        <v>168</v>
      </c>
      <c r="I27" s="2">
        <v>178</v>
      </c>
      <c r="J27" s="17"/>
      <c r="K27" s="45">
        <v>8</v>
      </c>
      <c r="L27" s="34" t="s">
        <v>126</v>
      </c>
      <c r="M27" s="3">
        <v>15385791520</v>
      </c>
      <c r="N27" s="35" t="s">
        <v>127</v>
      </c>
      <c r="O27" s="130" t="s">
        <v>128</v>
      </c>
    </row>
    <row r="28" spans="1:15" ht="19.95" customHeight="1" thickTop="1" thickBot="1" x14ac:dyDescent="0.3">
      <c r="A28" s="183"/>
      <c r="C28" s="4" t="s">
        <v>34</v>
      </c>
      <c r="D28" s="4"/>
      <c r="E28" s="4"/>
      <c r="F28" s="4">
        <v>1</v>
      </c>
      <c r="G28" s="10"/>
      <c r="H28" s="4">
        <v>168</v>
      </c>
      <c r="I28" s="4">
        <v>178</v>
      </c>
      <c r="J28" s="20"/>
      <c r="K28" s="46">
        <v>8</v>
      </c>
      <c r="L28" s="26" t="s">
        <v>130</v>
      </c>
      <c r="M28" s="5">
        <v>13427385399</v>
      </c>
      <c r="N28" s="27" t="s">
        <v>131</v>
      </c>
      <c r="O28" s="129" t="s">
        <v>129</v>
      </c>
    </row>
    <row r="29" spans="1:15" ht="19.95" customHeight="1" thickTop="1" thickBot="1" x14ac:dyDescent="0.3">
      <c r="A29" s="183"/>
      <c r="C29" s="2" t="s">
        <v>34</v>
      </c>
      <c r="D29" s="2"/>
      <c r="E29" s="2"/>
      <c r="F29" s="2">
        <v>1</v>
      </c>
      <c r="G29" s="11"/>
      <c r="H29" s="2">
        <v>168</v>
      </c>
      <c r="I29" s="2">
        <v>178</v>
      </c>
      <c r="J29" s="17"/>
      <c r="K29" s="45">
        <v>8</v>
      </c>
      <c r="L29" s="34" t="s">
        <v>133</v>
      </c>
      <c r="M29" s="3">
        <v>13707827589</v>
      </c>
      <c r="N29" s="35" t="s">
        <v>134</v>
      </c>
      <c r="O29" s="130" t="s">
        <v>132</v>
      </c>
    </row>
    <row r="30" spans="1:15" ht="19.95" customHeight="1" thickTop="1" thickBot="1" x14ac:dyDescent="0.3">
      <c r="A30" s="177">
        <v>8.1999999999999993</v>
      </c>
      <c r="C30" s="4" t="s">
        <v>34</v>
      </c>
      <c r="D30" s="4"/>
      <c r="E30" s="4"/>
      <c r="F30" s="4">
        <v>1</v>
      </c>
      <c r="G30" s="10"/>
      <c r="H30" s="4">
        <v>168</v>
      </c>
      <c r="I30" s="4">
        <v>178</v>
      </c>
      <c r="J30" s="20"/>
      <c r="K30" s="46">
        <v>8</v>
      </c>
      <c r="L30" s="26" t="s">
        <v>136</v>
      </c>
      <c r="M30" s="5">
        <v>18640380253</v>
      </c>
      <c r="N30" s="27" t="s">
        <v>137</v>
      </c>
      <c r="O30" s="129" t="s">
        <v>135</v>
      </c>
    </row>
    <row r="31" spans="1:15" ht="19.95" customHeight="1" thickTop="1" thickBot="1" x14ac:dyDescent="0.3">
      <c r="A31" s="179"/>
      <c r="C31" s="2" t="s">
        <v>34</v>
      </c>
      <c r="D31" s="2"/>
      <c r="E31" s="2"/>
      <c r="F31" s="2">
        <v>1</v>
      </c>
      <c r="G31" s="11"/>
      <c r="H31" s="2">
        <v>168</v>
      </c>
      <c r="I31" s="2">
        <v>178</v>
      </c>
      <c r="J31" s="17"/>
      <c r="K31" s="45">
        <v>8</v>
      </c>
      <c r="L31" s="34" t="s">
        <v>139</v>
      </c>
      <c r="M31" s="3">
        <v>15814530754</v>
      </c>
      <c r="N31" s="35" t="s">
        <v>140</v>
      </c>
      <c r="O31" s="130" t="s">
        <v>138</v>
      </c>
    </row>
    <row r="32" spans="1:15" ht="19.95" customHeight="1" thickTop="1" thickBot="1" x14ac:dyDescent="0.3">
      <c r="A32" s="179"/>
      <c r="C32" s="4" t="s">
        <v>34</v>
      </c>
      <c r="D32" s="4"/>
      <c r="E32" s="4"/>
      <c r="F32" s="4">
        <v>1</v>
      </c>
      <c r="G32" s="10"/>
      <c r="H32" s="4">
        <v>168</v>
      </c>
      <c r="I32" s="4">
        <v>178</v>
      </c>
      <c r="J32" s="20"/>
      <c r="K32" s="46">
        <v>8</v>
      </c>
      <c r="L32" s="26" t="s">
        <v>142</v>
      </c>
      <c r="M32" s="5">
        <v>17695628937</v>
      </c>
      <c r="N32" s="27" t="s">
        <v>143</v>
      </c>
      <c r="O32" s="129" t="s">
        <v>141</v>
      </c>
    </row>
    <row r="33" spans="1:16" ht="19.95" customHeight="1" thickTop="1" thickBot="1" x14ac:dyDescent="0.3">
      <c r="A33" s="179"/>
      <c r="C33" s="2" t="s">
        <v>34</v>
      </c>
      <c r="D33" s="2"/>
      <c r="E33" s="2"/>
      <c r="F33" s="2">
        <v>1</v>
      </c>
      <c r="G33" s="11"/>
      <c r="H33" s="2">
        <v>168</v>
      </c>
      <c r="I33" s="2">
        <v>178</v>
      </c>
      <c r="J33" s="17"/>
      <c r="K33" s="45">
        <v>8</v>
      </c>
      <c r="L33" s="34" t="s">
        <v>145</v>
      </c>
      <c r="M33" s="3">
        <v>19861810506</v>
      </c>
      <c r="N33" s="35" t="s">
        <v>146</v>
      </c>
      <c r="O33" s="130" t="s">
        <v>144</v>
      </c>
    </row>
    <row r="34" spans="1:16" ht="19.95" customHeight="1" thickTop="1" thickBot="1" x14ac:dyDescent="0.3">
      <c r="A34" s="177">
        <v>8.3000000000000007</v>
      </c>
      <c r="C34" s="4" t="s">
        <v>34</v>
      </c>
      <c r="D34" s="4"/>
      <c r="E34" s="4"/>
      <c r="F34" s="4">
        <v>1</v>
      </c>
      <c r="G34" s="10"/>
      <c r="H34" s="4">
        <v>168</v>
      </c>
      <c r="I34" s="4">
        <v>178</v>
      </c>
      <c r="J34" s="20"/>
      <c r="K34" s="46">
        <v>8</v>
      </c>
      <c r="L34" s="26" t="s">
        <v>148</v>
      </c>
      <c r="M34" s="5">
        <v>18565541624</v>
      </c>
      <c r="N34" s="27" t="s">
        <v>149</v>
      </c>
      <c r="O34" s="129" t="s">
        <v>147</v>
      </c>
    </row>
    <row r="35" spans="1:16" ht="19.95" customHeight="1" thickTop="1" thickBot="1" x14ac:dyDescent="0.3">
      <c r="A35" s="179"/>
      <c r="C35" s="2" t="s">
        <v>34</v>
      </c>
      <c r="D35" s="2"/>
      <c r="E35" s="2"/>
      <c r="F35" s="2">
        <v>1</v>
      </c>
      <c r="G35" s="11"/>
      <c r="H35" s="2">
        <v>168</v>
      </c>
      <c r="I35" s="2">
        <v>178</v>
      </c>
      <c r="J35" s="17"/>
      <c r="K35" s="45">
        <v>8</v>
      </c>
      <c r="L35" s="34" t="s">
        <v>151</v>
      </c>
      <c r="M35" s="3">
        <v>18524521117</v>
      </c>
      <c r="N35" s="35" t="s">
        <v>152</v>
      </c>
      <c r="O35" s="130" t="s">
        <v>150</v>
      </c>
    </row>
    <row r="36" spans="1:16" ht="19.95" customHeight="1" thickTop="1" thickBot="1" x14ac:dyDescent="0.3">
      <c r="A36" s="179"/>
      <c r="C36" s="4" t="s">
        <v>34</v>
      </c>
      <c r="D36" s="4"/>
      <c r="E36" s="4"/>
      <c r="F36" s="4">
        <v>1</v>
      </c>
      <c r="G36" s="10"/>
      <c r="H36" s="4">
        <v>168</v>
      </c>
      <c r="I36" s="4">
        <v>178</v>
      </c>
      <c r="J36" s="20"/>
      <c r="K36" s="46">
        <v>8</v>
      </c>
      <c r="L36" s="26" t="s">
        <v>154</v>
      </c>
      <c r="M36" s="5">
        <v>18772124943</v>
      </c>
      <c r="N36" s="27" t="s">
        <v>155</v>
      </c>
      <c r="O36" s="129" t="s">
        <v>153</v>
      </c>
    </row>
    <row r="37" spans="1:16" ht="19.95" customHeight="1" thickTop="1" thickBot="1" x14ac:dyDescent="0.3">
      <c r="A37" s="179"/>
      <c r="C37" s="2" t="s">
        <v>34</v>
      </c>
      <c r="D37" s="2"/>
      <c r="E37" s="2"/>
      <c r="F37" s="2">
        <v>1</v>
      </c>
      <c r="G37" s="11"/>
      <c r="H37" s="2">
        <v>168</v>
      </c>
      <c r="I37" s="2">
        <v>178</v>
      </c>
      <c r="J37" s="17"/>
      <c r="K37" s="45">
        <v>8</v>
      </c>
      <c r="L37" s="34" t="s">
        <v>157</v>
      </c>
      <c r="M37" s="3">
        <v>18719477305</v>
      </c>
      <c r="N37" s="35" t="s">
        <v>158</v>
      </c>
      <c r="O37" s="130" t="s">
        <v>156</v>
      </c>
    </row>
    <row r="38" spans="1:16" ht="19.95" customHeight="1" thickTop="1" thickBot="1" x14ac:dyDescent="0.3">
      <c r="A38" s="179"/>
      <c r="C38" s="4" t="s">
        <v>162</v>
      </c>
      <c r="D38" s="4"/>
      <c r="E38" s="4">
        <v>1</v>
      </c>
      <c r="F38" s="4"/>
      <c r="G38" s="10"/>
      <c r="H38" s="4">
        <v>168</v>
      </c>
      <c r="I38" s="4">
        <v>178</v>
      </c>
      <c r="J38" s="20"/>
      <c r="K38" s="46">
        <v>8</v>
      </c>
      <c r="L38" s="26" t="s">
        <v>160</v>
      </c>
      <c r="M38" s="5">
        <v>13413441451</v>
      </c>
      <c r="N38" s="27" t="s">
        <v>161</v>
      </c>
      <c r="O38" s="129" t="s">
        <v>159</v>
      </c>
    </row>
    <row r="39" spans="1:16" ht="19.95" customHeight="1" thickTop="1" thickBot="1" x14ac:dyDescent="0.3">
      <c r="A39" s="179"/>
      <c r="C39" s="2" t="s">
        <v>34</v>
      </c>
      <c r="D39" s="2"/>
      <c r="E39" s="2"/>
      <c r="F39" s="2">
        <v>1</v>
      </c>
      <c r="G39" s="11"/>
      <c r="H39" s="2">
        <v>168</v>
      </c>
      <c r="I39" s="2">
        <v>178</v>
      </c>
      <c r="J39" s="17"/>
      <c r="K39" s="45">
        <v>8</v>
      </c>
      <c r="L39" s="34" t="s">
        <v>164</v>
      </c>
      <c r="M39" s="3">
        <v>15989846862</v>
      </c>
      <c r="N39" s="35" t="s">
        <v>165</v>
      </c>
      <c r="O39" s="135" t="s">
        <v>163</v>
      </c>
    </row>
    <row r="40" spans="1:16" ht="19.95" customHeight="1" thickTop="1" thickBot="1" x14ac:dyDescent="0.3">
      <c r="A40" s="179"/>
      <c r="C40" s="56"/>
      <c r="D40" s="56"/>
      <c r="E40" s="56"/>
      <c r="F40" s="56"/>
      <c r="G40" s="57"/>
      <c r="H40" s="56"/>
      <c r="I40" s="56"/>
      <c r="J40" s="58"/>
      <c r="K40" s="58"/>
      <c r="L40" s="59"/>
      <c r="M40" s="60"/>
      <c r="N40" s="61"/>
      <c r="O40" s="62" t="s">
        <v>166</v>
      </c>
    </row>
    <row r="41" spans="1:16" ht="19.95" customHeight="1" thickTop="1" thickBot="1" x14ac:dyDescent="0.3">
      <c r="A41" s="179"/>
      <c r="C41" s="2" t="s">
        <v>34</v>
      </c>
      <c r="D41" s="2"/>
      <c r="E41" s="2"/>
      <c r="F41" s="2">
        <v>1</v>
      </c>
      <c r="G41" s="11"/>
      <c r="H41" s="2">
        <v>168</v>
      </c>
      <c r="I41" s="2">
        <v>178</v>
      </c>
      <c r="J41" s="17"/>
      <c r="K41" s="45">
        <v>8</v>
      </c>
      <c r="L41" s="34" t="s">
        <v>179</v>
      </c>
      <c r="M41" s="3">
        <v>13552149519</v>
      </c>
      <c r="N41" s="35" t="s">
        <v>180</v>
      </c>
      <c r="O41" s="130" t="s">
        <v>178</v>
      </c>
    </row>
    <row r="42" spans="1:16" ht="19.95" customHeight="1" thickTop="1" thickBot="1" x14ac:dyDescent="0.3">
      <c r="A42" s="177">
        <v>8.4</v>
      </c>
      <c r="C42" s="4" t="s">
        <v>34</v>
      </c>
      <c r="D42" s="4"/>
      <c r="E42" s="4"/>
      <c r="F42" s="4">
        <v>1</v>
      </c>
      <c r="G42" s="10"/>
      <c r="H42" s="4">
        <v>168</v>
      </c>
      <c r="I42" s="4">
        <v>178</v>
      </c>
      <c r="J42" s="20"/>
      <c r="K42" s="46">
        <v>8</v>
      </c>
      <c r="L42" s="5">
        <v>33</v>
      </c>
      <c r="M42" s="5">
        <v>17754019761</v>
      </c>
      <c r="N42" s="27" t="s">
        <v>197</v>
      </c>
      <c r="O42" s="129" t="s">
        <v>196</v>
      </c>
    </row>
    <row r="43" spans="1:16" ht="19.95" customHeight="1" thickTop="1" thickBot="1" x14ac:dyDescent="0.3">
      <c r="A43" s="178"/>
      <c r="C43" s="2" t="s">
        <v>211</v>
      </c>
      <c r="D43" s="2"/>
      <c r="E43" s="2">
        <v>1</v>
      </c>
      <c r="F43" s="2"/>
      <c r="G43" s="11"/>
      <c r="H43" s="2">
        <v>168</v>
      </c>
      <c r="I43" s="2">
        <v>178</v>
      </c>
      <c r="J43" s="17"/>
      <c r="K43" s="45">
        <v>8</v>
      </c>
      <c r="L43" s="3" t="s">
        <v>213</v>
      </c>
      <c r="M43" s="3">
        <v>13319639624</v>
      </c>
      <c r="N43" s="35" t="s">
        <v>214</v>
      </c>
      <c r="O43" s="130" t="s">
        <v>212</v>
      </c>
    </row>
    <row r="44" spans="1:16" ht="19.95" customHeight="1" thickTop="1" thickBot="1" x14ac:dyDescent="0.3">
      <c r="A44" s="63">
        <v>8.5</v>
      </c>
      <c r="C44" s="4" t="s">
        <v>34</v>
      </c>
      <c r="D44" s="4"/>
      <c r="E44" s="4"/>
      <c r="F44" s="4">
        <v>1</v>
      </c>
      <c r="G44" s="10"/>
      <c r="H44" s="4">
        <v>168</v>
      </c>
      <c r="I44" s="4">
        <v>178</v>
      </c>
      <c r="J44" s="20"/>
      <c r="K44" s="46">
        <v>8</v>
      </c>
      <c r="L44" s="5" t="s">
        <v>216</v>
      </c>
      <c r="M44" s="5">
        <v>13685035969</v>
      </c>
      <c r="N44" s="27" t="s">
        <v>217</v>
      </c>
      <c r="O44" s="129" t="s">
        <v>215</v>
      </c>
    </row>
    <row r="45" spans="1:16" ht="19.95" customHeight="1" thickTop="1" thickBot="1" x14ac:dyDescent="0.3">
      <c r="A45" s="67">
        <v>8.6</v>
      </c>
      <c r="C45" s="69"/>
      <c r="D45" s="2"/>
      <c r="E45" s="2"/>
      <c r="F45" s="2">
        <v>1</v>
      </c>
      <c r="G45" s="11"/>
      <c r="H45" s="2">
        <v>168</v>
      </c>
      <c r="I45" s="2">
        <v>178</v>
      </c>
      <c r="J45" s="17"/>
      <c r="K45" s="45">
        <v>8</v>
      </c>
      <c r="L45" s="3" t="s">
        <v>222</v>
      </c>
      <c r="M45" s="3">
        <v>59810618</v>
      </c>
      <c r="N45" s="35" t="s">
        <v>223</v>
      </c>
      <c r="O45" s="130" t="s">
        <v>221</v>
      </c>
      <c r="P45" t="s">
        <v>224</v>
      </c>
    </row>
    <row r="46" spans="1:16" ht="19.95" customHeight="1" thickTop="1" thickBot="1" x14ac:dyDescent="0.3">
      <c r="A46" s="176">
        <v>8.1999999999999993</v>
      </c>
      <c r="C46" s="4" t="s">
        <v>34</v>
      </c>
      <c r="D46" s="4"/>
      <c r="E46" s="4"/>
      <c r="F46" s="4">
        <v>1</v>
      </c>
      <c r="G46" s="10"/>
      <c r="H46" s="4">
        <v>168</v>
      </c>
      <c r="I46" s="4">
        <v>178</v>
      </c>
      <c r="J46" s="20"/>
      <c r="K46" s="46">
        <v>8</v>
      </c>
      <c r="L46" s="5" t="s">
        <v>271</v>
      </c>
      <c r="M46" s="5">
        <v>18550692971</v>
      </c>
      <c r="N46" s="27" t="s">
        <v>272</v>
      </c>
      <c r="O46" s="129" t="s">
        <v>270</v>
      </c>
    </row>
    <row r="47" spans="1:16" ht="19.95" customHeight="1" thickTop="1" thickBot="1" x14ac:dyDescent="0.3">
      <c r="A47" s="176"/>
      <c r="C47" s="2" t="s">
        <v>34</v>
      </c>
      <c r="D47" s="2"/>
      <c r="E47" s="2"/>
      <c r="F47" s="2">
        <v>1</v>
      </c>
      <c r="G47" s="11"/>
      <c r="H47" s="2">
        <v>168</v>
      </c>
      <c r="I47" s="2">
        <v>178</v>
      </c>
      <c r="J47" s="17"/>
      <c r="K47" s="45">
        <v>8</v>
      </c>
      <c r="L47" s="3" t="s">
        <v>274</v>
      </c>
      <c r="M47" s="3">
        <v>13757627588</v>
      </c>
      <c r="N47" s="35" t="s">
        <v>275</v>
      </c>
      <c r="O47" s="130" t="s">
        <v>273</v>
      </c>
    </row>
    <row r="48" spans="1:16" ht="19.95" customHeight="1" thickTop="1" thickBot="1" x14ac:dyDescent="0.3">
      <c r="A48" s="105">
        <v>8.2100000000000009</v>
      </c>
      <c r="C48" s="4" t="s">
        <v>34</v>
      </c>
      <c r="D48" s="4"/>
      <c r="E48" s="4"/>
      <c r="F48" s="4">
        <v>1</v>
      </c>
      <c r="G48" s="10"/>
      <c r="H48" s="4">
        <v>168</v>
      </c>
      <c r="I48" s="4">
        <v>178</v>
      </c>
      <c r="J48" s="20"/>
      <c r="K48" s="46">
        <v>8</v>
      </c>
      <c r="L48" s="5" t="s">
        <v>277</v>
      </c>
      <c r="M48" s="5">
        <v>19854163389</v>
      </c>
      <c r="N48" s="27" t="s">
        <v>278</v>
      </c>
      <c r="O48" s="129" t="s">
        <v>276</v>
      </c>
    </row>
    <row r="49" spans="1:15" ht="19.95" customHeight="1" thickTop="1" thickBot="1" x14ac:dyDescent="0.3">
      <c r="A49" s="173">
        <v>8.2200000000000006</v>
      </c>
      <c r="C49" s="2" t="s">
        <v>35</v>
      </c>
      <c r="D49" s="2"/>
      <c r="E49" s="2"/>
      <c r="F49" s="2">
        <v>1</v>
      </c>
      <c r="G49" s="11"/>
      <c r="H49" s="2">
        <v>168</v>
      </c>
      <c r="I49" s="2">
        <v>178</v>
      </c>
      <c r="J49" s="17"/>
      <c r="K49" s="45">
        <v>8</v>
      </c>
      <c r="L49" s="3" t="s">
        <v>297</v>
      </c>
      <c r="M49" s="3">
        <v>13538971445</v>
      </c>
      <c r="N49" s="12" t="s">
        <v>298</v>
      </c>
      <c r="O49" s="131" t="s">
        <v>296</v>
      </c>
    </row>
    <row r="50" spans="1:15" ht="19.95" customHeight="1" thickTop="1" thickBot="1" x14ac:dyDescent="0.3">
      <c r="A50" s="174"/>
      <c r="C50" s="4" t="s">
        <v>34</v>
      </c>
      <c r="D50" s="4"/>
      <c r="E50" s="4"/>
      <c r="F50" s="4">
        <v>1</v>
      </c>
      <c r="G50" s="10"/>
      <c r="H50" s="4">
        <v>168</v>
      </c>
      <c r="I50" s="4">
        <v>178</v>
      </c>
      <c r="J50" s="20"/>
      <c r="K50" s="46">
        <v>8</v>
      </c>
      <c r="L50" s="26" t="s">
        <v>300</v>
      </c>
      <c r="M50" s="5">
        <v>17154869294</v>
      </c>
      <c r="N50" s="27" t="s">
        <v>301</v>
      </c>
      <c r="O50" s="129" t="s">
        <v>299</v>
      </c>
    </row>
    <row r="51" spans="1:15" ht="19.95" customHeight="1" thickTop="1" x14ac:dyDescent="0.25">
      <c r="C51" s="75" t="s">
        <v>234</v>
      </c>
      <c r="D51" s="71">
        <f>SUM(D20:D50)</f>
        <v>1</v>
      </c>
      <c r="E51" s="71">
        <f>SUM(E20:E50)</f>
        <v>2</v>
      </c>
      <c r="F51" s="71">
        <f>SUM(F20:F50)</f>
        <v>27</v>
      </c>
      <c r="G51" s="71"/>
      <c r="H51" s="71"/>
      <c r="I51" s="71">
        <f>SUM(I20:I50)</f>
        <v>5340</v>
      </c>
      <c r="K51" s="71">
        <f>SUM(K20:K50)</f>
        <v>240</v>
      </c>
    </row>
    <row r="53" spans="1:15" ht="19.95" customHeight="1" x14ac:dyDescent="0.25">
      <c r="C53" s="71" t="s">
        <v>231</v>
      </c>
      <c r="D53" s="71">
        <f>D18+D51</f>
        <v>2</v>
      </c>
      <c r="E53" s="71">
        <f>E18+E51</f>
        <v>2</v>
      </c>
      <c r="F53" s="71">
        <f>F18+F51</f>
        <v>41</v>
      </c>
      <c r="G53" s="71"/>
      <c r="H53" s="71"/>
      <c r="I53" s="71">
        <f>I18+I51</f>
        <v>8010</v>
      </c>
    </row>
    <row r="55" spans="1:15" ht="19.95" customHeight="1" thickBot="1" x14ac:dyDescent="0.3"/>
    <row r="56" spans="1:15" ht="19.95" customHeight="1" thickTop="1" thickBot="1" x14ac:dyDescent="0.3">
      <c r="A56" s="105">
        <v>8.23</v>
      </c>
      <c r="C56" s="2" t="s">
        <v>35</v>
      </c>
      <c r="D56" s="2"/>
      <c r="E56" s="2"/>
      <c r="F56" s="2">
        <v>1</v>
      </c>
      <c r="G56" s="11"/>
      <c r="H56" s="2">
        <v>168</v>
      </c>
      <c r="I56" s="2">
        <v>178</v>
      </c>
      <c r="J56" s="17"/>
      <c r="K56" s="45">
        <v>8</v>
      </c>
      <c r="L56" s="2" t="s">
        <v>303</v>
      </c>
      <c r="M56" s="3">
        <v>18938029118</v>
      </c>
      <c r="N56" s="139" t="s">
        <v>304</v>
      </c>
      <c r="O56" s="130" t="s">
        <v>302</v>
      </c>
    </row>
    <row r="57" spans="1:15" ht="19.95" customHeight="1" thickTop="1" thickBot="1" x14ac:dyDescent="0.3">
      <c r="A57" s="105">
        <v>8.26</v>
      </c>
      <c r="C57" s="4" t="s">
        <v>34</v>
      </c>
      <c r="D57" s="4"/>
      <c r="E57" s="4"/>
      <c r="F57" s="4">
        <v>1</v>
      </c>
      <c r="G57" s="10"/>
      <c r="H57" s="4">
        <v>168</v>
      </c>
      <c r="I57" s="4">
        <v>178</v>
      </c>
      <c r="J57" s="20"/>
      <c r="K57" s="46">
        <v>8</v>
      </c>
      <c r="L57" s="5" t="s">
        <v>314</v>
      </c>
      <c r="M57" s="5">
        <v>13816908625</v>
      </c>
      <c r="N57" s="138" t="s">
        <v>315</v>
      </c>
      <c r="O57" s="147" t="s">
        <v>313</v>
      </c>
    </row>
    <row r="58" spans="1:15" ht="19.95" customHeight="1" thickTop="1" thickBot="1" x14ac:dyDescent="0.3">
      <c r="A58" s="105">
        <v>8.2899999999999991</v>
      </c>
      <c r="C58" s="2" t="s">
        <v>35</v>
      </c>
      <c r="D58" s="2"/>
      <c r="E58" s="2"/>
      <c r="F58" s="2">
        <v>1</v>
      </c>
      <c r="G58" s="11"/>
      <c r="H58" s="2">
        <v>168</v>
      </c>
      <c r="I58" s="2">
        <v>178</v>
      </c>
      <c r="J58" s="17"/>
      <c r="K58" s="45">
        <v>8</v>
      </c>
      <c r="L58" s="2" t="s">
        <v>330</v>
      </c>
      <c r="M58" s="3">
        <v>13897873198</v>
      </c>
      <c r="N58" s="139" t="s">
        <v>331</v>
      </c>
      <c r="O58" s="130" t="s">
        <v>329</v>
      </c>
    </row>
    <row r="59" spans="1:15" ht="19.95" customHeight="1" thickTop="1" x14ac:dyDescent="0.25">
      <c r="C59" s="75" t="s">
        <v>361</v>
      </c>
      <c r="D59" s="71">
        <f>SUM(D56:D58)</f>
        <v>0</v>
      </c>
      <c r="E59" s="71">
        <f>SUM(E56:E58)</f>
        <v>0</v>
      </c>
      <c r="F59" s="71">
        <f>SUM(F56:F58)</f>
        <v>3</v>
      </c>
      <c r="G59" s="71"/>
      <c r="H59" s="71"/>
      <c r="I59" s="71">
        <f>SUM(I56:I58)</f>
        <v>534</v>
      </c>
      <c r="K59" s="71">
        <f>SUM(K56:K58)</f>
        <v>24</v>
      </c>
    </row>
  </sheetData>
  <mergeCells count="12">
    <mergeCell ref="B1:C1"/>
    <mergeCell ref="A20:A21"/>
    <mergeCell ref="A22:A25"/>
    <mergeCell ref="A26:A29"/>
    <mergeCell ref="A3:A5"/>
    <mergeCell ref="B3:B17"/>
    <mergeCell ref="A6:A17"/>
    <mergeCell ref="A49:A50"/>
    <mergeCell ref="A46:A47"/>
    <mergeCell ref="A42:A43"/>
    <mergeCell ref="A34:A41"/>
    <mergeCell ref="A30:A33"/>
  </mergeCells>
  <phoneticPr fontId="2" type="noConversion"/>
  <conditionalFormatting sqref="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8" location="已下单!A2" display="已预定*15个" xr:uid="{39B8E744-3B9B-497C-9DEA-3032F090707F}"/>
    <hyperlink ref="C51" location="已下单!A8" display="已预定(二批)" xr:uid="{FBE054B6-66E0-4D8B-8F08-BD26A03980B2}"/>
    <hyperlink ref="C59" location="已下单!A14" display="已预定(三批)" xr:uid="{7F3C57F6-9D68-4714-8F9A-CE079D714691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35"/>
  <sheetViews>
    <sheetView topLeftCell="G1" workbookViewId="0">
      <selection activeCell="Q13" sqref="Q13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2" max="12" width="9.109375" bestFit="1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31" t="s">
        <v>1</v>
      </c>
      <c r="D1" s="33"/>
      <c r="E1" s="1" t="s">
        <v>2</v>
      </c>
      <c r="F1" s="9" t="s">
        <v>20</v>
      </c>
      <c r="G1" s="9" t="s">
        <v>24</v>
      </c>
      <c r="H1" s="9" t="s">
        <v>26</v>
      </c>
      <c r="I1" s="9" t="s">
        <v>21</v>
      </c>
      <c r="J1" s="9" t="s">
        <v>28</v>
      </c>
      <c r="K1" s="9" t="s">
        <v>29</v>
      </c>
      <c r="L1" s="9" t="s">
        <v>6</v>
      </c>
      <c r="M1" s="9" t="s">
        <v>286</v>
      </c>
      <c r="O1" s="14" t="s">
        <v>11</v>
      </c>
      <c r="P1" s="15" t="s">
        <v>22</v>
      </c>
      <c r="Q1" s="15" t="s">
        <v>23</v>
      </c>
      <c r="R1" s="15" t="s">
        <v>218</v>
      </c>
      <c r="T1" s="14" t="s">
        <v>11</v>
      </c>
      <c r="U1" s="15" t="s">
        <v>22</v>
      </c>
      <c r="V1" s="15" t="s">
        <v>23</v>
      </c>
      <c r="W1" s="15" t="s">
        <v>218</v>
      </c>
    </row>
    <row r="2" spans="1:23" ht="19.95" customHeight="1" thickTop="1" thickBot="1" x14ac:dyDescent="0.3">
      <c r="A2" s="42">
        <v>7.3</v>
      </c>
      <c r="B2" s="32" t="s">
        <v>33</v>
      </c>
      <c r="C2" s="19" t="s">
        <v>32</v>
      </c>
      <c r="D2" s="2" t="s">
        <v>83</v>
      </c>
      <c r="E2" s="2">
        <v>15</v>
      </c>
      <c r="F2" s="11">
        <v>19000</v>
      </c>
      <c r="G2" s="2">
        <v>2670</v>
      </c>
      <c r="H2" s="11"/>
      <c r="I2" s="17">
        <v>1691</v>
      </c>
      <c r="J2" s="208">
        <v>230</v>
      </c>
      <c r="K2" s="104">
        <f>E2*8</f>
        <v>120</v>
      </c>
      <c r="L2" s="17" t="s">
        <v>82</v>
      </c>
      <c r="M2" s="17"/>
      <c r="O2" s="49">
        <v>7.3</v>
      </c>
      <c r="P2" s="115" t="s">
        <v>183</v>
      </c>
      <c r="Q2" s="16">
        <v>1700</v>
      </c>
      <c r="R2" s="16" t="s">
        <v>219</v>
      </c>
      <c r="T2" s="49">
        <v>8.19</v>
      </c>
      <c r="U2" s="32" t="s">
        <v>292</v>
      </c>
      <c r="V2" s="120">
        <v>688</v>
      </c>
      <c r="W2" s="141" t="s">
        <v>291</v>
      </c>
    </row>
    <row r="3" spans="1:23" ht="19.95" customHeight="1" thickTop="1" thickBot="1" x14ac:dyDescent="0.3">
      <c r="A3" s="203">
        <v>8.4</v>
      </c>
      <c r="B3" s="32" t="s">
        <v>186</v>
      </c>
      <c r="C3" s="78" t="s">
        <v>17</v>
      </c>
      <c r="D3" s="4" t="s">
        <v>187</v>
      </c>
      <c r="E3" s="4">
        <v>10</v>
      </c>
      <c r="F3" s="10"/>
      <c r="G3" s="4">
        <v>350</v>
      </c>
      <c r="H3" s="204">
        <v>123500</v>
      </c>
      <c r="I3" s="206">
        <v>731</v>
      </c>
      <c r="J3" s="209"/>
      <c r="K3" s="103">
        <v>56</v>
      </c>
      <c r="L3" s="20" t="s">
        <v>82</v>
      </c>
      <c r="M3" s="20"/>
      <c r="O3" s="74">
        <v>8.6999999999999993</v>
      </c>
      <c r="P3" s="116" t="s">
        <v>183</v>
      </c>
      <c r="Q3" s="16">
        <v>2533</v>
      </c>
      <c r="R3" s="73" t="s">
        <v>232</v>
      </c>
      <c r="T3" s="49">
        <v>8.23</v>
      </c>
      <c r="U3" s="72" t="s">
        <v>293</v>
      </c>
      <c r="V3" s="120">
        <v>66</v>
      </c>
      <c r="W3" s="114" t="s">
        <v>291</v>
      </c>
    </row>
    <row r="4" spans="1:23" ht="19.95" customHeight="1" thickTop="1" thickBot="1" x14ac:dyDescent="0.3">
      <c r="A4" s="203"/>
      <c r="B4" s="32" t="s">
        <v>186</v>
      </c>
      <c r="C4" s="77" t="s">
        <v>84</v>
      </c>
      <c r="D4" s="2" t="s">
        <v>188</v>
      </c>
      <c r="E4" s="2">
        <v>8</v>
      </c>
      <c r="F4" s="11"/>
      <c r="G4" s="2">
        <v>782</v>
      </c>
      <c r="H4" s="205"/>
      <c r="I4" s="207"/>
      <c r="J4" s="210"/>
      <c r="K4" s="104">
        <v>48</v>
      </c>
      <c r="L4" s="17" t="s">
        <v>82</v>
      </c>
      <c r="M4" s="17"/>
      <c r="O4" s="113"/>
      <c r="P4" s="72"/>
      <c r="Q4" s="114"/>
      <c r="R4" s="73"/>
      <c r="T4" s="113">
        <v>8.25</v>
      </c>
      <c r="U4" s="72" t="s">
        <v>294</v>
      </c>
      <c r="V4" s="120">
        <v>830</v>
      </c>
      <c r="W4" s="114" t="s">
        <v>291</v>
      </c>
    </row>
    <row r="5" spans="1:23" ht="19.95" customHeight="1" thickTop="1" thickBot="1" x14ac:dyDescent="0.3">
      <c r="A5" s="55">
        <v>8.3000000000000007</v>
      </c>
      <c r="B5" s="32" t="s">
        <v>173</v>
      </c>
      <c r="C5" s="54" t="s">
        <v>172</v>
      </c>
      <c r="D5" s="4" t="s">
        <v>167</v>
      </c>
      <c r="E5" s="4">
        <v>1</v>
      </c>
      <c r="F5" s="10"/>
      <c r="G5" s="4">
        <v>385</v>
      </c>
      <c r="H5" s="25"/>
      <c r="I5" s="20">
        <v>270</v>
      </c>
      <c r="J5" s="20">
        <v>0</v>
      </c>
      <c r="K5" s="103">
        <v>0</v>
      </c>
      <c r="L5" s="20" t="s">
        <v>169</v>
      </c>
      <c r="M5" s="20"/>
      <c r="T5" s="113">
        <v>8.25</v>
      </c>
      <c r="U5" s="119" t="s">
        <v>291</v>
      </c>
      <c r="V5" s="120">
        <v>-24</v>
      </c>
      <c r="W5" s="114" t="s">
        <v>295</v>
      </c>
    </row>
    <row r="6" spans="1:23" ht="19.95" customHeight="1" thickTop="1" thickBot="1" x14ac:dyDescent="0.3">
      <c r="A6" s="76">
        <v>8.8000000000000007</v>
      </c>
      <c r="B6" s="200" t="s">
        <v>238</v>
      </c>
      <c r="C6" s="78" t="s">
        <v>237</v>
      </c>
      <c r="D6" s="4" t="s">
        <v>240</v>
      </c>
      <c r="E6" s="4">
        <v>2</v>
      </c>
      <c r="F6" s="10"/>
      <c r="G6" s="4">
        <v>841</v>
      </c>
      <c r="H6" s="10"/>
      <c r="I6" s="20">
        <v>676</v>
      </c>
      <c r="J6" s="112">
        <v>0</v>
      </c>
      <c r="K6" s="103">
        <v>0</v>
      </c>
      <c r="L6" s="20" t="s">
        <v>169</v>
      </c>
      <c r="M6" s="20"/>
      <c r="T6" s="113">
        <v>8.27</v>
      </c>
      <c r="U6" s="128" t="s">
        <v>319</v>
      </c>
      <c r="V6" s="120">
        <v>358</v>
      </c>
      <c r="W6" s="114" t="s">
        <v>291</v>
      </c>
    </row>
    <row r="7" spans="1:23" ht="19.95" customHeight="1" thickTop="1" thickBot="1" x14ac:dyDescent="0.3">
      <c r="A7" s="107">
        <v>8.23</v>
      </c>
      <c r="B7" s="200"/>
      <c r="C7" s="54" t="s">
        <v>284</v>
      </c>
      <c r="D7" s="4" t="s">
        <v>283</v>
      </c>
      <c r="E7" s="4">
        <v>1</v>
      </c>
      <c r="F7" s="10"/>
      <c r="G7" s="4">
        <v>399</v>
      </c>
      <c r="H7" s="10"/>
      <c r="I7" s="111">
        <f>333+24</f>
        <v>357</v>
      </c>
      <c r="J7" s="112">
        <v>0</v>
      </c>
      <c r="K7" s="103">
        <v>0</v>
      </c>
      <c r="L7" s="20" t="s">
        <v>169</v>
      </c>
      <c r="M7" s="20">
        <v>66</v>
      </c>
      <c r="T7" s="113">
        <v>8.27</v>
      </c>
      <c r="U7" s="127" t="s">
        <v>291</v>
      </c>
      <c r="V7" s="120">
        <v>-263</v>
      </c>
      <c r="W7" s="114" t="s">
        <v>319</v>
      </c>
    </row>
    <row r="8" spans="1:23" ht="19.95" customHeight="1" thickTop="1" thickBot="1" x14ac:dyDescent="0.3">
      <c r="A8" s="70">
        <v>8.6999999999999993</v>
      </c>
      <c r="B8" s="32" t="s">
        <v>33</v>
      </c>
      <c r="C8" s="19" t="s">
        <v>32</v>
      </c>
      <c r="D8" s="2" t="s">
        <v>316</v>
      </c>
      <c r="E8" s="2">
        <v>30</v>
      </c>
      <c r="F8" s="11">
        <v>19000</v>
      </c>
      <c r="G8" s="2">
        <v>5340</v>
      </c>
      <c r="H8" s="11"/>
      <c r="I8" s="17">
        <v>3373</v>
      </c>
      <c r="J8" s="208">
        <v>455</v>
      </c>
      <c r="K8" s="104">
        <f>E8*8</f>
        <v>240</v>
      </c>
      <c r="L8" s="17" t="s">
        <v>82</v>
      </c>
      <c r="M8" s="17"/>
    </row>
    <row r="9" spans="1:23" ht="19.95" customHeight="1" thickTop="1" thickBot="1" x14ac:dyDescent="0.3">
      <c r="A9" s="188">
        <v>8.19</v>
      </c>
      <c r="B9" s="32" t="s">
        <v>186</v>
      </c>
      <c r="C9" s="19" t="s">
        <v>17</v>
      </c>
      <c r="D9" s="2" t="s">
        <v>187</v>
      </c>
      <c r="E9" s="2">
        <v>6</v>
      </c>
      <c r="F9" s="11"/>
      <c r="G9" s="2">
        <v>214</v>
      </c>
      <c r="H9" s="11"/>
      <c r="I9" s="208">
        <v>1352</v>
      </c>
      <c r="J9" s="209"/>
      <c r="K9" s="144">
        <v>24</v>
      </c>
      <c r="L9" s="17" t="s">
        <v>82</v>
      </c>
      <c r="M9" s="17"/>
      <c r="O9" s="74"/>
      <c r="P9" s="72"/>
      <c r="Q9" s="16"/>
      <c r="R9" s="73"/>
    </row>
    <row r="10" spans="1:23" ht="19.95" customHeight="1" thickTop="1" thickBot="1" x14ac:dyDescent="0.3">
      <c r="A10" s="188"/>
      <c r="B10" s="32" t="s">
        <v>186</v>
      </c>
      <c r="C10" s="54" t="s">
        <v>84</v>
      </c>
      <c r="D10" s="4" t="s">
        <v>265</v>
      </c>
      <c r="E10" s="4">
        <v>8</v>
      </c>
      <c r="F10" s="10"/>
      <c r="G10" s="4">
        <v>782</v>
      </c>
      <c r="H10" s="10"/>
      <c r="I10" s="209"/>
      <c r="J10" s="210"/>
      <c r="K10" s="103">
        <v>56</v>
      </c>
      <c r="L10" s="20" t="s">
        <v>82</v>
      </c>
      <c r="M10" s="20"/>
      <c r="U10" s="13" t="s">
        <v>376</v>
      </c>
      <c r="V10" s="30">
        <f>SUM(V1:V7)</f>
        <v>1655</v>
      </c>
      <c r="W10" t="s">
        <v>380</v>
      </c>
    </row>
    <row r="11" spans="1:23" ht="19.95" customHeight="1" thickTop="1" thickBot="1" x14ac:dyDescent="0.3">
      <c r="A11" s="188"/>
      <c r="B11" s="32" t="s">
        <v>263</v>
      </c>
      <c r="C11" s="19" t="s">
        <v>264</v>
      </c>
      <c r="D11" s="2"/>
      <c r="E11" s="2">
        <v>1</v>
      </c>
      <c r="F11" s="11"/>
      <c r="G11" s="2">
        <v>688</v>
      </c>
      <c r="H11" s="11"/>
      <c r="I11" s="210"/>
      <c r="J11" s="117">
        <v>30</v>
      </c>
      <c r="K11" s="104">
        <v>8</v>
      </c>
      <c r="L11" s="17"/>
      <c r="M11" s="17">
        <v>688</v>
      </c>
    </row>
    <row r="12" spans="1:23" ht="19.95" customHeight="1" thickTop="1" thickBot="1" x14ac:dyDescent="0.3">
      <c r="A12" s="122">
        <v>8.2200000000000006</v>
      </c>
      <c r="B12" s="32" t="s">
        <v>306</v>
      </c>
      <c r="C12" s="54" t="s">
        <v>307</v>
      </c>
      <c r="D12" s="4"/>
      <c r="E12" s="4">
        <v>1</v>
      </c>
      <c r="F12" s="10"/>
      <c r="G12" s="4">
        <v>409</v>
      </c>
      <c r="H12" s="25"/>
      <c r="I12" s="192">
        <v>1121</v>
      </c>
      <c r="J12" s="194">
        <v>202</v>
      </c>
      <c r="K12" s="103">
        <v>8</v>
      </c>
      <c r="L12" s="20"/>
      <c r="M12" s="20"/>
    </row>
    <row r="13" spans="1:23" ht="19.95" customHeight="1" thickTop="1" thickBot="1" x14ac:dyDescent="0.3">
      <c r="A13" s="122">
        <v>8.25</v>
      </c>
      <c r="B13" s="32" t="s">
        <v>289</v>
      </c>
      <c r="C13" s="77" t="s">
        <v>290</v>
      </c>
      <c r="D13" s="2"/>
      <c r="E13" s="2">
        <v>1</v>
      </c>
      <c r="F13" s="11"/>
      <c r="G13" s="2">
        <v>830</v>
      </c>
      <c r="H13" s="50"/>
      <c r="I13" s="193"/>
      <c r="J13" s="195"/>
      <c r="K13" s="104">
        <v>8</v>
      </c>
      <c r="L13" s="17"/>
      <c r="M13" s="17">
        <v>830</v>
      </c>
    </row>
    <row r="14" spans="1:23" ht="19.95" customHeight="1" thickTop="1" thickBot="1" x14ac:dyDescent="0.3">
      <c r="A14" s="137" t="s">
        <v>359</v>
      </c>
      <c r="B14" s="32" t="s">
        <v>33</v>
      </c>
      <c r="C14" s="19" t="s">
        <v>32</v>
      </c>
      <c r="D14" s="2" t="s">
        <v>360</v>
      </c>
      <c r="E14" s="2">
        <v>3</v>
      </c>
      <c r="F14" s="11">
        <v>19000</v>
      </c>
      <c r="G14" s="2">
        <v>534</v>
      </c>
      <c r="H14" s="11"/>
      <c r="I14" s="17">
        <f>358+15</f>
        <v>373</v>
      </c>
      <c r="J14" s="196"/>
      <c r="K14" s="104">
        <v>24</v>
      </c>
      <c r="L14" s="17" t="s">
        <v>82</v>
      </c>
      <c r="M14" s="17"/>
      <c r="W14" s="16"/>
    </row>
    <row r="15" spans="1:23" ht="19.95" customHeight="1" thickTop="1" thickBot="1" x14ac:dyDescent="0.3">
      <c r="A15" s="122">
        <v>8.27</v>
      </c>
      <c r="B15" s="32" t="s">
        <v>318</v>
      </c>
      <c r="C15" s="54" t="s">
        <v>319</v>
      </c>
      <c r="D15" s="4"/>
      <c r="E15" s="4">
        <v>1</v>
      </c>
      <c r="F15" s="10"/>
      <c r="G15" s="4">
        <v>358</v>
      </c>
      <c r="H15" s="25"/>
      <c r="I15" s="132">
        <v>263</v>
      </c>
      <c r="J15" s="132">
        <v>30</v>
      </c>
      <c r="K15" s="103">
        <v>0</v>
      </c>
      <c r="L15" s="20" t="s">
        <v>169</v>
      </c>
      <c r="M15" s="20">
        <v>358</v>
      </c>
      <c r="Q15" s="30">
        <f>SUM(Q1:Q6)</f>
        <v>4233</v>
      </c>
    </row>
    <row r="16" spans="1:23" ht="19.95" customHeight="1" thickTop="1" thickBot="1" x14ac:dyDescent="0.3">
      <c r="A16" s="188">
        <v>8.31</v>
      </c>
      <c r="B16" s="200" t="s">
        <v>173</v>
      </c>
      <c r="C16" s="201" t="s">
        <v>323</v>
      </c>
      <c r="D16" s="2" t="s">
        <v>325</v>
      </c>
      <c r="E16" s="2">
        <v>1</v>
      </c>
      <c r="F16" s="11"/>
      <c r="G16" s="2">
        <v>420</v>
      </c>
      <c r="H16" s="11"/>
      <c r="I16" s="17">
        <v>350</v>
      </c>
      <c r="J16" s="117">
        <v>0</v>
      </c>
      <c r="K16" s="104">
        <v>0</v>
      </c>
      <c r="L16" s="17" t="s">
        <v>169</v>
      </c>
      <c r="M16" s="17"/>
    </row>
    <row r="17" spans="1:13" ht="19.95" customHeight="1" thickTop="1" thickBot="1" x14ac:dyDescent="0.3">
      <c r="A17" s="188"/>
      <c r="B17" s="200"/>
      <c r="C17" s="202"/>
      <c r="D17" s="4" t="s">
        <v>324</v>
      </c>
      <c r="E17" s="4">
        <v>1</v>
      </c>
      <c r="F17" s="10"/>
      <c r="G17" s="4">
        <v>420</v>
      </c>
      <c r="H17" s="10"/>
      <c r="I17" s="112">
        <v>350</v>
      </c>
      <c r="J17" s="112">
        <v>0</v>
      </c>
      <c r="K17" s="103">
        <v>0</v>
      </c>
      <c r="L17" s="20" t="s">
        <v>169</v>
      </c>
      <c r="M17" s="20"/>
    </row>
    <row r="18" spans="1:13" ht="19.95" customHeight="1" thickTop="1" thickBot="1" x14ac:dyDescent="0.3">
      <c r="A18" s="188">
        <v>8.31</v>
      </c>
      <c r="B18" s="125" t="s">
        <v>334</v>
      </c>
      <c r="C18" s="77" t="s">
        <v>333</v>
      </c>
      <c r="D18" s="2" t="s">
        <v>335</v>
      </c>
      <c r="E18" s="2">
        <v>1</v>
      </c>
      <c r="F18" s="11"/>
      <c r="G18" s="2">
        <v>182</v>
      </c>
      <c r="H18" s="11"/>
      <c r="I18" s="189">
        <v>1183</v>
      </c>
      <c r="J18" s="197">
        <v>76</v>
      </c>
      <c r="K18" s="104">
        <v>8</v>
      </c>
      <c r="L18" s="17"/>
      <c r="M18" s="17"/>
    </row>
    <row r="19" spans="1:13" ht="19.95" customHeight="1" thickTop="1" thickBot="1" x14ac:dyDescent="0.3">
      <c r="A19" s="188"/>
      <c r="B19" s="125" t="s">
        <v>341</v>
      </c>
      <c r="C19" s="54" t="s">
        <v>355</v>
      </c>
      <c r="D19" s="4" t="s">
        <v>344</v>
      </c>
      <c r="E19" s="4">
        <v>1</v>
      </c>
      <c r="F19" s="10"/>
      <c r="G19" s="4">
        <v>316</v>
      </c>
      <c r="H19" s="10"/>
      <c r="I19" s="190"/>
      <c r="J19" s="198"/>
      <c r="K19" s="103">
        <v>8</v>
      </c>
      <c r="L19" s="20"/>
      <c r="M19" s="20"/>
    </row>
    <row r="20" spans="1:13" ht="19.95" customHeight="1" thickTop="1" thickBot="1" x14ac:dyDescent="0.3">
      <c r="A20" s="188"/>
      <c r="B20" s="200" t="s">
        <v>347</v>
      </c>
      <c r="C20" s="77" t="s">
        <v>358</v>
      </c>
      <c r="D20" s="2"/>
      <c r="E20" s="2">
        <v>3</v>
      </c>
      <c r="F20" s="11"/>
      <c r="G20" s="2">
        <v>375</v>
      </c>
      <c r="H20" s="11"/>
      <c r="I20" s="190"/>
      <c r="J20" s="198"/>
      <c r="K20" s="104">
        <v>24</v>
      </c>
      <c r="L20" s="17"/>
      <c r="M20" s="17"/>
    </row>
    <row r="21" spans="1:13" ht="19.95" customHeight="1" thickTop="1" thickBot="1" x14ac:dyDescent="0.3">
      <c r="A21" s="188"/>
      <c r="B21" s="200"/>
      <c r="C21" s="54" t="s">
        <v>357</v>
      </c>
      <c r="D21" s="4"/>
      <c r="E21" s="4">
        <v>3</v>
      </c>
      <c r="F21" s="10"/>
      <c r="G21" s="4">
        <v>424</v>
      </c>
      <c r="H21" s="10"/>
      <c r="I21" s="190"/>
      <c r="J21" s="199"/>
      <c r="K21" s="103">
        <v>26</v>
      </c>
      <c r="L21" s="20"/>
      <c r="M21" s="20"/>
    </row>
    <row r="22" spans="1:13" ht="19.95" customHeight="1" thickTop="1" thickBot="1" x14ac:dyDescent="0.3">
      <c r="A22" s="188"/>
      <c r="B22" s="32" t="s">
        <v>321</v>
      </c>
      <c r="C22" s="77" t="s">
        <v>320</v>
      </c>
      <c r="D22" s="2"/>
      <c r="E22" s="2">
        <v>1</v>
      </c>
      <c r="F22" s="11"/>
      <c r="G22" s="2">
        <v>278</v>
      </c>
      <c r="H22" s="50"/>
      <c r="I22" s="191"/>
      <c r="J22" s="140">
        <v>0</v>
      </c>
      <c r="K22" s="104">
        <v>8</v>
      </c>
      <c r="L22" s="17"/>
      <c r="M22" s="17"/>
    </row>
    <row r="23" spans="1:13" ht="19.95" customHeight="1" thickTop="1" x14ac:dyDescent="0.25"/>
    <row r="24" spans="1:13" ht="19.95" customHeight="1" x14ac:dyDescent="0.25">
      <c r="B24" s="1" t="s">
        <v>368</v>
      </c>
      <c r="C24" t="s">
        <v>369</v>
      </c>
      <c r="D24" s="148">
        <v>-12.82</v>
      </c>
    </row>
    <row r="25" spans="1:13" ht="19.95" customHeight="1" x14ac:dyDescent="0.25">
      <c r="C25" t="s">
        <v>377</v>
      </c>
      <c r="D25" s="148">
        <v>-148</v>
      </c>
    </row>
    <row r="26" spans="1:13" ht="19.95" customHeight="1" x14ac:dyDescent="0.25">
      <c r="C26" t="s">
        <v>378</v>
      </c>
      <c r="D26" s="148">
        <v>29.75</v>
      </c>
    </row>
    <row r="27" spans="1:13" ht="19.95" customHeight="1" thickBot="1" x14ac:dyDescent="0.3">
      <c r="C27" s="13" t="s">
        <v>379</v>
      </c>
      <c r="D27" s="149">
        <f>SUM(D24:D26)</f>
        <v>-131.07</v>
      </c>
    </row>
    <row r="28" spans="1:13" ht="19.95" customHeight="1" thickTop="1" x14ac:dyDescent="0.25"/>
    <row r="29" spans="1:13" ht="19.95" customHeight="1" thickBot="1" x14ac:dyDescent="0.3">
      <c r="E29" s="13" t="s">
        <v>27</v>
      </c>
      <c r="G29" s="13" t="s">
        <v>25</v>
      </c>
      <c r="H29" s="40"/>
      <c r="I29" s="41" t="s">
        <v>30</v>
      </c>
      <c r="L29" s="13" t="s">
        <v>31</v>
      </c>
    </row>
    <row r="30" spans="1:13" ht="19.95" customHeight="1" thickTop="1" thickBot="1" x14ac:dyDescent="0.3">
      <c r="E30" s="30">
        <f>SUM(E2:E22)</f>
        <v>99</v>
      </c>
      <c r="G30" s="30">
        <f>SUM(G2:G22)</f>
        <v>16997</v>
      </c>
      <c r="I30" s="30">
        <f>SUM(I2:K22)</f>
        <v>13779</v>
      </c>
      <c r="L30" s="146">
        <f>G30-I30+D27</f>
        <v>3086.93</v>
      </c>
    </row>
    <row r="31" spans="1:13" ht="19.95" customHeight="1" thickTop="1" x14ac:dyDescent="0.25">
      <c r="C31" s="6"/>
    </row>
    <row r="32" spans="1:13" ht="19.95" customHeight="1" thickBot="1" x14ac:dyDescent="0.3"/>
    <row r="33" spans="9:13" ht="19.95" customHeight="1" thickTop="1" thickBot="1" x14ac:dyDescent="0.3">
      <c r="I33" s="144"/>
      <c r="J33" s="144" t="s">
        <v>363</v>
      </c>
      <c r="K33" s="144"/>
    </row>
    <row r="34" spans="9:13" ht="19.95" customHeight="1" thickTop="1" thickBot="1" x14ac:dyDescent="0.3">
      <c r="I34" s="43"/>
      <c r="J34" s="43" t="s">
        <v>364</v>
      </c>
      <c r="K34" s="43"/>
      <c r="M34" s="150" t="s">
        <v>381</v>
      </c>
    </row>
    <row r="35" spans="9:13" ht="19.95" customHeight="1" thickTop="1" x14ac:dyDescent="0.25"/>
  </sheetData>
  <mergeCells count="17">
    <mergeCell ref="A3:A4"/>
    <mergeCell ref="H3:H4"/>
    <mergeCell ref="I3:I4"/>
    <mergeCell ref="J2:J4"/>
    <mergeCell ref="A9:A11"/>
    <mergeCell ref="I9:I11"/>
    <mergeCell ref="B6:B7"/>
    <mergeCell ref="J8:J10"/>
    <mergeCell ref="A18:A22"/>
    <mergeCell ref="I18:I22"/>
    <mergeCell ref="I12:I13"/>
    <mergeCell ref="J12:J14"/>
    <mergeCell ref="J18:J21"/>
    <mergeCell ref="B16:B17"/>
    <mergeCell ref="A16:A17"/>
    <mergeCell ref="C16:C17"/>
    <mergeCell ref="B20:B21"/>
  </mergeCells>
  <phoneticPr fontId="2" type="noConversion"/>
  <hyperlinks>
    <hyperlink ref="B2" location="椰奶同款背包!A2" display="BAON" xr:uid="{D10C90F7-BAAD-4CE6-8E9B-D5FADB2733D8}"/>
    <hyperlink ref="B5" location="订单!A2" display="fila" xr:uid="{5036CFCF-8246-4E27-BC8B-B58002B7D51E}"/>
    <hyperlink ref="B4" location="Lisa同款发卡!A2" display="BlingStar" xr:uid="{F39C35D4-1970-425D-8AF0-5AD2B28DF13A}"/>
    <hyperlink ref="B3" location="Rosé同款发卡!A2" display="BlingStar" xr:uid="{475B49E9-1F82-4D89-BF1C-65E76CC12EFA}"/>
    <hyperlink ref="B8" location="椰奶同款背包!A20" display="BAON" xr:uid="{67AA6460-1DA6-4ABC-B97B-F92A1E0BAF3A}"/>
    <hyperlink ref="B6" location="订单!A6" display="mlb" xr:uid="{B356F929-95F5-42C5-80BF-2DFB81E460A1}"/>
    <hyperlink ref="B10" location="Lisa同款发卡!A12" display="BlingStar" xr:uid="{200ED6B0-59D0-4F9E-BDD6-607A9A49D593}"/>
    <hyperlink ref="B9" location="Rosé同款发卡!A15" display="BlingStar" xr:uid="{C8D3BD58-930E-4597-8486-F9483AF40253}"/>
    <hyperlink ref="B11" location="订单!A11" display="apoc" xr:uid="{819FDF2A-2D98-422D-AC1F-45B52B827E68}"/>
    <hyperlink ref="U2" location="已下单!C11" display="APOC西装外套" xr:uid="{30401747-6AF2-4233-A044-68C752DCEFD2}"/>
    <hyperlink ref="U3" location="已下单!C8" display="已下单!C8" xr:uid="{3B43FCD7-A964-4E97-A4D7-7BDAAB50AFA2}"/>
    <hyperlink ref="U4" location="已下单!C13" display="白色连衣裙" xr:uid="{09F1EFB2-ECFD-4335-B10B-C26460691AAC}"/>
    <hyperlink ref="B12" location="订单!A15" display="WHYNOTUS" xr:uid="{826F763F-2AED-47A2-AC70-1777B1F30B67}"/>
    <hyperlink ref="B13" location="订单!A17" display="capricieux" xr:uid="{89ACCC6E-88D2-47BB-941C-1E1EEC351D62}"/>
    <hyperlink ref="B15" location="订单!A21" display="MLB" xr:uid="{37BE4872-8F95-4970-B89E-EB1961C3C436}"/>
    <hyperlink ref="U6" location="已下单!C14" display="黄色满标渔夫帽" xr:uid="{1AC94DE1-10F1-4E3E-8584-8B2787242EEC}"/>
    <hyperlink ref="B16" location="订单!A6" display="mlb" xr:uid="{C5FBA390-1A99-40C3-8584-345A94FCF4D2}"/>
    <hyperlink ref="B16:B17" location="订单!A29" display="mlb" xr:uid="{33115E67-C875-48D8-9173-1D67E1483555}"/>
    <hyperlink ref="B18" location="订单!A35" display="SAINTPAIN" xr:uid="{19C84371-7036-4673-A349-BBC6CF3F6A64}"/>
    <hyperlink ref="B19" location="订单!A37" display="Darkvictory" xr:uid="{FAF61CFF-6F61-4F2A-932B-3CBD7F3AAEFF}"/>
    <hyperlink ref="B20" location="订单!A6" display="mlb" xr:uid="{E39B3331-070D-4825-B160-3242D631AFA2}"/>
    <hyperlink ref="B20:B21" location="Rosé同款项链!A2" display="fila" xr:uid="{344826DF-9295-47EA-A412-7D70674C93FB}"/>
    <hyperlink ref="B22" location="订单!A25" display="5252xoioi" xr:uid="{4FA3951D-EB31-44C3-83F0-60A12D7B49B2}"/>
    <hyperlink ref="W7" location="已下单!C14" display="黄色满标渔夫帽" xr:uid="{AAEB0975-08DD-4682-8A57-AE1CCAD31805}"/>
    <hyperlink ref="B14" location="椰奶同款背包!A56" display="BAON" xr:uid="{B4C76819-EBC0-4C84-83D0-8B7A031FC033}"/>
    <hyperlink ref="M34" r:id="rId1" xr:uid="{E70548A9-2178-4CAD-B3BA-E8CE58363E0B}"/>
  </hyperlinks>
  <pageMargins left="0.7" right="0.7" top="0.75" bottom="0.75" header="0.3" footer="0.3"/>
  <pageSetup paperSize="9" orientation="portrait"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订单</vt:lpstr>
      <vt:lpstr>Lisa同款发卡</vt:lpstr>
      <vt:lpstr>Rosé同款发卡</vt:lpstr>
      <vt:lpstr>Rosé同款项链</vt:lpstr>
      <vt:lpstr>椰奶同款背包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2020-10-12T01:46:02Z</dcterms:modified>
</cp:coreProperties>
</file>