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FF872AC8-44C7-4CC2-9977-F8E7D7E84B49}" xr6:coauthVersionLast="45" xr6:coauthVersionMax="45" xr10:uidLastSave="{00000000-0000-0000-0000-000000000000}"/>
  <bookViews>
    <workbookView xWindow="-108" yWindow="-108" windowWidth="23256" windowHeight="12576" activeTab="3" xr2:uid="{35E5E20D-E500-4790-A1BA-A13E9D98634E}"/>
  </bookViews>
  <sheets>
    <sheet name="订单" sheetId="4" r:id="rId1"/>
    <sheet name="椰奶同款背包" sheetId="6" r:id="rId2"/>
    <sheet name="Rosé|Lisa同款" sheetId="7" r:id="rId3"/>
    <sheet name="已下单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5" l="1"/>
  <c r="I32" i="6" l="1"/>
  <c r="H32" i="6"/>
  <c r="F32" i="6"/>
  <c r="E32" i="6"/>
  <c r="D32" i="6"/>
  <c r="K32" i="6"/>
  <c r="I26" i="5" l="1"/>
  <c r="I7" i="5"/>
  <c r="D11" i="7" l="1"/>
  <c r="H22" i="7"/>
  <c r="G22" i="7"/>
  <c r="F22" i="7"/>
  <c r="D22" i="7"/>
  <c r="G15" i="7"/>
  <c r="F15" i="7"/>
  <c r="D15" i="7"/>
  <c r="H15" i="7"/>
  <c r="G16" i="4"/>
  <c r="G30" i="4" l="1"/>
  <c r="I19" i="6"/>
  <c r="F19" i="6" l="1"/>
  <c r="D19" i="6"/>
  <c r="E19" i="6"/>
  <c r="F11" i="6" l="1"/>
  <c r="I11" i="6"/>
  <c r="E26" i="5" l="1"/>
  <c r="G7" i="4" l="1"/>
  <c r="G6" i="5"/>
  <c r="G18" i="4"/>
  <c r="G4" i="5"/>
  <c r="E11" i="6"/>
  <c r="D11" i="6"/>
  <c r="F11" i="7"/>
  <c r="H11" i="7"/>
  <c r="G12" i="4"/>
  <c r="L26" i="5" l="1"/>
  <c r="G6" i="7"/>
  <c r="G5" i="7"/>
  <c r="G11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3" authorId="0" shapeId="0" xr:uid="{55021EAF-78BF-4B8D-BE6E-ED0C35E432D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运费10r</t>
        </r>
      </text>
    </comment>
    <comment ref="G5" authorId="0" shapeId="0" xr:uid="{67AF05BD-30DE-4111-B0BF-92D0288AF8D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运费10r</t>
        </r>
      </text>
    </comment>
    <comment ref="G12" authorId="0" shapeId="0" xr:uid="{772D3140-2AE0-4192-84F1-9ECF8F97C8C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快递 10r</t>
        </r>
      </text>
    </comment>
    <comment ref="G16" authorId="0" shapeId="0" xr:uid="{C6D3C467-AF95-4908-BD77-CB293BC00287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快递 10r</t>
        </r>
      </text>
    </comment>
    <comment ref="G18" authorId="0" shapeId="0" xr:uid="{378AD4DA-E1A3-431A-A205-848D4A3A3F9E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快递 10r</t>
        </r>
      </text>
    </comment>
    <comment ref="G30" authorId="0" shapeId="0" xr:uid="{45386604-383A-4594-BD6B-77EF960DB3B6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5" authorId="0" shapeId="0" xr:uid="{1097BBB5-B895-4C69-8B44-B82F764B119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2.新品优惠5</t>
        </r>
      </text>
    </comment>
    <comment ref="G6" authorId="0" shapeId="0" xr:uid="{28945D4F-ECE4-4042-8952-DC81D7FC679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2.新品优惠5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K2" authorId="0" shapeId="0" xr:uid="{23D7F828-74E3-49C2-A58F-7B633269A1B7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目前寄出四套</t>
        </r>
      </text>
    </comment>
    <comment ref="J3" authorId="0" shapeId="0" xr:uid="{E7231F61-4C4C-42B0-9CDE-E3EECD4099B6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SF347866
寄到LX</t>
        </r>
      </text>
    </comment>
    <comment ref="K12" authorId="0" shapeId="0" xr:uid="{5BAB7B7A-A62F-4C13-8386-E7AE69D2AD1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目前寄出一套</t>
        </r>
      </text>
    </comment>
    <comment ref="J15" authorId="0" shapeId="0" xr:uid="{FFAED13D-5784-4E0A-B180-FF14803CB21F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目前到货一套</t>
        </r>
      </text>
    </comment>
  </commentList>
</comments>
</file>

<file path=xl/sharedStrings.xml><?xml version="1.0" encoding="utf-8"?>
<sst xmlns="http://schemas.openxmlformats.org/spreadsheetml/2006/main" count="340" uniqueCount="225">
  <si>
    <t>品牌</t>
    <phoneticPr fontId="2" type="noConversion"/>
  </si>
  <si>
    <t>型号</t>
    <phoneticPr fontId="2" type="noConversion"/>
  </si>
  <si>
    <t>数量</t>
    <phoneticPr fontId="2" type="noConversion"/>
  </si>
  <si>
    <t>收货人</t>
    <phoneticPr fontId="2" type="noConversion"/>
  </si>
  <si>
    <t>电话</t>
    <phoneticPr fontId="2" type="noConversion"/>
  </si>
  <si>
    <t>地址</t>
    <phoneticPr fontId="2" type="noConversion"/>
  </si>
  <si>
    <t>备注</t>
    <phoneticPr fontId="2" type="noConversion"/>
  </si>
  <si>
    <t>单价</t>
    <phoneticPr fontId="2" type="noConversion"/>
  </si>
  <si>
    <t>总收</t>
    <phoneticPr fontId="2" type="noConversion"/>
  </si>
  <si>
    <t>韩元</t>
    <phoneticPr fontId="2" type="noConversion"/>
  </si>
  <si>
    <t>实付</t>
    <phoneticPr fontId="2" type="noConversion"/>
  </si>
  <si>
    <t>日期</t>
    <phoneticPr fontId="2" type="noConversion"/>
  </si>
  <si>
    <t>国际运费</t>
    <phoneticPr fontId="2" type="noConversion"/>
  </si>
  <si>
    <t>国内运费</t>
    <phoneticPr fontId="2" type="noConversion"/>
  </si>
  <si>
    <t>下单网站</t>
    <phoneticPr fontId="2" type="noConversion"/>
  </si>
  <si>
    <t>备注</t>
    <phoneticPr fontId="2" type="noConversion"/>
  </si>
  <si>
    <t>单号</t>
    <phoneticPr fontId="2" type="noConversion"/>
  </si>
  <si>
    <t>订单编号</t>
    <phoneticPr fontId="2" type="noConversion"/>
  </si>
  <si>
    <t>韩元单价</t>
    <phoneticPr fontId="2" type="noConversion"/>
  </si>
  <si>
    <t>RMB</t>
    <phoneticPr fontId="2" type="noConversion"/>
  </si>
  <si>
    <t>来源</t>
    <phoneticPr fontId="2" type="noConversion"/>
  </si>
  <si>
    <t>金额</t>
    <phoneticPr fontId="2" type="noConversion"/>
  </si>
  <si>
    <t>实收</t>
    <phoneticPr fontId="2" type="noConversion"/>
  </si>
  <si>
    <t>总收款</t>
    <phoneticPr fontId="2" type="noConversion"/>
  </si>
  <si>
    <t>韩元总价</t>
    <phoneticPr fontId="2" type="noConversion"/>
  </si>
  <si>
    <t>总数量</t>
    <phoneticPr fontId="2" type="noConversion"/>
  </si>
  <si>
    <t>国际运费</t>
    <phoneticPr fontId="2" type="noConversion"/>
  </si>
  <si>
    <t>国内运费</t>
    <phoneticPr fontId="2" type="noConversion"/>
  </si>
  <si>
    <t>总付款（包含国际国内运费）</t>
    <phoneticPr fontId="2" type="noConversion"/>
  </si>
  <si>
    <t>总收益</t>
    <phoneticPr fontId="2" type="noConversion"/>
  </si>
  <si>
    <t>已下单</t>
    <phoneticPr fontId="2" type="noConversion"/>
  </si>
  <si>
    <t>用途</t>
    <phoneticPr fontId="2" type="noConversion"/>
  </si>
  <si>
    <t>milly微信收款</t>
    <phoneticPr fontId="2" type="noConversion"/>
  </si>
  <si>
    <t>象牙白</t>
    <phoneticPr fontId="2" type="noConversion"/>
  </si>
  <si>
    <t>卡其色</t>
    <phoneticPr fontId="2" type="noConversion"/>
  </si>
  <si>
    <t>黑色</t>
    <phoneticPr fontId="2" type="noConversion"/>
  </si>
  <si>
    <t>BAON</t>
    <phoneticPr fontId="2" type="noConversion"/>
  </si>
  <si>
    <t>黑色</t>
  </si>
  <si>
    <t>椰奶同款单肩斜挎包可调节</t>
    <phoneticPr fontId="2" type="noConversion"/>
  </si>
  <si>
    <t>Ohcookieee</t>
    <phoneticPr fontId="2" type="noConversion"/>
  </si>
  <si>
    <t>项链+明信片</t>
    <phoneticPr fontId="2" type="noConversion"/>
  </si>
  <si>
    <t>‘1271760193704443064</t>
    <phoneticPr fontId="2" type="noConversion"/>
  </si>
  <si>
    <t>潘盈</t>
  </si>
  <si>
    <t>安徽省 淮北市 烈山区 烈山镇 沱河东路8号淮北师范大学滨湖校区 ，000000</t>
    <phoneticPr fontId="2" type="noConversion"/>
  </si>
  <si>
    <t>‘1275924997765804291</t>
    <phoneticPr fontId="2" type="noConversion"/>
  </si>
  <si>
    <t>刘珂纯</t>
    <phoneticPr fontId="2" type="noConversion"/>
  </si>
  <si>
    <t>山东省 济南市 市中区 六里山街道 二环南路蓝天绿园小区自提柜 ，000000</t>
    <phoneticPr fontId="2" type="noConversion"/>
  </si>
  <si>
    <t>‘1211275049663572183</t>
    <phoneticPr fontId="2" type="noConversion"/>
  </si>
  <si>
    <t>陈思竹</t>
    <phoneticPr fontId="2" type="noConversion"/>
  </si>
  <si>
    <t>吉林省 白山市 浑江区 江北街道 长白山大街怡园超市 ，000000</t>
    <phoneticPr fontId="2" type="noConversion"/>
  </si>
  <si>
    <t>’1276326326098352997</t>
  </si>
  <si>
    <t>唐明容</t>
    <phoneticPr fontId="2" type="noConversion"/>
  </si>
  <si>
    <t>上海 上海市 普陀区 长风新村街道 中山北路3663号华东师范大学中北校区18舍 ，000000</t>
    <phoneticPr fontId="2" type="noConversion"/>
  </si>
  <si>
    <t>‘1275401808657022177</t>
    <phoneticPr fontId="2" type="noConversion"/>
  </si>
  <si>
    <t>尹衍泽</t>
  </si>
  <si>
    <t>湖北省 武汉市 洪山区 珞南街道 文秀街 武汉理工大升升公寓K栋105 ，000000</t>
    <phoneticPr fontId="2" type="noConversion"/>
  </si>
  <si>
    <t>项链</t>
    <phoneticPr fontId="2" type="noConversion"/>
  </si>
  <si>
    <t>‘1275437016490802046</t>
    <phoneticPr fontId="2" type="noConversion"/>
  </si>
  <si>
    <t>’1275437016490802046</t>
    <phoneticPr fontId="2" type="noConversion"/>
  </si>
  <si>
    <t>陆思婕</t>
    <phoneticPr fontId="2" type="noConversion"/>
  </si>
  <si>
    <t>北京 北京市 海淀区 八里庄街道 西三环北路105号首都师范大学本部（送进校内\n） ，000000</t>
    <phoneticPr fontId="2" type="noConversion"/>
  </si>
  <si>
    <t>’1278615423389733042</t>
    <phoneticPr fontId="2" type="noConversion"/>
  </si>
  <si>
    <t>王蔚</t>
    <phoneticPr fontId="2" type="noConversion"/>
  </si>
  <si>
    <t>浙江省 温州市 瑞安市 安阳街道 安阳城万事好路152-154号 ，000000</t>
    <phoneticPr fontId="2" type="noConversion"/>
  </si>
  <si>
    <t>DWS COMPANY</t>
    <phoneticPr fontId="2" type="noConversion"/>
  </si>
  <si>
    <t>尹衍泽</t>
    <phoneticPr fontId="2" type="noConversion"/>
  </si>
  <si>
    <t>湖北省 武汉市 洪山区 珞南街道 文秀街 武汉理工大升升公寓K栋105 ，000000</t>
    <phoneticPr fontId="2" type="noConversion"/>
  </si>
  <si>
    <t>’1278447445459022177</t>
    <phoneticPr fontId="2" type="noConversion"/>
  </si>
  <si>
    <t>M码</t>
    <phoneticPr fontId="2" type="noConversion"/>
  </si>
  <si>
    <t>‘1281004347014022177</t>
    <phoneticPr fontId="2" type="noConversion"/>
  </si>
  <si>
    <t>MIMICAWE</t>
    <phoneticPr fontId="2" type="noConversion"/>
  </si>
  <si>
    <t>刺绣花帆布水桶帽宽帽檐</t>
    <phoneticPr fontId="2" type="noConversion"/>
  </si>
  <si>
    <t>WHITE 均码</t>
    <phoneticPr fontId="2" type="noConversion"/>
  </si>
  <si>
    <t>‘1282055510995293716</t>
    <phoneticPr fontId="2" type="noConversion"/>
  </si>
  <si>
    <t>安麟</t>
    <phoneticPr fontId="2" type="noConversion"/>
  </si>
  <si>
    <t>北京 北京市 海淀区 紫竹院街道 北京舞蹈学院 ，000000</t>
    <phoneticPr fontId="2" type="noConversion"/>
  </si>
  <si>
    <t>‘1206967308216161102</t>
    <phoneticPr fontId="2" type="noConversion"/>
  </si>
  <si>
    <t>安宥真的朋友</t>
    <phoneticPr fontId="2" type="noConversion"/>
  </si>
  <si>
    <t>广东省 广州市 白云区 钟落潭镇 九佛西路280号菜鸟驿站广东白云学院北校区 ，000000</t>
    <phoneticPr fontId="2" type="noConversion"/>
  </si>
  <si>
    <t>’1282810248996823220</t>
    <phoneticPr fontId="2" type="noConversion"/>
  </si>
  <si>
    <t>赵璨</t>
    <phoneticPr fontId="2" type="noConversion"/>
  </si>
  <si>
    <t>广东省 深圳市 龙岗区 横岗街道 振业城2期观邸7c ，518116</t>
    <phoneticPr fontId="2" type="noConversion"/>
  </si>
  <si>
    <t>紫色爱心蝴蝶串珠项链</t>
    <phoneticPr fontId="2" type="noConversion"/>
  </si>
  <si>
    <t>‘1286603499408210258</t>
    <phoneticPr fontId="2" type="noConversion"/>
  </si>
  <si>
    <t>西小乐</t>
    <phoneticPr fontId="2" type="noConversion"/>
  </si>
  <si>
    <t>上海 上海市 闵行区 古美街道 顾戴路1266弄137号401室 ，000000</t>
    <phoneticPr fontId="2" type="noConversion"/>
  </si>
  <si>
    <t>宣美同款 闪光镶珠大圈半圆耳环</t>
    <phoneticPr fontId="2" type="noConversion"/>
  </si>
  <si>
    <t>PROP</t>
    <phoneticPr fontId="2" type="noConversion"/>
  </si>
  <si>
    <t>purple 耳夹</t>
    <phoneticPr fontId="2" type="noConversion"/>
  </si>
  <si>
    <t>林雪霞</t>
    <phoneticPr fontId="2" type="noConversion"/>
  </si>
  <si>
    <t>福建省 泉州市 晋江市 陈埭镇 洋埭新兴路67号 ，362218</t>
    <phoneticPr fontId="2" type="noConversion"/>
  </si>
  <si>
    <t>’1213247103052063398</t>
    <phoneticPr fontId="2" type="noConversion"/>
  </si>
  <si>
    <t>‘1213338327115788198</t>
    <phoneticPr fontId="2" type="noConversion"/>
  </si>
  <si>
    <t>项榆惠</t>
    <phoneticPr fontId="2" type="noConversion"/>
  </si>
  <si>
    <t>浙江省 杭州市 余杭区 五常街道 五常大道153号乐天城 6幢504室 ，000000</t>
    <phoneticPr fontId="2" type="noConversion"/>
  </si>
  <si>
    <t>’1290651300786298977</t>
    <phoneticPr fontId="2" type="noConversion"/>
  </si>
  <si>
    <t>金有谦同款 纯色logoT恤</t>
    <phoneticPr fontId="2" type="noConversion"/>
  </si>
  <si>
    <t>SAINTPAIN</t>
    <phoneticPr fontId="2" type="noConversion"/>
  </si>
  <si>
    <t>GRAY M码</t>
    <phoneticPr fontId="2" type="noConversion"/>
  </si>
  <si>
    <t>刘初一</t>
    <phoneticPr fontId="2" type="noConversion"/>
  </si>
  <si>
    <t>山东省 泰安市 岱岳区 北集坡街道 长城路619泰山医学院新校区 ，000000</t>
    <phoneticPr fontId="2" type="noConversion"/>
  </si>
  <si>
    <t>‘1212632292711771599</t>
    <phoneticPr fontId="2" type="noConversion"/>
  </si>
  <si>
    <t>邓老师转黄育仪</t>
    <phoneticPr fontId="2" type="noConversion"/>
  </si>
  <si>
    <t>广东省 广州市 增城区 新塘镇 荔新十三路62大立钢琴城 大立钢琴城62号大立钢琴 ，000000</t>
    <phoneticPr fontId="2" type="noConversion"/>
  </si>
  <si>
    <t>’1292422142187797647</t>
    <phoneticPr fontId="2" type="noConversion"/>
  </si>
  <si>
    <t>徐佳</t>
    <phoneticPr fontId="2" type="noConversion"/>
  </si>
  <si>
    <t>内蒙古自治区 呼和浩特市 赛罕区 大学西路街道 内蒙古农业大学西区 ，000000</t>
    <phoneticPr fontId="2" type="noConversion"/>
  </si>
  <si>
    <t>田柾国同款 圆领长袖卫衣</t>
    <phoneticPr fontId="2" type="noConversion"/>
  </si>
  <si>
    <t>S码</t>
    <phoneticPr fontId="2" type="noConversion"/>
  </si>
  <si>
    <t>‘1212668328835989492</t>
    <phoneticPr fontId="2" type="noConversion"/>
  </si>
  <si>
    <t>袁媛</t>
    <phoneticPr fontId="2" type="noConversion"/>
  </si>
  <si>
    <t>江苏省 淮安市 清江浦区 长东街道 水韵天成玉兰苑1号楼 ，223001</t>
    <phoneticPr fontId="2" type="noConversion"/>
  </si>
  <si>
    <t>nerdy</t>
    <phoneticPr fontId="2" type="noConversion"/>
  </si>
  <si>
    <t>nerdy套装</t>
    <phoneticPr fontId="2" type="noConversion"/>
  </si>
  <si>
    <t>9.xx</t>
    <phoneticPr fontId="2" type="noConversion"/>
  </si>
  <si>
    <t>微信下单</t>
    <phoneticPr fontId="2" type="noConversion"/>
  </si>
  <si>
    <t>项链*7 项链明信片*1</t>
    <phoneticPr fontId="2" type="noConversion"/>
  </si>
  <si>
    <t>已预定(七批)</t>
    <phoneticPr fontId="2" type="noConversion"/>
  </si>
  <si>
    <t>BAON(七批)</t>
    <phoneticPr fontId="2" type="noConversion"/>
  </si>
  <si>
    <t>黑*8</t>
    <phoneticPr fontId="2" type="noConversion"/>
  </si>
  <si>
    <t>M码*1</t>
    <phoneticPr fontId="2" type="noConversion"/>
  </si>
  <si>
    <t>微信</t>
    <phoneticPr fontId="2" type="noConversion"/>
  </si>
  <si>
    <t>内蒙古自治区包头市青山区万达小区二号楼四单元1608</t>
    <phoneticPr fontId="2" type="noConversion"/>
  </si>
  <si>
    <t>小野猪</t>
    <phoneticPr fontId="2" type="noConversion"/>
  </si>
  <si>
    <t>彩色透明蝴蝶珍珠链条项链</t>
    <phoneticPr fontId="2" type="noConversion"/>
  </si>
  <si>
    <t>10.x</t>
    <phoneticPr fontId="2" type="noConversion"/>
  </si>
  <si>
    <t>项链+明信片</t>
    <phoneticPr fontId="2" type="noConversion"/>
  </si>
  <si>
    <t>’1293318398968063149</t>
    <phoneticPr fontId="2" type="noConversion"/>
  </si>
  <si>
    <t>余锦培</t>
    <phoneticPr fontId="2" type="noConversion"/>
  </si>
  <si>
    <t>广东省 东莞市 石排镇 广东科技学院松山湖校区菜鸟驿站 ，000000</t>
    <phoneticPr fontId="2" type="noConversion"/>
  </si>
  <si>
    <t>象牙白</t>
    <phoneticPr fontId="2" type="noConversion"/>
  </si>
  <si>
    <t>‘1208361193990237707</t>
    <phoneticPr fontId="2" type="noConversion"/>
  </si>
  <si>
    <t>王大锤</t>
    <phoneticPr fontId="2" type="noConversion"/>
  </si>
  <si>
    <t>广东省 深圳市 龙岗区 坂田街道 坂田坂雪岗大道万科城诺丁山127 ，518116</t>
    <phoneticPr fontId="2" type="noConversion"/>
  </si>
  <si>
    <t>断货退款</t>
    <phoneticPr fontId="2" type="noConversion"/>
  </si>
  <si>
    <t>八月库存</t>
    <phoneticPr fontId="2" type="noConversion"/>
  </si>
  <si>
    <t>BlingStar</t>
    <phoneticPr fontId="2" type="noConversion"/>
  </si>
  <si>
    <t>朴彩英Rosé同款 BlingStar发夹</t>
    <phoneticPr fontId="2" type="noConversion"/>
  </si>
  <si>
    <t>透明*1</t>
    <phoneticPr fontId="2" type="noConversion"/>
  </si>
  <si>
    <t>’1299667467605207593</t>
    <phoneticPr fontId="2" type="noConversion"/>
  </si>
  <si>
    <t>三七</t>
    <phoneticPr fontId="2" type="noConversion"/>
  </si>
  <si>
    <t>四川省 雅安市 雨城区 青江街道 天梯路领地凯旋帝景1期1号门 ，000000</t>
    <phoneticPr fontId="2" type="noConversion"/>
  </si>
  <si>
    <t>已预定(八批)</t>
    <phoneticPr fontId="2" type="noConversion"/>
  </si>
  <si>
    <t>BAON(八批)</t>
    <phoneticPr fontId="2" type="noConversion"/>
  </si>
  <si>
    <t>黑*4 白*1</t>
    <phoneticPr fontId="2" type="noConversion"/>
  </si>
  <si>
    <t>已下单（包裹丢失，全部退款）</t>
    <phoneticPr fontId="2" type="noConversion"/>
  </si>
  <si>
    <t>‘1209796731090279317</t>
    <phoneticPr fontId="2" type="noConversion"/>
  </si>
  <si>
    <t>小盐</t>
    <phoneticPr fontId="2" type="noConversion"/>
  </si>
  <si>
    <t>湖北省 武汉市 武昌区 黄鹤楼街街道 黄鹤楼街办事处彭刘杨路机电宿舍 ，000000</t>
    <phoneticPr fontId="2" type="noConversion"/>
  </si>
  <si>
    <t>’1300253691211575755</t>
    <phoneticPr fontId="2" type="noConversion"/>
  </si>
  <si>
    <t>陈镜竹</t>
    <phoneticPr fontId="2" type="noConversion"/>
  </si>
  <si>
    <t>湖北省 武汉市 洪山区 关山街道 创业街文华路8号文华学院 ，000000</t>
    <phoneticPr fontId="2" type="noConversion"/>
  </si>
  <si>
    <t>muahmuah</t>
    <phoneticPr fontId="2" type="noConversion"/>
  </si>
  <si>
    <t>微信下单</t>
    <phoneticPr fontId="2" type="noConversion"/>
  </si>
  <si>
    <t>spao</t>
    <phoneticPr fontId="2" type="noConversion"/>
  </si>
  <si>
    <t>睡衣</t>
    <phoneticPr fontId="2" type="noConversion"/>
  </si>
  <si>
    <t>‘1303341626776535546</t>
    <phoneticPr fontId="2" type="noConversion"/>
  </si>
  <si>
    <t>张寅</t>
    <phoneticPr fontId="2" type="noConversion"/>
  </si>
  <si>
    <t>江苏省 苏州市 姑苏区 双塔街道 东环路50号苏州大学东校区 ，000000</t>
    <phoneticPr fontId="2" type="noConversion"/>
  </si>
  <si>
    <t>WHYNOTUS</t>
    <phoneticPr fontId="2" type="noConversion"/>
  </si>
  <si>
    <t>’1304670313423720736</t>
    <phoneticPr fontId="2" type="noConversion"/>
  </si>
  <si>
    <t>印花修身半身裙侧开衩高腰包臀</t>
    <phoneticPr fontId="2" type="noConversion"/>
  </si>
  <si>
    <t>olive paw 均码</t>
    <phoneticPr fontId="2" type="noConversion"/>
  </si>
  <si>
    <t>申云芝</t>
    <phoneticPr fontId="2" type="noConversion"/>
  </si>
  <si>
    <t>四川省 成都市 郫都区 合作街道 四川省高新西区中海国际峰墅一期 8-4 ，000000</t>
    <phoneticPr fontId="2" type="noConversion"/>
  </si>
  <si>
    <t>单睿婕</t>
  </si>
  <si>
    <t>安徽省合肥市蜀山区芙蓉社区安徽大学磬苑校区近邻宝c区代收</t>
    <phoneticPr fontId="2" type="noConversion"/>
  </si>
  <si>
    <t>‘1311648338502923417</t>
    <phoneticPr fontId="2" type="noConversion"/>
  </si>
  <si>
    <t>Hungyan</t>
    <phoneticPr fontId="2" type="noConversion"/>
  </si>
  <si>
    <t>广东省 中山市 石岐区街道 映月居进门口左侧靠墙丰巢位置 ，000000</t>
    <phoneticPr fontId="2" type="noConversion"/>
  </si>
  <si>
    <t>’1312705262491505634</t>
    <phoneticPr fontId="2" type="noConversion"/>
  </si>
  <si>
    <t>叶安琦</t>
    <phoneticPr fontId="2" type="noConversion"/>
  </si>
  <si>
    <t>江西省 萍乡市 芦溪县 芦溪镇 芦溪中学（快递代收处） ，000000</t>
    <phoneticPr fontId="2" type="noConversion"/>
  </si>
  <si>
    <t>‘1313072067267987419</t>
    <phoneticPr fontId="2" type="noConversion"/>
  </si>
  <si>
    <t>崔叡娜</t>
    <phoneticPr fontId="2" type="noConversion"/>
  </si>
  <si>
    <t>上海 上海市 嘉定区 安亭镇 方南路桃园别墅一区401弄81号 ，201814</t>
    <phoneticPr fontId="2" type="noConversion"/>
  </si>
  <si>
    <t>’1314124705981603053</t>
    <phoneticPr fontId="2" type="noConversion"/>
  </si>
  <si>
    <t>刘燕</t>
    <phoneticPr fontId="2" type="noConversion"/>
  </si>
  <si>
    <t>湖南省 怀化市 鹤城区 迎丰街道 原怀化纱厂城东市场旁坨院社区卫生服务中心 ，418000</t>
    <phoneticPr fontId="2" type="noConversion"/>
  </si>
  <si>
    <t>‘1314523441858163387</t>
    <phoneticPr fontId="2" type="noConversion"/>
  </si>
  <si>
    <t>八月</t>
  </si>
  <si>
    <t>浙江省 杭州市 上城区 望江街道 新杭派175 in ，000000</t>
    <phoneticPr fontId="2" type="noConversion"/>
  </si>
  <si>
    <t>程程</t>
    <phoneticPr fontId="2" type="noConversion"/>
  </si>
  <si>
    <t xml:space="preserve">湖北省武汉市江汉区江发路东方名都  </t>
    <phoneticPr fontId="2" type="noConversion"/>
  </si>
  <si>
    <t>‘1315582092512979355</t>
    <phoneticPr fontId="2" type="noConversion"/>
  </si>
  <si>
    <t>洪炜灿</t>
    <phoneticPr fontId="2" type="noConversion"/>
  </si>
  <si>
    <t>福建省 福州市 闽侯县 上街镇 学园路2号福州大学旗山校区28楼211 ，000000</t>
    <phoneticPr fontId="2" type="noConversion"/>
  </si>
  <si>
    <t>’1320178791529980170</t>
    <phoneticPr fontId="2" type="noConversion"/>
  </si>
  <si>
    <t>刘丹</t>
    <phoneticPr fontId="2" type="noConversion"/>
  </si>
  <si>
    <t>湖北省 武汉市 洪山区 关山街道 民族大道182号中南民族大学南区宿舍26栋 ，000000</t>
    <phoneticPr fontId="2" type="noConversion"/>
  </si>
  <si>
    <t>严梦佳</t>
    <phoneticPr fontId="2" type="noConversion"/>
  </si>
  <si>
    <t>上海市徐汇区漕溪北路零陵路汇翠花园4号楼3001</t>
    <phoneticPr fontId="2" type="noConversion"/>
  </si>
  <si>
    <t>紫色卫衣  87mm</t>
    <phoneticPr fontId="2" type="noConversion"/>
  </si>
  <si>
    <t>Mmlg</t>
    <phoneticPr fontId="2" type="noConversion"/>
  </si>
  <si>
    <t>陈泽琳</t>
    <phoneticPr fontId="2" type="noConversion"/>
  </si>
  <si>
    <t>广东省佛山市顺德区容桂东逸湾七期水漾林庭B区3街35号</t>
    <phoneticPr fontId="2" type="noConversion"/>
  </si>
  <si>
    <t>muahmuah*2(一套两件) + aqo*1</t>
    <phoneticPr fontId="2" type="noConversion"/>
  </si>
  <si>
    <t>PROP</t>
  </si>
  <si>
    <t>江雅兰</t>
    <phoneticPr fontId="2" type="noConversion"/>
  </si>
  <si>
    <t>湖南省衡阳市衡东县吴集镇天英学校</t>
    <phoneticPr fontId="2" type="noConversion"/>
  </si>
  <si>
    <t>还差一套未到货</t>
    <phoneticPr fontId="2" type="noConversion"/>
  </si>
  <si>
    <t>已下单*3</t>
    <phoneticPr fontId="2" type="noConversion"/>
  </si>
  <si>
    <t>项链*3</t>
    <phoneticPr fontId="2" type="noConversion"/>
  </si>
  <si>
    <t>aqo*1</t>
    <phoneticPr fontId="2" type="noConversion"/>
  </si>
  <si>
    <t>aqo</t>
    <phoneticPr fontId="2" type="noConversion"/>
  </si>
  <si>
    <t>muahmuah*2套 (一套两件)</t>
    <phoneticPr fontId="2" type="noConversion"/>
  </si>
  <si>
    <t>BAON(九批)</t>
  </si>
  <si>
    <t>黑*18 白*2</t>
    <phoneticPr fontId="2" type="noConversion"/>
  </si>
  <si>
    <t>10.xx</t>
    <phoneticPr fontId="2" type="noConversion"/>
  </si>
  <si>
    <t>已预定(九批)</t>
    <phoneticPr fontId="2" type="noConversion"/>
  </si>
  <si>
    <t>还未售完</t>
    <phoneticPr fontId="2" type="noConversion"/>
  </si>
  <si>
    <t>未退款四人</t>
    <phoneticPr fontId="2" type="noConversion"/>
  </si>
  <si>
    <t>‘1325405522638244685</t>
    <phoneticPr fontId="2" type="noConversion"/>
  </si>
  <si>
    <t>沈奕彤</t>
    <phoneticPr fontId="2" type="noConversion"/>
  </si>
  <si>
    <t>湖南省 衡阳市 蒸湘区 雨母山镇 衡祁路228号南华大学雨母校区 ，000000</t>
    <phoneticPr fontId="2" type="noConversion"/>
  </si>
  <si>
    <t>’1216934041993195293</t>
    <phoneticPr fontId="2" type="noConversion"/>
  </si>
  <si>
    <t>叶伟毅</t>
    <phoneticPr fontId="2" type="noConversion"/>
  </si>
  <si>
    <t>浙江省 杭州市 西湖区 三墩镇 五常港路华策中心C座709 ，000000</t>
    <phoneticPr fontId="2" type="noConversion"/>
  </si>
  <si>
    <t>‘1331071022195234216</t>
    <phoneticPr fontId="2" type="noConversion"/>
  </si>
  <si>
    <t>王春芳</t>
    <phoneticPr fontId="2" type="noConversion"/>
  </si>
  <si>
    <t>海南省 海口市 龙华区 中山街道 得胜沙西庙市场一号店铺港客士 ，000000</t>
    <phoneticPr fontId="2" type="noConversion"/>
  </si>
  <si>
    <t>muahmuah(一套两件)</t>
    <phoneticPr fontId="2" type="noConversion"/>
  </si>
  <si>
    <t>蛋蛋</t>
    <phoneticPr fontId="2" type="noConversion"/>
  </si>
  <si>
    <t>湖北省武汉市蔡甸区车城大道218号金凯公寓c栋</t>
    <phoneticPr fontId="2" type="noConversion"/>
  </si>
  <si>
    <t>已发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</si>
</sst>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#,##0.00_);[Red]\(#,##0.00\)"/>
    <numFmt numFmtId="177" formatCode="0.00_ "/>
    <numFmt numFmtId="178" formatCode="0_ "/>
    <numFmt numFmtId="179" formatCode="0.0_ "/>
    <numFmt numFmtId="180" formatCode="0.00_ ;[Red]\-0.00\ "/>
    <numFmt numFmtId="181" formatCode="0.0_ ;[Red]\-0.0\ "/>
  </numFmts>
  <fonts count="19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charset val="134"/>
      <scheme val="minor"/>
    </font>
    <font>
      <b/>
      <u/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0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7F7F7F"/>
      </left>
      <right/>
      <top style="thin">
        <color rgb="FF7F7F7F"/>
      </top>
      <bottom style="thick">
        <color theme="0" tint="-0.24994659260841701"/>
      </bottom>
      <diagonal/>
    </border>
    <border>
      <left/>
      <right style="thin">
        <color rgb="FF7F7F7F"/>
      </right>
      <top style="thin">
        <color rgb="FF7F7F7F"/>
      </top>
      <bottom style="thick">
        <color theme="0" tint="-0.24994659260841701"/>
      </bottom>
      <diagonal/>
    </border>
    <border>
      <left style="double">
        <color rgb="FF3F3F3F"/>
      </left>
      <right style="thick">
        <color theme="0" tint="-0.24994659260841701"/>
      </right>
      <top style="double">
        <color rgb="FF3F3F3F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double">
        <color rgb="FF3F3F3F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double">
        <color rgb="FF3F3F3F"/>
      </left>
      <right style="thin">
        <color theme="0" tint="-0.24994659260841701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thick">
        <color theme="0" tint="-0.24994659260841701"/>
      </right>
      <top style="double">
        <color rgb="FF3F3F3F"/>
      </top>
      <bottom/>
      <diagonal/>
    </border>
    <border>
      <left/>
      <right style="thick">
        <color theme="0" tint="-0.24994659260841701"/>
      </right>
      <top/>
      <bottom/>
      <diagonal/>
    </border>
  </borders>
  <cellStyleXfs count="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169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>
      <alignment vertical="center"/>
    </xf>
    <xf numFmtId="0" fontId="1" fillId="2" borderId="1" xfId="1" applyBorder="1" applyAlignment="1">
      <alignment horizontal="center" vertical="center"/>
    </xf>
    <xf numFmtId="3" fontId="0" fillId="4" borderId="6" xfId="0" applyNumberFormat="1" applyFill="1" applyBorder="1">
      <alignment vertical="center"/>
    </xf>
    <xf numFmtId="0" fontId="5" fillId="0" borderId="8" xfId="4" applyAlignment="1">
      <alignment horizontal="right" vertical="center"/>
    </xf>
    <xf numFmtId="0" fontId="5" fillId="0" borderId="9" xfId="4" applyBorder="1" applyAlignment="1">
      <alignment horizontal="center" vertical="center"/>
    </xf>
    <xf numFmtId="0" fontId="5" fillId="0" borderId="0" xfId="4" applyBorder="1" applyAlignment="1">
      <alignment horizontal="center" vertical="center"/>
    </xf>
    <xf numFmtId="176" fontId="5" fillId="0" borderId="10" xfId="4" applyNumberFormat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10" fillId="5" borderId="0" xfId="3" applyFill="1" applyAlignment="1">
      <alignment horizontal="center" vertical="center"/>
    </xf>
    <xf numFmtId="3" fontId="5" fillId="0" borderId="8" xfId="4" applyNumberFormat="1">
      <alignment vertical="center"/>
    </xf>
    <xf numFmtId="0" fontId="1" fillId="2" borderId="11" xfId="1" applyBorder="1" applyAlignment="1">
      <alignment horizontal="center" vertical="center"/>
    </xf>
    <xf numFmtId="0" fontId="10" fillId="0" borderId="0" xfId="3" applyAlignment="1">
      <alignment horizontal="center" vertical="center"/>
    </xf>
    <xf numFmtId="0" fontId="1" fillId="2" borderId="12" xfId="1" applyBorder="1" applyAlignment="1">
      <alignment vertical="center"/>
    </xf>
    <xf numFmtId="0" fontId="0" fillId="0" borderId="0" xfId="0" applyAlignment="1">
      <alignment horizontal="left" vertical="center"/>
    </xf>
    <xf numFmtId="0" fontId="5" fillId="0" borderId="8" xfId="4" applyAlignment="1">
      <alignment horizontal="left" vertical="center"/>
    </xf>
    <xf numFmtId="177" fontId="9" fillId="0" borderId="0" xfId="3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9" fontId="4" fillId="3" borderId="13" xfId="2" applyNumberFormat="1" applyBorder="1" applyAlignment="1">
      <alignment horizontal="center" vertical="center"/>
    </xf>
    <xf numFmtId="0" fontId="10" fillId="0" borderId="0" xfId="3" applyBorder="1" applyAlignment="1">
      <alignment horizontal="center" vertical="center"/>
    </xf>
    <xf numFmtId="176" fontId="5" fillId="0" borderId="14" xfId="4" applyNumberFormat="1" applyFill="1" applyBorder="1">
      <alignment vertical="center"/>
    </xf>
    <xf numFmtId="179" fontId="9" fillId="0" borderId="0" xfId="3" applyNumberFormat="1" applyFont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177" fontId="9" fillId="0" borderId="0" xfId="3" applyNumberFormat="1" applyFont="1" applyBorder="1" applyAlignment="1">
      <alignment horizontal="center" vertical="center"/>
    </xf>
    <xf numFmtId="176" fontId="5" fillId="0" borderId="14" xfId="4" applyNumberFormat="1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3" fontId="5" fillId="0" borderId="10" xfId="4" applyNumberFormat="1" applyBorder="1">
      <alignment vertical="center"/>
    </xf>
    <xf numFmtId="0" fontId="0" fillId="4" borderId="15" xfId="0" applyFill="1" applyBorder="1">
      <alignment vertical="center"/>
    </xf>
    <xf numFmtId="0" fontId="0" fillId="6" borderId="6" xfId="0" applyFill="1" applyBorder="1">
      <alignment vertical="center"/>
    </xf>
    <xf numFmtId="3" fontId="0" fillId="6" borderId="6" xfId="0" applyNumberFormat="1" applyFill="1" applyBorder="1">
      <alignment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6" xfId="0" applyFont="1" applyFill="1" applyBorder="1">
      <alignment vertical="center"/>
    </xf>
    <xf numFmtId="0" fontId="0" fillId="6" borderId="6" xfId="0" applyFill="1" applyBorder="1" applyAlignment="1">
      <alignment horizontal="left" vertical="center"/>
    </xf>
    <xf numFmtId="0" fontId="6" fillId="4" borderId="6" xfId="0" applyFont="1" applyFill="1" applyBorder="1">
      <alignment vertical="center"/>
    </xf>
    <xf numFmtId="0" fontId="0" fillId="6" borderId="15" xfId="0" applyFill="1" applyBorder="1">
      <alignment vertical="center"/>
    </xf>
    <xf numFmtId="178" fontId="0" fillId="6" borderId="16" xfId="0" applyNumberFormat="1" applyFill="1" applyBorder="1" applyAlignment="1">
      <alignment horizontal="left" vertical="center"/>
    </xf>
    <xf numFmtId="178" fontId="0" fillId="4" borderId="16" xfId="0" quotePrefix="1" applyNumberFormat="1" applyFill="1" applyBorder="1" applyAlignment="1">
      <alignment horizontal="left" vertical="center"/>
    </xf>
    <xf numFmtId="181" fontId="4" fillId="3" borderId="17" xfId="2" applyNumberFormat="1" applyBorder="1" applyAlignment="1">
      <alignment horizontal="center" vertical="center"/>
    </xf>
    <xf numFmtId="0" fontId="12" fillId="6" borderId="5" xfId="0" applyFont="1" applyFill="1" applyBorder="1" applyAlignment="1">
      <alignment vertical="center"/>
    </xf>
    <xf numFmtId="0" fontId="12" fillId="6" borderId="6" xfId="0" applyFont="1" applyFill="1" applyBorder="1" applyAlignment="1">
      <alignment vertical="center" wrapText="1"/>
    </xf>
    <xf numFmtId="0" fontId="12" fillId="6" borderId="6" xfId="0" applyFont="1" applyFill="1" applyBorder="1">
      <alignment vertical="center"/>
    </xf>
    <xf numFmtId="3" fontId="12" fillId="6" borderId="6" xfId="0" applyNumberFormat="1" applyFont="1" applyFill="1" applyBorder="1">
      <alignment vertical="center"/>
    </xf>
    <xf numFmtId="0" fontId="13" fillId="6" borderId="6" xfId="0" applyFont="1" applyFill="1" applyBorder="1" applyAlignment="1">
      <alignment vertical="center"/>
    </xf>
    <xf numFmtId="0" fontId="13" fillId="6" borderId="6" xfId="0" applyFont="1" applyFill="1" applyBorder="1">
      <alignment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6" xfId="0" quotePrefix="1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178" fontId="12" fillId="6" borderId="7" xfId="0" applyNumberFormat="1" applyFont="1" applyFill="1" applyBorder="1" applyAlignment="1">
      <alignment horizontal="left" vertical="center"/>
    </xf>
    <xf numFmtId="178" fontId="0" fillId="4" borderId="16" xfId="0" applyNumberFormat="1" applyFill="1" applyBorder="1" applyAlignment="1">
      <alignment horizontal="left" vertical="center"/>
    </xf>
    <xf numFmtId="0" fontId="10" fillId="7" borderId="0" xfId="3" applyFill="1">
      <alignment vertical="center"/>
    </xf>
    <xf numFmtId="0" fontId="3" fillId="7" borderId="0" xfId="0" applyFont="1" applyFill="1">
      <alignment vertical="center"/>
    </xf>
    <xf numFmtId="0" fontId="6" fillId="4" borderId="5" xfId="0" applyFont="1" applyFill="1" applyBorder="1">
      <alignment vertical="center"/>
    </xf>
    <xf numFmtId="0" fontId="13" fillId="4" borderId="6" xfId="0" applyFont="1" applyFill="1" applyBorder="1">
      <alignment vertical="center"/>
    </xf>
    <xf numFmtId="0" fontId="12" fillId="4" borderId="5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 wrapText="1"/>
    </xf>
    <xf numFmtId="0" fontId="12" fillId="4" borderId="6" xfId="0" applyFont="1" applyFill="1" applyBorder="1">
      <alignment vertical="center"/>
    </xf>
    <xf numFmtId="3" fontId="12" fillId="4" borderId="6" xfId="0" applyNumberFormat="1" applyFont="1" applyFill="1" applyBorder="1">
      <alignment vertical="center"/>
    </xf>
    <xf numFmtId="0" fontId="13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6" xfId="0" quotePrefix="1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178" fontId="12" fillId="4" borderId="7" xfId="0" applyNumberFormat="1" applyFont="1" applyFill="1" applyBorder="1" applyAlignment="1">
      <alignment horizontal="left" vertical="center"/>
    </xf>
    <xf numFmtId="0" fontId="11" fillId="6" borderId="6" xfId="0" applyFont="1" applyFill="1" applyBorder="1" applyAlignment="1">
      <alignment horizontal="center" vertical="center"/>
    </xf>
    <xf numFmtId="178" fontId="0" fillId="6" borderId="16" xfId="0" quotePrefix="1" applyNumberFormat="1" applyFill="1" applyBorder="1" applyAlignment="1">
      <alignment horizontal="left" vertical="center"/>
    </xf>
    <xf numFmtId="0" fontId="3" fillId="6" borderId="6" xfId="0" applyFont="1" applyFill="1" applyBorder="1">
      <alignment vertical="center"/>
    </xf>
    <xf numFmtId="177" fontId="4" fillId="3" borderId="20" xfId="2" applyNumberFormat="1" applyBorder="1" applyAlignment="1">
      <alignment horizontal="center" vertical="center"/>
    </xf>
    <xf numFmtId="0" fontId="3" fillId="6" borderId="6" xfId="0" quotePrefix="1" applyFont="1" applyFill="1" applyBorder="1">
      <alignment vertical="center"/>
    </xf>
    <xf numFmtId="0" fontId="12" fillId="6" borderId="15" xfId="0" applyFont="1" applyFill="1" applyBorder="1">
      <alignment vertical="center"/>
    </xf>
    <xf numFmtId="178" fontId="12" fillId="6" borderId="16" xfId="0" applyNumberFormat="1" applyFont="1" applyFill="1" applyBorder="1" applyAlignment="1">
      <alignment horizontal="left" vertical="center"/>
    </xf>
    <xf numFmtId="180" fontId="4" fillId="3" borderId="17" xfId="2" applyNumberFormat="1" applyBorder="1" applyAlignment="1">
      <alignment horizontal="center" vertical="center"/>
    </xf>
    <xf numFmtId="0" fontId="3" fillId="4" borderId="6" xfId="0" quotePrefix="1" applyFont="1" applyFill="1" applyBorder="1">
      <alignment vertical="center"/>
    </xf>
    <xf numFmtId="180" fontId="4" fillId="3" borderId="17" xfId="2" applyNumberFormat="1" applyBorder="1" applyAlignment="1">
      <alignment horizontal="center" vertical="center"/>
    </xf>
    <xf numFmtId="0" fontId="10" fillId="6" borderId="6" xfId="3" applyFill="1" applyBorder="1">
      <alignment vertical="center"/>
    </xf>
    <xf numFmtId="179" fontId="4" fillId="3" borderId="22" xfId="2" applyNumberFormat="1" applyBorder="1" applyAlignment="1">
      <alignment horizontal="center" vertical="center"/>
    </xf>
    <xf numFmtId="179" fontId="4" fillId="3" borderId="20" xfId="2" applyNumberFormat="1" applyBorder="1" applyAlignment="1">
      <alignment horizontal="center" vertical="center"/>
    </xf>
    <xf numFmtId="177" fontId="4" fillId="3" borderId="22" xfId="2" applyNumberFormat="1" applyBorder="1" applyAlignment="1">
      <alignment horizontal="center" vertical="center"/>
    </xf>
    <xf numFmtId="181" fontId="4" fillId="3" borderId="17" xfId="2" applyNumberFormat="1" applyBorder="1" applyAlignment="1">
      <alignment horizontal="center" vertical="center"/>
    </xf>
    <xf numFmtId="0" fontId="0" fillId="6" borderId="15" xfId="0" applyFill="1" applyBorder="1" applyAlignment="1">
      <alignment vertical="center" wrapText="1"/>
    </xf>
    <xf numFmtId="0" fontId="14" fillId="6" borderId="5" xfId="0" applyFont="1" applyFill="1" applyBorder="1" applyAlignment="1">
      <alignment vertical="center"/>
    </xf>
    <xf numFmtId="0" fontId="14" fillId="6" borderId="6" xfId="0" applyFont="1" applyFill="1" applyBorder="1" applyAlignment="1">
      <alignment vertical="center" wrapText="1"/>
    </xf>
    <xf numFmtId="0" fontId="14" fillId="6" borderId="6" xfId="0" applyFont="1" applyFill="1" applyBorder="1">
      <alignment vertical="center"/>
    </xf>
    <xf numFmtId="3" fontId="14" fillId="6" borderId="6" xfId="0" applyNumberFormat="1" applyFont="1" applyFill="1" applyBorder="1">
      <alignment vertical="center"/>
    </xf>
    <xf numFmtId="0" fontId="15" fillId="6" borderId="6" xfId="0" applyFont="1" applyFill="1" applyBorder="1" applyAlignment="1">
      <alignment vertical="center"/>
    </xf>
    <xf numFmtId="0" fontId="15" fillId="6" borderId="6" xfId="0" applyFont="1" applyFill="1" applyBorder="1">
      <alignment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6" xfId="0" quotePrefix="1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7" xfId="0" applyFont="1" applyFill="1" applyBorder="1" applyAlignment="1">
      <alignment horizontal="left" vertical="center"/>
    </xf>
    <xf numFmtId="178" fontId="14" fillId="6" borderId="7" xfId="0" applyNumberFormat="1" applyFont="1" applyFill="1" applyBorder="1" applyAlignment="1">
      <alignment horizontal="left" vertical="center"/>
    </xf>
    <xf numFmtId="0" fontId="6" fillId="6" borderId="5" xfId="0" applyFont="1" applyFill="1" applyBorder="1">
      <alignment vertical="center"/>
    </xf>
    <xf numFmtId="179" fontId="3" fillId="0" borderId="0" xfId="0" applyNumberFormat="1" applyFont="1" applyAlignment="1">
      <alignment vertical="center"/>
    </xf>
    <xf numFmtId="0" fontId="12" fillId="4" borderId="7" xfId="0" applyFont="1" applyFill="1" applyBorder="1" applyAlignment="1">
      <alignment horizontal="left" vertical="center" wrapText="1"/>
    </xf>
    <xf numFmtId="0" fontId="12" fillId="8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4" fillId="4" borderId="6" xfId="0" applyFont="1" applyFill="1" applyBorder="1">
      <alignment vertical="center"/>
    </xf>
    <xf numFmtId="3" fontId="14" fillId="4" borderId="6" xfId="0" applyNumberFormat="1" applyFont="1" applyFill="1" applyBorder="1">
      <alignment vertical="center"/>
    </xf>
    <xf numFmtId="0" fontId="15" fillId="4" borderId="6" xfId="0" applyFont="1" applyFill="1" applyBorder="1">
      <alignment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6" xfId="0" quotePrefix="1" applyFont="1" applyFill="1" applyBorder="1">
      <alignment vertical="center"/>
    </xf>
    <xf numFmtId="0" fontId="14" fillId="4" borderId="6" xfId="0" applyFont="1" applyFill="1" applyBorder="1" applyAlignment="1">
      <alignment horizontal="left" vertical="center"/>
    </xf>
    <xf numFmtId="0" fontId="14" fillId="4" borderId="15" xfId="0" applyFont="1" applyFill="1" applyBorder="1">
      <alignment vertical="center"/>
    </xf>
    <xf numFmtId="178" fontId="14" fillId="4" borderId="16" xfId="0" applyNumberFormat="1" applyFont="1" applyFill="1" applyBorder="1" applyAlignment="1">
      <alignment horizontal="left" vertical="center"/>
    </xf>
    <xf numFmtId="0" fontId="15" fillId="6" borderId="6" xfId="0" quotePrefix="1" applyFont="1" applyFill="1" applyBorder="1">
      <alignment vertical="center"/>
    </xf>
    <xf numFmtId="0" fontId="14" fillId="6" borderId="15" xfId="0" applyFont="1" applyFill="1" applyBorder="1">
      <alignment vertical="center"/>
    </xf>
    <xf numFmtId="178" fontId="14" fillId="6" borderId="16" xfId="0" applyNumberFormat="1" applyFont="1" applyFill="1" applyBorder="1" applyAlignment="1">
      <alignment horizontal="left" vertical="center"/>
    </xf>
    <xf numFmtId="0" fontId="17" fillId="4" borderId="6" xfId="3" applyFont="1" applyFill="1" applyBorder="1">
      <alignment vertical="center"/>
    </xf>
    <xf numFmtId="0" fontId="6" fillId="6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center" vertical="center"/>
    </xf>
    <xf numFmtId="0" fontId="16" fillId="6" borderId="6" xfId="0" applyFont="1" applyFill="1" applyBorder="1">
      <alignment vertical="center"/>
    </xf>
    <xf numFmtId="0" fontId="16" fillId="4" borderId="6" xfId="0" applyFont="1" applyFill="1" applyBorder="1">
      <alignment vertical="center"/>
    </xf>
    <xf numFmtId="0" fontId="11" fillId="10" borderId="6" xfId="0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180" fontId="4" fillId="3" borderId="28" xfId="2" applyNumberFormat="1" applyBorder="1" applyAlignment="1">
      <alignment horizontal="center" vertical="center"/>
    </xf>
    <xf numFmtId="180" fontId="4" fillId="3" borderId="29" xfId="2" applyNumberFormat="1" applyBorder="1" applyAlignment="1">
      <alignment horizontal="center" vertical="center"/>
    </xf>
    <xf numFmtId="181" fontId="4" fillId="3" borderId="17" xfId="2" applyNumberFormat="1" applyBorder="1" applyAlignment="1">
      <alignment horizontal="center" vertical="center"/>
    </xf>
    <xf numFmtId="181" fontId="4" fillId="3" borderId="27" xfId="2" applyNumberFormat="1" applyBorder="1" applyAlignment="1">
      <alignment horizontal="center" vertical="center"/>
    </xf>
    <xf numFmtId="177" fontId="4" fillId="3" borderId="22" xfId="2" applyNumberFormat="1" applyBorder="1" applyAlignment="1">
      <alignment horizontal="center" vertical="center"/>
    </xf>
    <xf numFmtId="177" fontId="4" fillId="3" borderId="23" xfId="2" applyNumberFormat="1" applyBorder="1" applyAlignment="1">
      <alignment horizontal="center" vertical="center"/>
    </xf>
    <xf numFmtId="177" fontId="4" fillId="3" borderId="24" xfId="2" applyNumberFormat="1" applyBorder="1" applyAlignment="1">
      <alignment horizontal="center" vertical="center"/>
    </xf>
    <xf numFmtId="0" fontId="0" fillId="4" borderId="25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12" fillId="10" borderId="18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27" xfId="0" applyNumberFormat="1" applyFont="1" applyBorder="1" applyAlignment="1">
      <alignment horizontal="center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21" xfId="0" applyFont="1" applyFill="1" applyBorder="1" applyAlignment="1">
      <alignment horizontal="right" vertical="center"/>
    </xf>
    <xf numFmtId="0" fontId="3" fillId="6" borderId="19" xfId="0" applyFont="1" applyFill="1" applyBorder="1" applyAlignment="1">
      <alignment horizontal="right" vertical="center"/>
    </xf>
    <xf numFmtId="179" fontId="3" fillId="0" borderId="0" xfId="0" applyNumberFormat="1" applyFont="1" applyAlignment="1">
      <alignment horizontal="center" vertical="center"/>
    </xf>
    <xf numFmtId="0" fontId="13" fillId="6" borderId="18" xfId="0" applyFont="1" applyFill="1" applyBorder="1" applyAlignment="1">
      <alignment horizontal="right" vertical="center"/>
    </xf>
    <xf numFmtId="0" fontId="13" fillId="6" borderId="21" xfId="0" applyFont="1" applyFill="1" applyBorder="1" applyAlignment="1">
      <alignment horizontal="right" vertical="center"/>
    </xf>
    <xf numFmtId="0" fontId="13" fillId="6" borderId="19" xfId="0" applyFont="1" applyFill="1" applyBorder="1" applyAlignment="1">
      <alignment horizontal="right" vertical="center"/>
    </xf>
    <xf numFmtId="0" fontId="12" fillId="6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right" vertical="center"/>
    </xf>
    <xf numFmtId="0" fontId="3" fillId="4" borderId="21" xfId="0" applyFont="1" applyFill="1" applyBorder="1" applyAlignment="1">
      <alignment horizontal="right" vertical="center"/>
    </xf>
    <xf numFmtId="0" fontId="3" fillId="4" borderId="19" xfId="0" applyFont="1" applyFill="1" applyBorder="1" applyAlignment="1">
      <alignment horizontal="right" vertical="center"/>
    </xf>
    <xf numFmtId="0" fontId="18" fillId="4" borderId="5" xfId="0" applyFont="1" applyFill="1" applyBorder="1">
      <alignment vertical="center"/>
    </xf>
    <xf numFmtId="0" fontId="18" fillId="6" borderId="5" xfId="0" applyFont="1" applyFill="1" applyBorder="1" applyAlignment="1">
      <alignment vertical="center"/>
    </xf>
    <xf numFmtId="0" fontId="18" fillId="6" borderId="5" xfId="0" applyFont="1" applyFill="1" applyBorder="1">
      <alignment vertical="center"/>
    </xf>
    <xf numFmtId="0" fontId="18" fillId="4" borderId="5" xfId="0" applyFont="1" applyFill="1" applyBorder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</cellXfs>
  <cellStyles count="5">
    <cellStyle name="常规" xfId="0" builtinId="0"/>
    <cellStyle name="超链接" xfId="3" builtinId="8" customBuiltin="1"/>
    <cellStyle name="汇总" xfId="4" builtinId="25"/>
    <cellStyle name="计算" xfId="1" builtinId="22"/>
    <cellStyle name="检查单元格" xfId="2" builtinId="23"/>
  </cellStyles>
  <dxfs count="10"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4E4"/>
      <color rgb="FFEFF6FF"/>
      <color rgb="FFECFFEB"/>
      <color rgb="FFFFF0EB"/>
      <color rgb="FFFEF1F0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4D01E2-BEF3-413B-996F-537C90AC56B6}" name="表1_34" displayName="表1_34" ref="O1:R4" totalsRowShown="0" headerRowDxfId="9" headerRowCellStyle="汇总">
  <autoFilter ref="O1:R4" xr:uid="{B359E3A1-860A-4F6F-86A2-AE75C947968A}"/>
  <tableColumns count="4">
    <tableColumn id="1" xr3:uid="{C85F91AF-BCBE-400A-AFC3-061CEFEE9EA1}" name="日期" dataDxfId="8" dataCellStyle="超链接"/>
    <tableColumn id="2" xr3:uid="{2CD88185-FF00-47A6-B6CB-D5B54F45EE33}" name="来源" dataDxfId="7" dataCellStyle="超链接"/>
    <tableColumn id="4" xr3:uid="{4C0E951D-7D8F-49D9-9514-2388E3C4BC9D}" name="金额" dataDxfId="6" dataCellStyle="汇总"/>
    <tableColumn id="3" xr3:uid="{87153D04-C329-408A-9036-5292A6C3C747}" name="用途" dataDxfId="5" dataCellStyle="汇总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E5E35-1B9B-422E-A209-9765CDAACE75}" name="表1_342" displayName="表1_342" ref="T1:W4" totalsRowShown="0" headerRowDxfId="4" headerRowCellStyle="汇总">
  <autoFilter ref="T1:W4" xr:uid="{DF1DE943-465E-410D-A547-F30732CA8F6E}"/>
  <tableColumns count="4">
    <tableColumn id="1" xr3:uid="{017421B1-E18A-4F57-8703-05CFAF228588}" name="日期" dataDxfId="3" dataCellStyle="超链接"/>
    <tableColumn id="2" xr3:uid="{5FA4A4CE-809E-4EAC-BFF8-140A1D3522F2}" name="来源" dataDxfId="2" dataCellStyle="超链接"/>
    <tableColumn id="4" xr3:uid="{36910F94-0C8A-4C7E-A03E-C49A7E18ECF6}" name="金额" dataDxfId="1" dataCellStyle="汇总"/>
    <tableColumn id="3" xr3:uid="{48B4F039-A564-4DDD-8329-DAEFE9C39FFE}" name="用途" dataDxfId="0" dataCellStyle="汇总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BY.X%20BOUTIQUE&#20843;&#26376;&#35746;&#21333;.xlsx" TargetMode="External"/><Relationship Id="rId6" Type="http://schemas.openxmlformats.org/officeDocument/2006/relationships/comments" Target="../comments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E5C-CCB9-476F-8234-E85E0F0C37F3}">
  <sheetPr codeName="Sheet1"/>
  <dimension ref="A1:R31"/>
  <sheetViews>
    <sheetView topLeftCell="H1" workbookViewId="0">
      <pane ySplit="1" topLeftCell="A13" activePane="bottomLeft" state="frozen"/>
      <selection pane="bottomLeft" activeCell="N30" sqref="N30:P30"/>
    </sheetView>
  </sheetViews>
  <sheetFormatPr defaultRowHeight="19.95" customHeight="1" x14ac:dyDescent="0.25"/>
  <cols>
    <col min="1" max="1" width="21" bestFit="1" customWidth="1"/>
    <col min="2" max="2" width="32.21875" customWidth="1"/>
    <col min="3" max="3" width="13.5546875" bestFit="1" customWidth="1"/>
    <col min="4" max="4" width="8.88671875" customWidth="1"/>
    <col min="5" max="5" width="11.44140625" customWidth="1"/>
    <col min="6" max="6" width="8.88671875" customWidth="1"/>
    <col min="7" max="7" width="9.44140625" customWidth="1"/>
    <col min="8" max="8" width="9.109375" customWidth="1"/>
    <col min="9" max="9" width="8.88671875" customWidth="1"/>
    <col min="10" max="10" width="10.88671875" customWidth="1"/>
    <col min="11" max="11" width="21.6640625" customWidth="1"/>
    <col min="12" max="13" width="8.88671875" customWidth="1"/>
    <col min="14" max="14" width="9.5546875" bestFit="1" customWidth="1"/>
    <col min="15" max="15" width="16.109375" customWidth="1"/>
    <col min="16" max="16" width="74.44140625" customWidth="1"/>
    <col min="17" max="17" width="26.77734375" bestFit="1" customWidth="1"/>
  </cols>
  <sheetData>
    <row r="1" spans="1:18" ht="19.8" customHeight="1" x14ac:dyDescent="0.25">
      <c r="A1" s="1" t="s">
        <v>11</v>
      </c>
      <c r="B1" s="123" t="s">
        <v>1</v>
      </c>
      <c r="C1" s="124"/>
      <c r="D1" s="1" t="s">
        <v>2</v>
      </c>
      <c r="E1" s="6" t="s">
        <v>9</v>
      </c>
      <c r="F1" s="6" t="s">
        <v>7</v>
      </c>
      <c r="G1" s="6" t="s">
        <v>8</v>
      </c>
      <c r="H1" s="6" t="s">
        <v>10</v>
      </c>
      <c r="I1" s="6" t="s">
        <v>15</v>
      </c>
      <c r="J1" s="6" t="s">
        <v>14</v>
      </c>
      <c r="K1" s="6" t="s">
        <v>16</v>
      </c>
      <c r="L1" s="6" t="s">
        <v>12</v>
      </c>
      <c r="M1" s="6" t="s">
        <v>13</v>
      </c>
      <c r="N1" s="1" t="s">
        <v>3</v>
      </c>
      <c r="O1" s="1" t="s">
        <v>4</v>
      </c>
      <c r="P1" s="1" t="s">
        <v>5</v>
      </c>
      <c r="Q1" s="1" t="s">
        <v>17</v>
      </c>
    </row>
    <row r="2" spans="1:18" ht="19.95" customHeight="1" thickBot="1" x14ac:dyDescent="0.3">
      <c r="A2" s="21" t="s">
        <v>64</v>
      </c>
      <c r="B2" s="4"/>
    </row>
    <row r="3" spans="1:18" ht="19.95" customHeight="1" thickTop="1" thickBot="1" x14ac:dyDescent="0.3">
      <c r="A3" s="22">
        <v>10.1</v>
      </c>
      <c r="B3" s="44" t="s">
        <v>107</v>
      </c>
      <c r="C3" s="45" t="s">
        <v>68</v>
      </c>
      <c r="D3" s="46">
        <v>1</v>
      </c>
      <c r="E3" s="47"/>
      <c r="F3" s="46">
        <v>232</v>
      </c>
      <c r="G3" s="48">
        <v>242</v>
      </c>
      <c r="H3" s="49"/>
      <c r="I3" s="49"/>
      <c r="J3" s="50"/>
      <c r="K3" s="51"/>
      <c r="L3" s="50"/>
      <c r="M3" s="52"/>
      <c r="N3" s="53" t="s">
        <v>65</v>
      </c>
      <c r="O3" s="53">
        <v>18071123749</v>
      </c>
      <c r="P3" s="54" t="s">
        <v>66</v>
      </c>
      <c r="Q3" s="55" t="s">
        <v>67</v>
      </c>
    </row>
    <row r="4" spans="1:18" ht="19.95" customHeight="1" thickTop="1" thickBot="1" x14ac:dyDescent="0.3">
      <c r="A4" s="21" t="s">
        <v>70</v>
      </c>
    </row>
    <row r="5" spans="1:18" ht="19.95" customHeight="1" thickTop="1" thickBot="1" x14ac:dyDescent="0.3">
      <c r="A5" s="22">
        <v>10.199999999999999</v>
      </c>
      <c r="B5" s="44" t="s">
        <v>71</v>
      </c>
      <c r="C5" s="45" t="s">
        <v>72</v>
      </c>
      <c r="D5" s="46">
        <v>1</v>
      </c>
      <c r="E5" s="47"/>
      <c r="F5" s="46">
        <v>336</v>
      </c>
      <c r="G5" s="48">
        <v>346</v>
      </c>
      <c r="H5" s="49"/>
      <c r="I5" s="49"/>
      <c r="J5" s="50"/>
      <c r="K5" s="51"/>
      <c r="L5" s="50"/>
      <c r="M5" s="52"/>
      <c r="N5" s="53" t="s">
        <v>65</v>
      </c>
      <c r="O5" s="53">
        <v>18071123749</v>
      </c>
      <c r="P5" s="54" t="s">
        <v>66</v>
      </c>
      <c r="Q5" s="55" t="s">
        <v>69</v>
      </c>
    </row>
    <row r="6" spans="1:18" ht="19.95" customHeight="1" thickTop="1" thickBot="1" x14ac:dyDescent="0.3">
      <c r="A6" s="21" t="s">
        <v>112</v>
      </c>
      <c r="B6" s="4"/>
    </row>
    <row r="7" spans="1:18" ht="19.95" customHeight="1" thickTop="1" thickBot="1" x14ac:dyDescent="0.3">
      <c r="A7" s="74" t="s">
        <v>114</v>
      </c>
      <c r="B7" s="61" t="s">
        <v>113</v>
      </c>
      <c r="C7" s="62"/>
      <c r="D7" s="63">
        <v>2</v>
      </c>
      <c r="E7" s="64"/>
      <c r="F7" s="63">
        <v>619</v>
      </c>
      <c r="G7" s="63">
        <f>619*D7</f>
        <v>1238</v>
      </c>
      <c r="H7" s="60"/>
      <c r="I7" s="60"/>
      <c r="J7" s="66"/>
      <c r="K7" s="67"/>
      <c r="L7" s="66"/>
      <c r="M7" s="26"/>
      <c r="N7" s="68" t="s">
        <v>165</v>
      </c>
      <c r="O7" s="68">
        <v>19810952575</v>
      </c>
      <c r="P7" s="101" t="s">
        <v>166</v>
      </c>
      <c r="Q7" s="70" t="s">
        <v>115</v>
      </c>
    </row>
    <row r="8" spans="1:18" ht="19.95" customHeight="1" thickTop="1" thickBot="1" x14ac:dyDescent="0.3">
      <c r="C8" s="13" t="s">
        <v>30</v>
      </c>
      <c r="N8" s="68" t="s">
        <v>182</v>
      </c>
      <c r="O8" s="68">
        <v>18771936850</v>
      </c>
      <c r="P8" s="101" t="s">
        <v>183</v>
      </c>
    </row>
    <row r="9" spans="1:18" ht="19.95" customHeight="1" thickTop="1" x14ac:dyDescent="0.25"/>
    <row r="11" spans="1:18" ht="19.95" customHeight="1" thickBot="1" x14ac:dyDescent="0.3">
      <c r="A11" s="21" t="s">
        <v>97</v>
      </c>
    </row>
    <row r="12" spans="1:18" ht="19.95" customHeight="1" thickTop="1" thickBot="1" x14ac:dyDescent="0.3">
      <c r="A12" s="83">
        <v>10.8</v>
      </c>
      <c r="B12" s="87" t="s">
        <v>96</v>
      </c>
      <c r="C12" s="88" t="s">
        <v>98</v>
      </c>
      <c r="D12" s="89">
        <v>1</v>
      </c>
      <c r="E12" s="90"/>
      <c r="F12" s="89">
        <v>172</v>
      </c>
      <c r="G12" s="91">
        <f>F12+10</f>
        <v>182</v>
      </c>
      <c r="H12" s="92"/>
      <c r="I12" s="92"/>
      <c r="J12" s="93"/>
      <c r="K12" s="94"/>
      <c r="L12" s="93"/>
      <c r="M12" s="95"/>
      <c r="N12" s="96" t="s">
        <v>99</v>
      </c>
      <c r="O12" s="96">
        <v>19863829276</v>
      </c>
      <c r="P12" s="97" t="s">
        <v>100</v>
      </c>
      <c r="Q12" s="98" t="s">
        <v>95</v>
      </c>
      <c r="R12" t="s">
        <v>134</v>
      </c>
    </row>
    <row r="13" spans="1:18" ht="19.95" customHeight="1" thickTop="1" x14ac:dyDescent="0.25"/>
    <row r="15" spans="1:18" ht="19.95" customHeight="1" thickBot="1" x14ac:dyDescent="0.3">
      <c r="A15" s="21" t="s">
        <v>87</v>
      </c>
      <c r="B15" s="4"/>
    </row>
    <row r="16" spans="1:18" ht="19.95" customHeight="1" thickTop="1" thickBot="1" x14ac:dyDescent="0.3">
      <c r="A16" s="83">
        <v>10.7</v>
      </c>
      <c r="B16" s="61" t="s">
        <v>86</v>
      </c>
      <c r="C16" s="62" t="s">
        <v>88</v>
      </c>
      <c r="D16" s="63">
        <v>1</v>
      </c>
      <c r="E16" s="64"/>
      <c r="F16" s="63">
        <v>149</v>
      </c>
      <c r="G16" s="65">
        <f>F16+10</f>
        <v>159</v>
      </c>
      <c r="H16" s="60"/>
      <c r="I16" s="60"/>
      <c r="J16" s="66"/>
      <c r="K16" s="67"/>
      <c r="L16" s="66"/>
      <c r="M16" s="26"/>
      <c r="N16" s="68" t="s">
        <v>89</v>
      </c>
      <c r="O16" s="68">
        <v>13960253778</v>
      </c>
      <c r="P16" s="69" t="s">
        <v>90</v>
      </c>
      <c r="Q16" s="70" t="s">
        <v>91</v>
      </c>
    </row>
    <row r="17" spans="1:17" ht="19.95" customHeight="1" thickTop="1" thickBot="1" x14ac:dyDescent="0.3">
      <c r="A17" s="21" t="s">
        <v>64</v>
      </c>
      <c r="B17" s="4"/>
    </row>
    <row r="18" spans="1:17" ht="19.95" customHeight="1" thickTop="1" thickBot="1" x14ac:dyDescent="0.3">
      <c r="A18" s="22">
        <v>10.8</v>
      </c>
      <c r="B18" s="61" t="s">
        <v>107</v>
      </c>
      <c r="C18" s="62" t="s">
        <v>108</v>
      </c>
      <c r="D18" s="63">
        <v>1</v>
      </c>
      <c r="E18" s="64"/>
      <c r="F18" s="63">
        <v>232</v>
      </c>
      <c r="G18" s="65">
        <f>F18+10</f>
        <v>242</v>
      </c>
      <c r="H18" s="60"/>
      <c r="I18" s="60"/>
      <c r="J18" s="66"/>
      <c r="K18" s="67"/>
      <c r="L18" s="66"/>
      <c r="M18" s="26"/>
      <c r="N18" s="68" t="s">
        <v>110</v>
      </c>
      <c r="O18" s="68">
        <v>13196995611</v>
      </c>
      <c r="P18" s="69" t="s">
        <v>111</v>
      </c>
      <c r="Q18" s="70" t="s">
        <v>109</v>
      </c>
    </row>
    <row r="19" spans="1:17" ht="19.95" customHeight="1" thickTop="1" thickBot="1" x14ac:dyDescent="0.3">
      <c r="A19" s="21" t="s">
        <v>154</v>
      </c>
      <c r="B19" s="4"/>
    </row>
    <row r="20" spans="1:17" ht="19.95" customHeight="1" thickTop="1" thickBot="1" x14ac:dyDescent="0.3">
      <c r="A20" s="74">
        <v>10.15</v>
      </c>
      <c r="B20" s="61" t="s">
        <v>155</v>
      </c>
      <c r="C20" s="62"/>
      <c r="D20" s="63">
        <v>2</v>
      </c>
      <c r="E20" s="64"/>
      <c r="F20" s="63"/>
      <c r="G20" s="60">
        <v>576</v>
      </c>
      <c r="H20" s="60"/>
      <c r="I20" s="60"/>
      <c r="J20" s="66"/>
      <c r="K20" s="67"/>
      <c r="L20" s="66"/>
      <c r="M20" s="26"/>
      <c r="N20" s="68" t="s">
        <v>190</v>
      </c>
      <c r="O20" s="68">
        <v>13122712958</v>
      </c>
      <c r="P20" s="69" t="s">
        <v>191</v>
      </c>
      <c r="Q20" s="70" t="s">
        <v>115</v>
      </c>
    </row>
    <row r="21" spans="1:17" ht="19.95" customHeight="1" thickTop="1" thickBot="1" x14ac:dyDescent="0.3">
      <c r="A21" s="21" t="s">
        <v>152</v>
      </c>
      <c r="B21" s="104"/>
    </row>
    <row r="22" spans="1:17" ht="19.95" customHeight="1" thickTop="1" thickBot="1" x14ac:dyDescent="0.3">
      <c r="A22" s="125">
        <v>10.15</v>
      </c>
      <c r="B22" s="44" t="s">
        <v>221</v>
      </c>
      <c r="C22" s="45"/>
      <c r="D22" s="46">
        <v>1</v>
      </c>
      <c r="E22" s="47"/>
      <c r="F22" s="46">
        <v>370</v>
      </c>
      <c r="G22" s="48">
        <v>370</v>
      </c>
      <c r="H22" s="49"/>
      <c r="I22" s="49"/>
      <c r="J22" s="50"/>
      <c r="K22" s="51"/>
      <c r="L22" s="50"/>
      <c r="M22" s="52"/>
      <c r="N22" s="53" t="s">
        <v>222</v>
      </c>
      <c r="O22" s="53">
        <v>13076284951</v>
      </c>
      <c r="P22" s="54" t="s">
        <v>223</v>
      </c>
      <c r="Q22" s="55" t="s">
        <v>153</v>
      </c>
    </row>
    <row r="23" spans="1:17" ht="19.95" customHeight="1" thickTop="1" thickBot="1" x14ac:dyDescent="0.3">
      <c r="A23" s="126"/>
      <c r="B23" s="44" t="s">
        <v>221</v>
      </c>
      <c r="C23" s="45"/>
      <c r="D23" s="46">
        <v>1</v>
      </c>
      <c r="E23" s="47"/>
      <c r="F23" s="46">
        <v>335</v>
      </c>
      <c r="G23" s="48">
        <v>335</v>
      </c>
      <c r="H23" s="49"/>
      <c r="I23" s="49"/>
      <c r="J23" s="50"/>
      <c r="K23" s="51"/>
      <c r="L23" s="50"/>
      <c r="M23" s="52"/>
      <c r="N23" s="53"/>
      <c r="O23" s="53"/>
      <c r="P23" s="54"/>
      <c r="Q23" s="55" t="s">
        <v>153</v>
      </c>
    </row>
    <row r="24" spans="1:17" ht="19.95" customHeight="1" thickTop="1" thickBot="1" x14ac:dyDescent="0.3">
      <c r="A24" s="126"/>
      <c r="B24" s="44" t="s">
        <v>196</v>
      </c>
      <c r="C24" s="45"/>
      <c r="D24" s="46">
        <v>3</v>
      </c>
      <c r="E24" s="47"/>
      <c r="F24" s="46">
        <v>998</v>
      </c>
      <c r="G24" s="48">
        <v>998</v>
      </c>
      <c r="H24" s="49"/>
      <c r="I24" s="49" t="s">
        <v>200</v>
      </c>
      <c r="J24" s="50"/>
      <c r="K24" s="51"/>
      <c r="L24" s="50"/>
      <c r="M24" s="52"/>
      <c r="N24" s="53"/>
      <c r="O24" s="53"/>
      <c r="P24" s="54"/>
      <c r="Q24" s="55" t="s">
        <v>153</v>
      </c>
    </row>
    <row r="25" spans="1:17" ht="19.95" customHeight="1" thickTop="1" x14ac:dyDescent="0.25">
      <c r="C25" s="13" t="s">
        <v>30</v>
      </c>
    </row>
    <row r="27" spans="1:17" ht="19.95" customHeight="1" thickBot="1" x14ac:dyDescent="0.3">
      <c r="A27" s="21" t="s">
        <v>193</v>
      </c>
      <c r="B27" s="4"/>
    </row>
    <row r="28" spans="1:17" ht="19.95" customHeight="1" thickTop="1" thickBot="1" x14ac:dyDescent="0.3">
      <c r="A28" s="74">
        <v>10.15</v>
      </c>
      <c r="B28" s="44" t="s">
        <v>192</v>
      </c>
      <c r="C28" s="45"/>
      <c r="D28" s="46">
        <v>1</v>
      </c>
      <c r="E28" s="47"/>
      <c r="F28" s="46">
        <v>535</v>
      </c>
      <c r="G28" s="48">
        <v>535</v>
      </c>
      <c r="H28" s="49"/>
      <c r="I28" s="49"/>
      <c r="J28" s="50"/>
      <c r="K28" s="51"/>
      <c r="L28" s="50"/>
      <c r="M28" s="52"/>
      <c r="N28" s="53" t="s">
        <v>194</v>
      </c>
      <c r="O28" s="53">
        <v>18933367700</v>
      </c>
      <c r="P28" s="103" t="s">
        <v>195</v>
      </c>
      <c r="Q28" s="55" t="s">
        <v>153</v>
      </c>
    </row>
    <row r="29" spans="1:17" ht="19.95" customHeight="1" thickTop="1" thickBot="1" x14ac:dyDescent="0.3">
      <c r="A29" s="21" t="s">
        <v>159</v>
      </c>
      <c r="B29" s="4"/>
    </row>
    <row r="30" spans="1:17" ht="19.95" customHeight="1" thickTop="1" thickBot="1" x14ac:dyDescent="0.3">
      <c r="A30" s="74">
        <v>10.15</v>
      </c>
      <c r="B30" s="44" t="s">
        <v>161</v>
      </c>
      <c r="C30" s="45" t="s">
        <v>162</v>
      </c>
      <c r="D30" s="46">
        <v>1</v>
      </c>
      <c r="E30" s="47"/>
      <c r="F30" s="46">
        <v>459</v>
      </c>
      <c r="G30" s="46">
        <f>F30+10</f>
        <v>469</v>
      </c>
      <c r="H30" s="49"/>
      <c r="I30" s="49"/>
      <c r="J30" s="50"/>
      <c r="K30" s="51"/>
      <c r="L30" s="50"/>
      <c r="M30" s="52"/>
      <c r="N30" s="53" t="s">
        <v>163</v>
      </c>
      <c r="O30" s="53">
        <v>13408441684</v>
      </c>
      <c r="P30" s="54" t="s">
        <v>164</v>
      </c>
      <c r="Q30" s="55" t="s">
        <v>160</v>
      </c>
    </row>
    <row r="31" spans="1:17" ht="19.95" customHeight="1" thickTop="1" x14ac:dyDescent="0.25">
      <c r="C31" s="13" t="s">
        <v>30</v>
      </c>
    </row>
  </sheetData>
  <mergeCells count="2">
    <mergeCell ref="B1:C1"/>
    <mergeCell ref="A22:A24"/>
  </mergeCells>
  <phoneticPr fontId="2" type="noConversion"/>
  <conditionalFormatting sqref="C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8" location="已下单!A2" display="已下单" xr:uid="{09098844-B80E-47D9-A66F-E665377E0721}"/>
    <hyperlink ref="C25" location="已下单!A9" display="已下单" xr:uid="{4746F2F6-33B5-4981-BFC4-EC04DB5BF620}"/>
    <hyperlink ref="C31" location="已下单!A16" display="已下单" xr:uid="{EBDE7485-C14A-410A-A5D5-CFA50B8F8631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EC29-7B50-4520-AB7C-6D8EEB9D59F5}">
  <dimension ref="A1:O32"/>
  <sheetViews>
    <sheetView workbookViewId="0">
      <pane ySplit="1" topLeftCell="A17" activePane="bottomLeft" state="frozen"/>
      <selection pane="bottomLeft" activeCell="F33" sqref="F33"/>
    </sheetView>
  </sheetViews>
  <sheetFormatPr defaultRowHeight="19.95" customHeight="1" x14ac:dyDescent="0.25"/>
  <cols>
    <col min="1" max="1" width="13.88671875" customWidth="1"/>
    <col min="2" max="2" width="27.109375" hidden="1" customWidth="1"/>
    <col min="3" max="3" width="12.88671875" bestFit="1" customWidth="1"/>
    <col min="4" max="5" width="8.88671875" customWidth="1"/>
    <col min="10" max="11" width="8.88671875" customWidth="1"/>
    <col min="12" max="12" width="17.88671875" customWidth="1"/>
    <col min="13" max="13" width="12.77734375" bestFit="1" customWidth="1"/>
    <col min="14" max="14" width="141.6640625" bestFit="1" customWidth="1"/>
    <col min="15" max="15" width="22.109375" bestFit="1" customWidth="1"/>
    <col min="16" max="16" width="13.88671875" bestFit="1" customWidth="1"/>
  </cols>
  <sheetData>
    <row r="1" spans="1:15" ht="19.95" customHeight="1" x14ac:dyDescent="0.25">
      <c r="A1" s="1" t="s">
        <v>11</v>
      </c>
      <c r="B1" s="123" t="s">
        <v>1</v>
      </c>
      <c r="C1" s="124"/>
      <c r="D1" s="1" t="s">
        <v>33</v>
      </c>
      <c r="E1" s="1" t="s">
        <v>34</v>
      </c>
      <c r="F1" s="1" t="s">
        <v>35</v>
      </c>
      <c r="G1" s="1" t="s">
        <v>9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5</v>
      </c>
      <c r="O1" s="1" t="s">
        <v>17</v>
      </c>
    </row>
    <row r="2" spans="1:15" ht="19.95" customHeight="1" thickBot="1" x14ac:dyDescent="0.3">
      <c r="A2" s="21" t="s">
        <v>36</v>
      </c>
    </row>
    <row r="3" spans="1:15" ht="19.95" customHeight="1" thickTop="1" thickBot="1" x14ac:dyDescent="0.3">
      <c r="A3" s="78">
        <v>9.27</v>
      </c>
      <c r="C3" s="2" t="s">
        <v>37</v>
      </c>
      <c r="D3" s="2"/>
      <c r="E3" s="2"/>
      <c r="F3" s="2">
        <v>1</v>
      </c>
      <c r="G3" s="7"/>
      <c r="H3" s="2">
        <v>168</v>
      </c>
      <c r="I3" s="2">
        <v>178</v>
      </c>
      <c r="J3" s="12"/>
      <c r="K3" s="39"/>
      <c r="L3" s="3" t="s">
        <v>42</v>
      </c>
      <c r="M3" s="3">
        <v>19156129252</v>
      </c>
      <c r="N3" s="33" t="s">
        <v>43</v>
      </c>
      <c r="O3" s="42" t="s">
        <v>41</v>
      </c>
    </row>
    <row r="4" spans="1:15" ht="19.95" customHeight="1" thickTop="1" thickBot="1" x14ac:dyDescent="0.3">
      <c r="A4" s="80">
        <v>9.3000000000000007</v>
      </c>
      <c r="C4" s="34" t="s">
        <v>37</v>
      </c>
      <c r="D4" s="34"/>
      <c r="E4" s="34"/>
      <c r="F4" s="34">
        <v>1</v>
      </c>
      <c r="G4" s="35"/>
      <c r="H4" s="34">
        <v>168</v>
      </c>
      <c r="I4" s="34">
        <v>178</v>
      </c>
      <c r="J4" s="36"/>
      <c r="K4" s="37"/>
      <c r="L4" s="81" t="s">
        <v>59</v>
      </c>
      <c r="M4" s="38">
        <v>13126602022</v>
      </c>
      <c r="N4" s="40" t="s">
        <v>60</v>
      </c>
      <c r="O4" s="72" t="s">
        <v>57</v>
      </c>
    </row>
    <row r="5" spans="1:15" ht="19.95" customHeight="1" thickTop="1" thickBot="1" x14ac:dyDescent="0.3">
      <c r="A5" s="43">
        <v>10.3</v>
      </c>
      <c r="C5" s="2" t="s">
        <v>35</v>
      </c>
      <c r="D5" s="2"/>
      <c r="E5" s="2"/>
      <c r="F5" s="2">
        <v>1</v>
      </c>
      <c r="G5" s="7"/>
      <c r="H5" s="2">
        <v>168</v>
      </c>
      <c r="I5" s="2">
        <v>178</v>
      </c>
      <c r="J5" s="12"/>
      <c r="K5" s="39"/>
      <c r="L5" s="3" t="s">
        <v>74</v>
      </c>
      <c r="M5" s="3">
        <v>18701380954</v>
      </c>
      <c r="N5" s="33" t="s">
        <v>75</v>
      </c>
      <c r="O5" s="42" t="s">
        <v>73</v>
      </c>
    </row>
    <row r="6" spans="1:15" ht="19.95" customHeight="1" thickTop="1" thickBot="1" x14ac:dyDescent="0.3">
      <c r="A6" s="127">
        <v>10.4</v>
      </c>
      <c r="C6" s="34" t="s">
        <v>35</v>
      </c>
      <c r="D6" s="34"/>
      <c r="E6" s="34"/>
      <c r="F6" s="34">
        <v>1</v>
      </c>
      <c r="G6" s="35"/>
      <c r="H6" s="34">
        <v>168</v>
      </c>
      <c r="I6" s="34">
        <v>178</v>
      </c>
      <c r="J6" s="36"/>
      <c r="K6" s="37"/>
      <c r="L6" s="38" t="s">
        <v>77</v>
      </c>
      <c r="M6" s="38">
        <v>18923001302</v>
      </c>
      <c r="N6" s="40" t="s">
        <v>78</v>
      </c>
      <c r="O6" s="72" t="s">
        <v>76</v>
      </c>
    </row>
    <row r="7" spans="1:15" ht="19.95" customHeight="1" thickTop="1" thickBot="1" x14ac:dyDescent="0.3">
      <c r="A7" s="128"/>
      <c r="C7" s="34" t="s">
        <v>35</v>
      </c>
      <c r="D7" s="34"/>
      <c r="E7" s="34"/>
      <c r="F7" s="34">
        <v>1</v>
      </c>
      <c r="G7" s="35"/>
      <c r="H7" s="34">
        <v>168</v>
      </c>
      <c r="I7" s="34">
        <v>178</v>
      </c>
      <c r="J7" s="36"/>
      <c r="K7" s="37"/>
      <c r="L7" s="38" t="s">
        <v>123</v>
      </c>
      <c r="M7" s="38">
        <v>15561282177</v>
      </c>
      <c r="N7" s="86" t="s">
        <v>122</v>
      </c>
      <c r="O7" s="72" t="s">
        <v>121</v>
      </c>
    </row>
    <row r="8" spans="1:15" ht="19.95" customHeight="1" thickTop="1" thickBot="1" x14ac:dyDescent="0.3">
      <c r="A8" s="43">
        <v>10.8</v>
      </c>
      <c r="C8" s="2" t="s">
        <v>35</v>
      </c>
      <c r="D8" s="2"/>
      <c r="E8" s="2"/>
      <c r="F8" s="2">
        <v>1</v>
      </c>
      <c r="G8" s="7"/>
      <c r="H8" s="2">
        <v>168</v>
      </c>
      <c r="I8" s="2">
        <v>178</v>
      </c>
      <c r="J8" s="12"/>
      <c r="K8" s="39"/>
      <c r="L8" s="3" t="s">
        <v>102</v>
      </c>
      <c r="M8" s="3">
        <v>13632125050</v>
      </c>
      <c r="N8" s="33" t="s">
        <v>103</v>
      </c>
      <c r="O8" s="42" t="s">
        <v>101</v>
      </c>
    </row>
    <row r="9" spans="1:15" ht="19.95" customHeight="1" thickTop="1" thickBot="1" x14ac:dyDescent="0.3">
      <c r="A9" s="43">
        <v>10.8</v>
      </c>
      <c r="C9" s="34" t="s">
        <v>35</v>
      </c>
      <c r="D9" s="34"/>
      <c r="E9" s="34"/>
      <c r="F9" s="34">
        <v>1</v>
      </c>
      <c r="G9" s="35"/>
      <c r="H9" s="34">
        <v>168</v>
      </c>
      <c r="I9" s="34">
        <v>178</v>
      </c>
      <c r="J9" s="36"/>
      <c r="K9" s="37"/>
      <c r="L9" s="38" t="s">
        <v>105</v>
      </c>
      <c r="M9" s="38">
        <v>18250262713</v>
      </c>
      <c r="N9" s="40" t="s">
        <v>106</v>
      </c>
      <c r="O9" s="72" t="s">
        <v>104</v>
      </c>
    </row>
    <row r="10" spans="1:15" ht="19.95" customHeight="1" thickTop="1" thickBot="1" x14ac:dyDescent="0.3">
      <c r="A10" s="85">
        <v>10.9</v>
      </c>
      <c r="C10" s="2" t="s">
        <v>35</v>
      </c>
      <c r="D10" s="2"/>
      <c r="E10" s="2"/>
      <c r="F10" s="2">
        <v>1</v>
      </c>
      <c r="G10" s="7"/>
      <c r="H10" s="2">
        <v>168</v>
      </c>
      <c r="I10" s="2">
        <v>178</v>
      </c>
      <c r="J10" s="12"/>
      <c r="K10" s="39"/>
      <c r="L10" s="3" t="s">
        <v>128</v>
      </c>
      <c r="M10" s="3">
        <v>18820795306</v>
      </c>
      <c r="N10" s="33" t="s">
        <v>129</v>
      </c>
      <c r="O10" s="42" t="s">
        <v>127</v>
      </c>
    </row>
    <row r="11" spans="1:15" ht="19.95" customHeight="1" thickTop="1" x14ac:dyDescent="0.25">
      <c r="C11" s="57" t="s">
        <v>117</v>
      </c>
      <c r="D11" s="58">
        <f>SUM(D3:D9)</f>
        <v>0</v>
      </c>
      <c r="E11" s="58">
        <f>SUM(E3:E9)</f>
        <v>0</v>
      </c>
      <c r="F11" s="58">
        <f>SUM(F3:F10)</f>
        <v>8</v>
      </c>
      <c r="G11" s="58"/>
      <c r="H11" s="58"/>
      <c r="I11" s="58">
        <f>SUM(I3:I10)</f>
        <v>1424</v>
      </c>
      <c r="K11" s="161" t="s">
        <v>224</v>
      </c>
    </row>
    <row r="13" spans="1:15" ht="19.95" customHeight="1" thickBot="1" x14ac:dyDescent="0.3"/>
    <row r="14" spans="1:15" ht="19.95" customHeight="1" thickTop="1" thickBot="1" x14ac:dyDescent="0.3">
      <c r="A14" s="80">
        <v>10.1</v>
      </c>
      <c r="C14" s="34" t="s">
        <v>130</v>
      </c>
      <c r="D14" s="34">
        <v>1</v>
      </c>
      <c r="E14" s="34"/>
      <c r="F14" s="34"/>
      <c r="G14" s="35"/>
      <c r="H14" s="34">
        <v>168</v>
      </c>
      <c r="I14" s="34">
        <v>178</v>
      </c>
      <c r="J14" s="36"/>
      <c r="K14" s="37"/>
      <c r="L14" s="38" t="s">
        <v>132</v>
      </c>
      <c r="M14" s="38">
        <v>13590286973</v>
      </c>
      <c r="N14" s="40" t="s">
        <v>133</v>
      </c>
      <c r="O14" s="72" t="s">
        <v>131</v>
      </c>
    </row>
    <row r="15" spans="1:15" ht="19.95" customHeight="1" thickTop="1" thickBot="1" x14ac:dyDescent="0.3">
      <c r="A15" s="80">
        <v>10.119999999999999</v>
      </c>
      <c r="C15" s="2" t="s">
        <v>35</v>
      </c>
      <c r="D15" s="2"/>
      <c r="E15" s="2"/>
      <c r="F15" s="2">
        <v>1</v>
      </c>
      <c r="G15" s="7"/>
      <c r="H15" s="2">
        <v>168</v>
      </c>
      <c r="I15" s="2">
        <v>178</v>
      </c>
      <c r="J15" s="12"/>
      <c r="K15" s="39"/>
      <c r="L15" s="3" t="s">
        <v>140</v>
      </c>
      <c r="M15" s="3">
        <v>18728366422</v>
      </c>
      <c r="N15" s="33" t="s">
        <v>141</v>
      </c>
      <c r="O15" s="42" t="s">
        <v>139</v>
      </c>
    </row>
    <row r="16" spans="1:15" ht="19.95" customHeight="1" thickTop="1" thickBot="1" x14ac:dyDescent="0.3">
      <c r="A16" s="80">
        <v>10.119999999999999</v>
      </c>
      <c r="C16" s="34" t="s">
        <v>35</v>
      </c>
      <c r="D16" s="34"/>
      <c r="E16" s="34"/>
      <c r="F16" s="34">
        <v>1</v>
      </c>
      <c r="G16" s="35"/>
      <c r="H16" s="34">
        <v>168</v>
      </c>
      <c r="I16" s="34">
        <v>178</v>
      </c>
      <c r="J16" s="36"/>
      <c r="K16" s="37"/>
      <c r="L16" s="38" t="s">
        <v>147</v>
      </c>
      <c r="M16" s="38">
        <v>18602721327</v>
      </c>
      <c r="N16" s="40" t="s">
        <v>148</v>
      </c>
      <c r="O16" s="72" t="s">
        <v>146</v>
      </c>
    </row>
    <row r="17" spans="1:15" ht="19.95" customHeight="1" thickTop="1" thickBot="1" x14ac:dyDescent="0.3">
      <c r="A17" s="80">
        <v>10.119999999999999</v>
      </c>
      <c r="C17" s="2" t="s">
        <v>35</v>
      </c>
      <c r="D17" s="2"/>
      <c r="E17" s="2"/>
      <c r="F17" s="2">
        <v>1</v>
      </c>
      <c r="G17" s="7"/>
      <c r="H17" s="2">
        <v>168</v>
      </c>
      <c r="I17" s="2">
        <v>178</v>
      </c>
      <c r="J17" s="12"/>
      <c r="K17" s="39"/>
      <c r="L17" s="3" t="s">
        <v>150</v>
      </c>
      <c r="M17" s="3">
        <v>13545920782</v>
      </c>
      <c r="N17" s="33" t="s">
        <v>151</v>
      </c>
      <c r="O17" s="42" t="s">
        <v>149</v>
      </c>
    </row>
    <row r="18" spans="1:15" ht="19.95" customHeight="1" thickTop="1" thickBot="1" x14ac:dyDescent="0.3">
      <c r="A18" s="80">
        <v>10.14</v>
      </c>
      <c r="C18" s="34" t="s">
        <v>35</v>
      </c>
      <c r="D18" s="34"/>
      <c r="E18" s="34"/>
      <c r="F18" s="34">
        <v>1</v>
      </c>
      <c r="G18" s="35"/>
      <c r="H18" s="34">
        <v>168</v>
      </c>
      <c r="I18" s="34">
        <v>178</v>
      </c>
      <c r="J18" s="36"/>
      <c r="K18" s="37"/>
      <c r="L18" s="38" t="s">
        <v>157</v>
      </c>
      <c r="M18" s="38">
        <v>15651852018</v>
      </c>
      <c r="N18" s="40" t="s">
        <v>158</v>
      </c>
      <c r="O18" s="72" t="s">
        <v>156</v>
      </c>
    </row>
    <row r="19" spans="1:15" ht="19.95" customHeight="1" thickTop="1" x14ac:dyDescent="0.25">
      <c r="C19" s="57" t="s">
        <v>142</v>
      </c>
      <c r="D19" s="58">
        <f>SUM(D14:D18)</f>
        <v>1</v>
      </c>
      <c r="E19" s="58">
        <f>SUM(E10:E16)</f>
        <v>0</v>
      </c>
      <c r="F19" s="58">
        <f>SUM(F14:F18)</f>
        <v>4</v>
      </c>
      <c r="G19" s="58"/>
      <c r="H19" s="58"/>
      <c r="I19" s="58">
        <f>SUM(I14:I18)</f>
        <v>890</v>
      </c>
      <c r="K19" s="161" t="s">
        <v>224</v>
      </c>
    </row>
    <row r="21" spans="1:15" ht="19.95" customHeight="1" thickBot="1" x14ac:dyDescent="0.3"/>
    <row r="22" spans="1:15" ht="19.95" customHeight="1" thickTop="1" thickBot="1" x14ac:dyDescent="0.3">
      <c r="A22" s="80">
        <v>10.18</v>
      </c>
      <c r="C22" s="2" t="s">
        <v>35</v>
      </c>
      <c r="D22" s="2"/>
      <c r="E22" s="2"/>
      <c r="F22" s="2">
        <v>1</v>
      </c>
      <c r="G22" s="7"/>
      <c r="H22" s="2">
        <v>168</v>
      </c>
      <c r="I22" s="2">
        <v>178</v>
      </c>
      <c r="J22" s="12"/>
      <c r="K22" s="39"/>
      <c r="L22" s="3" t="s">
        <v>168</v>
      </c>
      <c r="M22" s="3">
        <v>17620706996</v>
      </c>
      <c r="N22" s="33" t="s">
        <v>169</v>
      </c>
      <c r="O22" s="42" t="s">
        <v>167</v>
      </c>
    </row>
    <row r="23" spans="1:15" ht="19.95" customHeight="1" thickTop="1" thickBot="1" x14ac:dyDescent="0.3">
      <c r="A23" s="80">
        <v>10.18</v>
      </c>
      <c r="C23" s="34" t="s">
        <v>35</v>
      </c>
      <c r="D23" s="34"/>
      <c r="E23" s="34"/>
      <c r="F23" s="34">
        <v>1</v>
      </c>
      <c r="G23" s="35"/>
      <c r="H23" s="34">
        <v>168</v>
      </c>
      <c r="I23" s="34">
        <v>178</v>
      </c>
      <c r="J23" s="36"/>
      <c r="K23" s="37"/>
      <c r="L23" s="38" t="s">
        <v>171</v>
      </c>
      <c r="M23" s="38">
        <v>18979900991</v>
      </c>
      <c r="N23" s="40" t="s">
        <v>172</v>
      </c>
      <c r="O23" s="72" t="s">
        <v>170</v>
      </c>
    </row>
    <row r="24" spans="1:15" ht="19.95" customHeight="1" thickTop="1" thickBot="1" x14ac:dyDescent="0.3">
      <c r="A24" s="80">
        <v>10.19</v>
      </c>
      <c r="C24" s="2" t="s">
        <v>35</v>
      </c>
      <c r="D24" s="2"/>
      <c r="E24" s="2"/>
      <c r="F24" s="2">
        <v>1</v>
      </c>
      <c r="G24" s="7"/>
      <c r="H24" s="2">
        <v>168</v>
      </c>
      <c r="I24" s="2">
        <v>178</v>
      </c>
      <c r="J24" s="12"/>
      <c r="K24" s="39"/>
      <c r="L24" s="3" t="s">
        <v>174</v>
      </c>
      <c r="M24" s="3">
        <v>13564812847</v>
      </c>
      <c r="N24" s="33" t="s">
        <v>175</v>
      </c>
      <c r="O24" s="42" t="s">
        <v>173</v>
      </c>
    </row>
    <row r="25" spans="1:15" ht="19.95" customHeight="1" thickTop="1" thickBot="1" x14ac:dyDescent="0.3">
      <c r="A25" s="80">
        <v>10.19</v>
      </c>
      <c r="C25" s="34" t="s">
        <v>35</v>
      </c>
      <c r="D25" s="34"/>
      <c r="E25" s="34"/>
      <c r="F25" s="34">
        <v>1</v>
      </c>
      <c r="G25" s="35"/>
      <c r="H25" s="34">
        <v>168</v>
      </c>
      <c r="I25" s="34">
        <v>178</v>
      </c>
      <c r="J25" s="36"/>
      <c r="K25" s="37"/>
      <c r="L25" s="38" t="s">
        <v>177</v>
      </c>
      <c r="M25" s="38">
        <v>17365776626</v>
      </c>
      <c r="N25" s="40" t="s">
        <v>178</v>
      </c>
      <c r="O25" s="72" t="s">
        <v>176</v>
      </c>
    </row>
    <row r="26" spans="1:15" ht="19.95" customHeight="1" thickTop="1" thickBot="1" x14ac:dyDescent="0.3">
      <c r="A26" s="80">
        <v>10.19</v>
      </c>
      <c r="C26" s="2" t="s">
        <v>33</v>
      </c>
      <c r="D26" s="2">
        <v>1</v>
      </c>
      <c r="E26" s="2"/>
      <c r="F26" s="2"/>
      <c r="G26" s="7"/>
      <c r="H26" s="2">
        <v>168</v>
      </c>
      <c r="I26" s="2">
        <v>178</v>
      </c>
      <c r="J26" s="12"/>
      <c r="K26" s="39"/>
      <c r="L26" s="3" t="s">
        <v>180</v>
      </c>
      <c r="M26" s="3">
        <v>18757398448</v>
      </c>
      <c r="N26" s="33" t="s">
        <v>181</v>
      </c>
      <c r="O26" s="42" t="s">
        <v>179</v>
      </c>
    </row>
    <row r="27" spans="1:15" ht="19.95" customHeight="1" thickTop="1" thickBot="1" x14ac:dyDescent="0.3">
      <c r="A27" s="80">
        <v>10.199999999999999</v>
      </c>
      <c r="C27" s="34" t="s">
        <v>35</v>
      </c>
      <c r="D27" s="34"/>
      <c r="E27" s="34"/>
      <c r="F27" s="34">
        <v>1</v>
      </c>
      <c r="G27" s="35"/>
      <c r="H27" s="34">
        <v>168</v>
      </c>
      <c r="I27" s="34">
        <v>178</v>
      </c>
      <c r="J27" s="36"/>
      <c r="K27" s="37"/>
      <c r="L27" s="38" t="s">
        <v>185</v>
      </c>
      <c r="M27" s="38">
        <v>15620579666</v>
      </c>
      <c r="N27" s="40" t="s">
        <v>186</v>
      </c>
      <c r="O27" s="72" t="s">
        <v>184</v>
      </c>
    </row>
    <row r="28" spans="1:15" ht="19.95" customHeight="1" thickTop="1" thickBot="1" x14ac:dyDescent="0.3">
      <c r="A28" s="80">
        <v>10.220000000000001</v>
      </c>
      <c r="C28" s="2" t="s">
        <v>35</v>
      </c>
      <c r="D28" s="2"/>
      <c r="E28" s="2"/>
      <c r="F28" s="2">
        <v>1</v>
      </c>
      <c r="G28" s="7"/>
      <c r="H28" s="2">
        <v>168</v>
      </c>
      <c r="I28" s="2">
        <v>178</v>
      </c>
      <c r="J28" s="12"/>
      <c r="K28" s="39"/>
      <c r="L28" s="3" t="s">
        <v>188</v>
      </c>
      <c r="M28" s="3">
        <v>13574415303</v>
      </c>
      <c r="N28" s="33" t="s">
        <v>189</v>
      </c>
      <c r="O28" s="42" t="s">
        <v>187</v>
      </c>
    </row>
    <row r="29" spans="1:15" ht="19.95" customHeight="1" thickTop="1" thickBot="1" x14ac:dyDescent="0.3">
      <c r="A29" s="80">
        <v>10.25</v>
      </c>
      <c r="C29" s="34" t="s">
        <v>35</v>
      </c>
      <c r="D29" s="34"/>
      <c r="E29" s="34"/>
      <c r="F29" s="34">
        <v>1</v>
      </c>
      <c r="G29" s="35"/>
      <c r="H29" s="34">
        <v>168</v>
      </c>
      <c r="I29" s="34">
        <v>178</v>
      </c>
      <c r="J29" s="36"/>
      <c r="K29" s="37"/>
      <c r="L29" s="38" t="s">
        <v>213</v>
      </c>
      <c r="M29" s="38">
        <v>15913251481</v>
      </c>
      <c r="N29" s="40" t="s">
        <v>214</v>
      </c>
      <c r="O29" s="72" t="s">
        <v>212</v>
      </c>
    </row>
    <row r="30" spans="1:15" ht="19.95" customHeight="1" thickTop="1" thickBot="1" x14ac:dyDescent="0.3">
      <c r="A30" s="80">
        <v>10.25</v>
      </c>
      <c r="C30" s="2" t="s">
        <v>35</v>
      </c>
      <c r="D30" s="2"/>
      <c r="E30" s="2"/>
      <c r="F30" s="2">
        <v>1</v>
      </c>
      <c r="G30" s="7"/>
      <c r="H30" s="2">
        <v>168</v>
      </c>
      <c r="I30" s="2">
        <v>178</v>
      </c>
      <c r="J30" s="12"/>
      <c r="K30" s="39"/>
      <c r="L30" s="3" t="s">
        <v>216</v>
      </c>
      <c r="M30" s="3">
        <v>15057616120</v>
      </c>
      <c r="N30" s="33" t="s">
        <v>217</v>
      </c>
      <c r="O30" s="42" t="s">
        <v>215</v>
      </c>
    </row>
    <row r="31" spans="1:15" ht="19.95" customHeight="1" thickTop="1" thickBot="1" x14ac:dyDescent="0.3">
      <c r="A31" s="80">
        <v>10.28</v>
      </c>
      <c r="C31" s="34" t="s">
        <v>35</v>
      </c>
      <c r="D31" s="34"/>
      <c r="E31" s="34"/>
      <c r="F31" s="34">
        <v>1</v>
      </c>
      <c r="G31" s="35"/>
      <c r="H31" s="34">
        <v>168</v>
      </c>
      <c r="I31" s="34">
        <v>178</v>
      </c>
      <c r="J31" s="36"/>
      <c r="K31" s="37"/>
      <c r="L31" s="38" t="s">
        <v>219</v>
      </c>
      <c r="M31" s="38">
        <v>13518831644</v>
      </c>
      <c r="N31" s="40" t="s">
        <v>220</v>
      </c>
      <c r="O31" s="72" t="s">
        <v>218</v>
      </c>
    </row>
    <row r="32" spans="1:15" ht="19.95" customHeight="1" thickTop="1" x14ac:dyDescent="0.25">
      <c r="C32" s="57" t="s">
        <v>209</v>
      </c>
      <c r="D32" s="58">
        <f>SUM(D22:D31)</f>
        <v>1</v>
      </c>
      <c r="E32" s="58">
        <f>SUM(E22:E31)</f>
        <v>0</v>
      </c>
      <c r="F32" s="58">
        <f>SUM(F22:F31)</f>
        <v>9</v>
      </c>
      <c r="G32" s="58"/>
      <c r="H32" s="58">
        <f>SUM(H22:H31)</f>
        <v>1680</v>
      </c>
      <c r="I32" s="58">
        <f>SUM(I22:I31)</f>
        <v>1780</v>
      </c>
      <c r="K32" s="58">
        <f>SUM(K21:K26)</f>
        <v>0</v>
      </c>
    </row>
  </sheetData>
  <mergeCells count="2">
    <mergeCell ref="B1:C1"/>
    <mergeCell ref="A6:A7"/>
  </mergeCells>
  <phoneticPr fontId="2" type="noConversion"/>
  <hyperlinks>
    <hyperlink ref="L4" location="'Rosé|Lisa同款'!N14" display="陆思婕" xr:uid="{787691BB-ADAD-4E7B-B40E-3A0B1C5915D8}"/>
    <hyperlink ref="C11" location="已下单!B3" display="已预定(七批)" xr:uid="{73175855-88DC-417D-8D68-2F0139250FAF}"/>
    <hyperlink ref="C19" location="已下单!B7" display="已预定(八批)" xr:uid="{8FC7DC6D-1F4E-4AB9-A5F4-477F6394D17B}"/>
    <hyperlink ref="C32" location="已下单!B18" display="已预定(八批)" xr:uid="{92169675-49A7-46D3-B59E-DB545E7DFBC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2CED-2329-4C34-AEDA-08A19976B0D3}">
  <dimension ref="A1:Q22"/>
  <sheetViews>
    <sheetView topLeftCell="A7" workbookViewId="0">
      <selection activeCell="A13" sqref="A13"/>
    </sheetView>
  </sheetViews>
  <sheetFormatPr defaultRowHeight="19.95" customHeight="1" x14ac:dyDescent="0.25"/>
  <cols>
    <col min="1" max="1" width="17.109375" customWidth="1"/>
    <col min="2" max="2" width="28" customWidth="1"/>
    <col min="3" max="3" width="13.6640625" bestFit="1" customWidth="1"/>
    <col min="8" max="12" width="8.88671875" hidden="1" customWidth="1"/>
    <col min="13" max="13" width="8.88671875" customWidth="1"/>
    <col min="14" max="14" width="11.109375" bestFit="1" customWidth="1"/>
    <col min="15" max="15" width="12.77734375" bestFit="1" customWidth="1"/>
    <col min="16" max="16" width="74.44140625" bestFit="1" customWidth="1"/>
    <col min="17" max="17" width="22.21875" bestFit="1" customWidth="1"/>
  </cols>
  <sheetData>
    <row r="1" spans="1:17" ht="19.95" customHeight="1" x14ac:dyDescent="0.25">
      <c r="A1" s="1" t="s">
        <v>11</v>
      </c>
      <c r="B1" s="123" t="s">
        <v>1</v>
      </c>
      <c r="C1" s="124"/>
      <c r="D1" s="1" t="s">
        <v>2</v>
      </c>
      <c r="E1" s="1" t="s">
        <v>9</v>
      </c>
      <c r="F1" s="1" t="s">
        <v>7</v>
      </c>
      <c r="G1" s="1" t="s">
        <v>8</v>
      </c>
      <c r="H1" s="1" t="s">
        <v>10</v>
      </c>
      <c r="I1" s="1" t="s">
        <v>6</v>
      </c>
      <c r="J1" s="1" t="s">
        <v>14</v>
      </c>
      <c r="K1" s="1" t="s">
        <v>16</v>
      </c>
      <c r="L1" s="1" t="s">
        <v>12</v>
      </c>
      <c r="M1" s="1" t="s">
        <v>13</v>
      </c>
      <c r="N1" s="1" t="s">
        <v>3</v>
      </c>
      <c r="O1" s="1" t="s">
        <v>4</v>
      </c>
      <c r="P1" s="1" t="s">
        <v>5</v>
      </c>
      <c r="Q1" s="1" t="s">
        <v>17</v>
      </c>
    </row>
    <row r="2" spans="1:17" ht="19.95" customHeight="1" thickBot="1" x14ac:dyDescent="0.3">
      <c r="A2" s="21" t="s">
        <v>39</v>
      </c>
    </row>
    <row r="3" spans="1:17" ht="19.95" customHeight="1" thickTop="1" thickBot="1" x14ac:dyDescent="0.3">
      <c r="A3" s="129">
        <v>9.2899999999999991</v>
      </c>
      <c r="B3" s="132" t="s">
        <v>82</v>
      </c>
      <c r="C3" s="105" t="s">
        <v>56</v>
      </c>
      <c r="D3" s="105"/>
      <c r="E3" s="106"/>
      <c r="F3" s="105"/>
      <c r="G3" s="105"/>
      <c r="H3" s="107"/>
      <c r="I3" s="107"/>
      <c r="J3" s="108"/>
      <c r="K3" s="109"/>
      <c r="L3" s="108"/>
      <c r="M3" s="105"/>
      <c r="N3" s="105" t="s">
        <v>45</v>
      </c>
      <c r="O3" s="110">
        <v>15053157908</v>
      </c>
      <c r="P3" s="111" t="s">
        <v>46</v>
      </c>
      <c r="Q3" s="112" t="s">
        <v>44</v>
      </c>
    </row>
    <row r="4" spans="1:17" ht="19.95" customHeight="1" thickTop="1" thickBot="1" x14ac:dyDescent="0.3">
      <c r="A4" s="130"/>
      <c r="B4" s="133"/>
      <c r="C4" s="89" t="s">
        <v>56</v>
      </c>
      <c r="D4" s="89"/>
      <c r="E4" s="90"/>
      <c r="F4" s="89"/>
      <c r="G4" s="89"/>
      <c r="H4" s="92"/>
      <c r="I4" s="92"/>
      <c r="J4" s="93"/>
      <c r="K4" s="113"/>
      <c r="L4" s="93"/>
      <c r="M4" s="89"/>
      <c r="N4" s="89" t="s">
        <v>48</v>
      </c>
      <c r="O4" s="96">
        <v>15804399137</v>
      </c>
      <c r="P4" s="114" t="s">
        <v>49</v>
      </c>
      <c r="Q4" s="115" t="s">
        <v>47</v>
      </c>
    </row>
    <row r="5" spans="1:17" ht="19.95" customHeight="1" thickTop="1" thickBot="1" x14ac:dyDescent="0.3">
      <c r="A5" s="129">
        <v>9.3000000000000007</v>
      </c>
      <c r="B5" s="133"/>
      <c r="C5" s="5" t="s">
        <v>56</v>
      </c>
      <c r="D5" s="2">
        <v>1</v>
      </c>
      <c r="E5" s="7"/>
      <c r="F5" s="2">
        <v>119</v>
      </c>
      <c r="G5" s="2">
        <f>F5+10-5</f>
        <v>124</v>
      </c>
      <c r="H5" s="5"/>
      <c r="I5" s="5"/>
      <c r="J5" s="12"/>
      <c r="K5" s="79"/>
      <c r="L5" s="12"/>
      <c r="M5" s="63"/>
      <c r="N5" s="2" t="s">
        <v>51</v>
      </c>
      <c r="O5" s="3">
        <v>15928525882</v>
      </c>
      <c r="P5" s="33" t="s">
        <v>52</v>
      </c>
      <c r="Q5" s="56" t="s">
        <v>50</v>
      </c>
    </row>
    <row r="6" spans="1:17" ht="19.95" customHeight="1" thickTop="1" thickBot="1" x14ac:dyDescent="0.3">
      <c r="A6" s="131"/>
      <c r="B6" s="133"/>
      <c r="C6" s="73" t="s">
        <v>40</v>
      </c>
      <c r="D6" s="34">
        <v>1</v>
      </c>
      <c r="E6" s="34"/>
      <c r="F6" s="34">
        <v>125</v>
      </c>
      <c r="G6" s="34">
        <f>F6+10-5</f>
        <v>130</v>
      </c>
      <c r="H6" s="73"/>
      <c r="I6" s="36"/>
      <c r="J6" s="75"/>
      <c r="K6" s="36"/>
      <c r="L6" s="46">
        <v>0</v>
      </c>
      <c r="M6" s="38"/>
      <c r="N6" s="38" t="s">
        <v>54</v>
      </c>
      <c r="O6" s="53">
        <v>18071123749</v>
      </c>
      <c r="P6" s="76" t="s">
        <v>55</v>
      </c>
      <c r="Q6" s="77" t="s">
        <v>53</v>
      </c>
    </row>
    <row r="7" spans="1:17" ht="19.95" customHeight="1" thickTop="1" thickBot="1" x14ac:dyDescent="0.3">
      <c r="A7" s="130"/>
      <c r="B7" s="133"/>
      <c r="C7" s="105" t="s">
        <v>56</v>
      </c>
      <c r="D7" s="105"/>
      <c r="E7" s="106"/>
      <c r="F7" s="105"/>
      <c r="G7" s="105"/>
      <c r="H7" s="107"/>
      <c r="I7" s="107"/>
      <c r="J7" s="108"/>
      <c r="K7" s="109"/>
      <c r="L7" s="108"/>
      <c r="M7" s="105"/>
      <c r="N7" s="116" t="s">
        <v>59</v>
      </c>
      <c r="O7" s="110">
        <v>13126602022</v>
      </c>
      <c r="P7" s="111" t="s">
        <v>60</v>
      </c>
      <c r="Q7" s="112" t="s">
        <v>58</v>
      </c>
    </row>
    <row r="8" spans="1:17" ht="19.95" customHeight="1" thickTop="1" thickBot="1" x14ac:dyDescent="0.3">
      <c r="A8" s="82">
        <v>10.1</v>
      </c>
      <c r="B8" s="133"/>
      <c r="C8" s="89" t="s">
        <v>56</v>
      </c>
      <c r="D8" s="89"/>
      <c r="E8" s="90"/>
      <c r="F8" s="89"/>
      <c r="G8" s="89"/>
      <c r="H8" s="92"/>
      <c r="I8" s="92"/>
      <c r="J8" s="93"/>
      <c r="K8" s="113"/>
      <c r="L8" s="93"/>
      <c r="M8" s="89"/>
      <c r="N8" s="89" t="s">
        <v>62</v>
      </c>
      <c r="O8" s="96">
        <v>18367827631</v>
      </c>
      <c r="P8" s="114" t="s">
        <v>63</v>
      </c>
      <c r="Q8" s="115" t="s">
        <v>61</v>
      </c>
    </row>
    <row r="9" spans="1:17" ht="19.95" customHeight="1" thickTop="1" thickBot="1" x14ac:dyDescent="0.3">
      <c r="A9" s="82">
        <v>10.4</v>
      </c>
      <c r="B9" s="133"/>
      <c r="C9" s="5" t="s">
        <v>56</v>
      </c>
      <c r="D9" s="2">
        <v>1</v>
      </c>
      <c r="E9" s="7"/>
      <c r="F9" s="2">
        <v>119</v>
      </c>
      <c r="G9" s="2">
        <v>129</v>
      </c>
      <c r="H9" s="5"/>
      <c r="I9" s="5"/>
      <c r="J9" s="12"/>
      <c r="K9" s="79"/>
      <c r="L9" s="12"/>
      <c r="M9" s="63"/>
      <c r="N9" s="2" t="s">
        <v>80</v>
      </c>
      <c r="O9" s="3">
        <v>13981954355</v>
      </c>
      <c r="P9" s="33" t="s">
        <v>81</v>
      </c>
      <c r="Q9" s="56" t="s">
        <v>79</v>
      </c>
    </row>
    <row r="10" spans="1:17" ht="19.95" customHeight="1" thickTop="1" thickBot="1" x14ac:dyDescent="0.3">
      <c r="A10" s="82">
        <v>10.5</v>
      </c>
      <c r="B10" s="133"/>
      <c r="C10" s="73" t="s">
        <v>56</v>
      </c>
      <c r="D10" s="34">
        <v>1</v>
      </c>
      <c r="E10" s="35"/>
      <c r="F10" s="34">
        <v>119</v>
      </c>
      <c r="G10" s="34">
        <v>129</v>
      </c>
      <c r="H10" s="73"/>
      <c r="I10" s="73"/>
      <c r="J10" s="36"/>
      <c r="K10" s="75"/>
      <c r="L10" s="36"/>
      <c r="M10" s="46"/>
      <c r="N10" s="34" t="s">
        <v>84</v>
      </c>
      <c r="O10" s="38">
        <v>15721053639</v>
      </c>
      <c r="P10" s="40" t="s">
        <v>85</v>
      </c>
      <c r="Q10" s="41" t="s">
        <v>83</v>
      </c>
    </row>
    <row r="11" spans="1:17" ht="19.95" customHeight="1" thickTop="1" x14ac:dyDescent="0.25">
      <c r="B11" s="13" t="s">
        <v>145</v>
      </c>
      <c r="D11">
        <f>SUM(D3:D10)</f>
        <v>4</v>
      </c>
      <c r="F11">
        <f>SUM(F3:F10)</f>
        <v>482</v>
      </c>
      <c r="G11">
        <f>SUM(G3:G10)</f>
        <v>512</v>
      </c>
      <c r="H11" t="e">
        <f>SUM(#REF!)</f>
        <v>#REF!</v>
      </c>
    </row>
    <row r="13" spans="1:17" ht="19.95" customHeight="1" thickBot="1" x14ac:dyDescent="0.3">
      <c r="A13" s="21" t="s">
        <v>39</v>
      </c>
    </row>
    <row r="14" spans="1:17" ht="19.95" customHeight="1" thickTop="1" thickBot="1" x14ac:dyDescent="0.3">
      <c r="A14" s="82">
        <v>10.7</v>
      </c>
      <c r="B14" s="3" t="s">
        <v>82</v>
      </c>
      <c r="C14" s="5" t="s">
        <v>56</v>
      </c>
      <c r="D14" s="2">
        <v>1</v>
      </c>
      <c r="E14" s="7"/>
      <c r="F14" s="2">
        <v>119</v>
      </c>
      <c r="G14" s="2">
        <v>129</v>
      </c>
      <c r="H14" s="5"/>
      <c r="I14" s="5"/>
      <c r="J14" s="12"/>
      <c r="K14" s="79"/>
      <c r="L14" s="12"/>
      <c r="M14" s="63"/>
      <c r="N14" s="2" t="s">
        <v>93</v>
      </c>
      <c r="O14" s="3">
        <v>18358239252</v>
      </c>
      <c r="P14" s="33" t="s">
        <v>94</v>
      </c>
      <c r="Q14" s="56" t="s">
        <v>92</v>
      </c>
    </row>
    <row r="15" spans="1:17" ht="19.95" customHeight="1" thickTop="1" x14ac:dyDescent="0.25">
      <c r="B15" s="13" t="s">
        <v>201</v>
      </c>
      <c r="D15">
        <f>SUM(D14)</f>
        <v>1</v>
      </c>
      <c r="F15">
        <f>SUM(F14)</f>
        <v>119</v>
      </c>
      <c r="G15">
        <f t="shared" ref="G15" si="0">SUM(G14)</f>
        <v>129</v>
      </c>
      <c r="H15" t="e">
        <f>SUM(#REF!)</f>
        <v>#REF!</v>
      </c>
    </row>
    <row r="20" spans="1:17" ht="19.95" customHeight="1" thickBot="1" x14ac:dyDescent="0.3">
      <c r="A20" s="21" t="s">
        <v>39</v>
      </c>
    </row>
    <row r="21" spans="1:17" ht="19.95" customHeight="1" thickTop="1" thickBot="1" x14ac:dyDescent="0.3">
      <c r="A21" s="84" t="s">
        <v>125</v>
      </c>
      <c r="B21" s="38" t="s">
        <v>124</v>
      </c>
      <c r="C21" s="34" t="s">
        <v>126</v>
      </c>
      <c r="D21" s="34">
        <v>1</v>
      </c>
      <c r="E21" s="35"/>
      <c r="F21" s="34">
        <v>132</v>
      </c>
      <c r="G21" s="34">
        <v>148</v>
      </c>
      <c r="H21" s="73"/>
      <c r="I21" s="73"/>
      <c r="J21" s="36"/>
      <c r="K21" s="75"/>
      <c r="L21" s="36"/>
      <c r="M21" s="46"/>
      <c r="N21" s="34" t="s">
        <v>198</v>
      </c>
      <c r="O21" s="38">
        <v>15673468218</v>
      </c>
      <c r="P21" s="86" t="s">
        <v>199</v>
      </c>
      <c r="Q21" s="41" t="s">
        <v>121</v>
      </c>
    </row>
    <row r="22" spans="1:17" ht="19.95" customHeight="1" thickTop="1" x14ac:dyDescent="0.25">
      <c r="B22" s="13" t="s">
        <v>30</v>
      </c>
      <c r="D22">
        <f>SUM(D21)</f>
        <v>1</v>
      </c>
      <c r="F22">
        <f>SUM(F21)</f>
        <v>132</v>
      </c>
      <c r="G22">
        <f t="shared" ref="G22" si="1">SUM(G21)</f>
        <v>148</v>
      </c>
      <c r="H22" t="e">
        <f>SUM(#REF!)</f>
        <v>#REF!</v>
      </c>
    </row>
  </sheetData>
  <mergeCells count="4">
    <mergeCell ref="B1:C1"/>
    <mergeCell ref="A3:A4"/>
    <mergeCell ref="A5:A7"/>
    <mergeCell ref="B3:B10"/>
  </mergeCells>
  <phoneticPr fontId="2" type="noConversion"/>
  <conditionalFormatting sqref="B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N7" location="椰奶同款背包!L33" display="陆思婕" xr:uid="{21D6B6D3-1DB9-439D-A2EB-9FCB70DC723E}"/>
    <hyperlink ref="B11" location="已下单!B2" display="已下单" xr:uid="{C510BAB0-CA5F-451A-BF9A-5AF9E42B3EDF}"/>
    <hyperlink ref="B15" location="已下单!B14" display="已下单*3" xr:uid="{F2BD0A32-0607-48CF-AA47-57BDBBF38F52}"/>
    <hyperlink ref="B22" location="已下单!B13" display="已下单" xr:uid="{80A19A65-77DA-4844-AE47-A5379FA632C2}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1D21-E3EC-4765-94A6-5F04A796FA6F}">
  <sheetPr codeName="Sheet2"/>
  <dimension ref="A1:W36"/>
  <sheetViews>
    <sheetView tabSelected="1" workbookViewId="0">
      <selection activeCell="K17" sqref="K17"/>
    </sheetView>
  </sheetViews>
  <sheetFormatPr defaultRowHeight="19.95" customHeight="1" x14ac:dyDescent="0.25"/>
  <cols>
    <col min="1" max="1" width="14.88671875" customWidth="1"/>
    <col min="2" max="2" width="33.77734375" bestFit="1" customWidth="1"/>
    <col min="3" max="3" width="32" customWidth="1"/>
    <col min="4" max="4" width="19.21875" customWidth="1"/>
    <col min="5" max="5" width="9.44140625" bestFit="1" customWidth="1"/>
    <col min="6" max="7" width="11" customWidth="1"/>
    <col min="8" max="8" width="9.5546875" bestFit="1" customWidth="1"/>
    <col min="9" max="9" width="9.44140625" bestFit="1" customWidth="1"/>
    <col min="10" max="11" width="9.44140625" customWidth="1"/>
    <col min="12" max="12" width="11.6640625" bestFit="1" customWidth="1"/>
    <col min="13" max="13" width="14.33203125" bestFit="1" customWidth="1"/>
    <col min="15" max="15" width="9.5546875" bestFit="1" customWidth="1"/>
    <col min="16" max="16" width="18.77734375" bestFit="1" customWidth="1"/>
    <col min="17" max="17" width="10" bestFit="1" customWidth="1"/>
    <col min="18" max="18" width="18.109375" customWidth="1"/>
    <col min="21" max="21" width="15.33203125" bestFit="1" customWidth="1"/>
    <col min="22" max="22" width="10" bestFit="1" customWidth="1"/>
    <col min="23" max="23" width="17.33203125" bestFit="1" customWidth="1"/>
  </cols>
  <sheetData>
    <row r="1" spans="1:23" ht="19.95" customHeight="1" thickBot="1" x14ac:dyDescent="0.3">
      <c r="A1" s="1" t="s">
        <v>11</v>
      </c>
      <c r="B1" s="1" t="s">
        <v>0</v>
      </c>
      <c r="C1" s="15" t="s">
        <v>1</v>
      </c>
      <c r="D1" s="17"/>
      <c r="E1" s="1" t="s">
        <v>2</v>
      </c>
      <c r="F1" s="6" t="s">
        <v>18</v>
      </c>
      <c r="G1" s="6" t="s">
        <v>22</v>
      </c>
      <c r="H1" s="6" t="s">
        <v>24</v>
      </c>
      <c r="I1" s="6" t="s">
        <v>19</v>
      </c>
      <c r="J1" s="6" t="s">
        <v>26</v>
      </c>
      <c r="K1" s="6" t="s">
        <v>27</v>
      </c>
      <c r="L1" s="6" t="s">
        <v>6</v>
      </c>
      <c r="M1" s="6" t="s">
        <v>32</v>
      </c>
      <c r="O1" s="9" t="s">
        <v>11</v>
      </c>
      <c r="P1" s="10" t="s">
        <v>20</v>
      </c>
      <c r="Q1" s="10" t="s">
        <v>21</v>
      </c>
      <c r="R1" s="10" t="s">
        <v>31</v>
      </c>
      <c r="T1" s="9" t="s">
        <v>11</v>
      </c>
      <c r="U1" s="10" t="s">
        <v>20</v>
      </c>
      <c r="V1" s="10" t="s">
        <v>21</v>
      </c>
      <c r="W1" s="10" t="s">
        <v>31</v>
      </c>
    </row>
    <row r="2" spans="1:23" ht="19.95" customHeight="1" thickTop="1" thickBot="1" x14ac:dyDescent="0.3">
      <c r="A2" s="148">
        <v>10.7</v>
      </c>
      <c r="B2" s="16" t="s">
        <v>39</v>
      </c>
      <c r="C2" s="38" t="s">
        <v>82</v>
      </c>
      <c r="D2" s="34" t="s">
        <v>116</v>
      </c>
      <c r="E2" s="34">
        <v>8</v>
      </c>
      <c r="F2" s="35"/>
      <c r="G2" s="120">
        <v>512</v>
      </c>
      <c r="H2" s="34"/>
      <c r="I2" s="149">
        <v>3259</v>
      </c>
      <c r="J2" s="119"/>
      <c r="K2" s="122"/>
      <c r="L2" s="53" t="s">
        <v>211</v>
      </c>
      <c r="M2" s="36"/>
      <c r="O2" s="20"/>
      <c r="P2" s="29"/>
      <c r="Q2" s="11"/>
      <c r="R2" s="11"/>
      <c r="T2" s="20"/>
      <c r="U2" s="16"/>
      <c r="V2" s="32"/>
      <c r="W2" s="11"/>
    </row>
    <row r="3" spans="1:23" ht="19.95" customHeight="1" thickTop="1" thickBot="1" x14ac:dyDescent="0.3">
      <c r="A3" s="148"/>
      <c r="B3" s="16" t="s">
        <v>118</v>
      </c>
      <c r="C3" s="59" t="s">
        <v>38</v>
      </c>
      <c r="D3" s="2" t="s">
        <v>119</v>
      </c>
      <c r="E3" s="2">
        <v>8</v>
      </c>
      <c r="F3" s="7">
        <v>19000</v>
      </c>
      <c r="G3" s="2">
        <v>1424</v>
      </c>
      <c r="H3" s="7"/>
      <c r="I3" s="150"/>
      <c r="J3" s="137">
        <v>283</v>
      </c>
      <c r="K3" s="102">
        <v>84</v>
      </c>
      <c r="L3" s="12"/>
      <c r="M3" s="12"/>
      <c r="O3" s="25"/>
      <c r="P3" s="30"/>
      <c r="Q3" s="11"/>
      <c r="R3" s="24"/>
      <c r="T3" s="20"/>
      <c r="U3" s="23"/>
      <c r="V3" s="32"/>
      <c r="W3" s="24"/>
    </row>
    <row r="4" spans="1:23" ht="19.95" customHeight="1" thickTop="1" thickBot="1" x14ac:dyDescent="0.3">
      <c r="A4" s="148"/>
      <c r="B4" s="16" t="s">
        <v>64</v>
      </c>
      <c r="C4" s="44" t="s">
        <v>107</v>
      </c>
      <c r="D4" s="45" t="s">
        <v>120</v>
      </c>
      <c r="E4" s="46">
        <v>1</v>
      </c>
      <c r="F4" s="47"/>
      <c r="G4" s="46">
        <f>242*E4</f>
        <v>242</v>
      </c>
      <c r="H4" s="34"/>
      <c r="I4" s="150"/>
      <c r="J4" s="138"/>
      <c r="K4" s="122"/>
      <c r="L4" s="36"/>
      <c r="M4" s="36"/>
      <c r="O4" s="27"/>
      <c r="P4" s="23"/>
      <c r="Q4" s="28"/>
      <c r="R4" s="24"/>
      <c r="T4" s="27"/>
      <c r="U4" s="23"/>
      <c r="V4" s="32"/>
      <c r="W4" s="24"/>
    </row>
    <row r="5" spans="1:23" ht="19.95" customHeight="1" thickTop="1" thickBot="1" x14ac:dyDescent="0.3">
      <c r="A5" s="148"/>
      <c r="B5" s="16" t="s">
        <v>70</v>
      </c>
      <c r="C5" s="61" t="s">
        <v>71</v>
      </c>
      <c r="D5" s="62" t="s">
        <v>72</v>
      </c>
      <c r="E5" s="63">
        <v>1</v>
      </c>
      <c r="F5" s="64"/>
      <c r="G5" s="63">
        <v>346</v>
      </c>
      <c r="H5" s="7"/>
      <c r="I5" s="150"/>
      <c r="J5" s="138"/>
      <c r="K5" s="122"/>
      <c r="L5" s="12"/>
      <c r="M5" s="12"/>
      <c r="O5" s="27"/>
      <c r="P5" s="23"/>
      <c r="Q5" s="28"/>
      <c r="R5" s="24"/>
      <c r="T5" s="27"/>
      <c r="U5" s="23"/>
      <c r="V5" s="32"/>
      <c r="W5" s="24"/>
    </row>
    <row r="6" spans="1:23" ht="19.95" customHeight="1" thickTop="1" thickBot="1" x14ac:dyDescent="0.3">
      <c r="A6" s="148"/>
      <c r="B6" s="16" t="s">
        <v>112</v>
      </c>
      <c r="C6" s="44" t="s">
        <v>113</v>
      </c>
      <c r="D6" s="45"/>
      <c r="E6" s="46">
        <v>2</v>
      </c>
      <c r="F6" s="47"/>
      <c r="G6" s="46">
        <f>619*E6</f>
        <v>1238</v>
      </c>
      <c r="H6" s="46"/>
      <c r="I6" s="151"/>
      <c r="J6" s="139"/>
      <c r="K6" s="102"/>
      <c r="L6" s="36"/>
      <c r="M6" s="36"/>
      <c r="O6" s="27"/>
      <c r="P6" s="23"/>
      <c r="Q6" s="28"/>
      <c r="R6" s="24"/>
      <c r="T6" s="27"/>
      <c r="U6" s="23"/>
      <c r="V6" s="32"/>
      <c r="W6" s="24"/>
    </row>
    <row r="7" spans="1:23" ht="19.95" customHeight="1" thickTop="1" thickBot="1" x14ac:dyDescent="0.3">
      <c r="A7" s="143">
        <v>10.119999999999999</v>
      </c>
      <c r="B7" s="16" t="s">
        <v>143</v>
      </c>
      <c r="C7" s="157" t="s">
        <v>38</v>
      </c>
      <c r="D7" s="2" t="s">
        <v>144</v>
      </c>
      <c r="E7" s="2">
        <v>5</v>
      </c>
      <c r="F7" s="7">
        <v>19000</v>
      </c>
      <c r="G7" s="2">
        <v>890</v>
      </c>
      <c r="H7" s="7"/>
      <c r="I7" s="154">
        <f>2122+97+435</f>
        <v>2654</v>
      </c>
      <c r="J7" s="162"/>
      <c r="K7" s="162"/>
      <c r="L7" s="118"/>
      <c r="M7" s="12"/>
      <c r="O7" s="27"/>
      <c r="P7" s="23"/>
      <c r="Q7" s="28"/>
      <c r="R7" s="24"/>
      <c r="T7" s="27"/>
      <c r="U7" s="23"/>
      <c r="V7" s="32"/>
      <c r="W7" s="24"/>
    </row>
    <row r="8" spans="1:23" ht="19.8" customHeight="1" thickTop="1" thickBot="1" x14ac:dyDescent="0.3">
      <c r="A8" s="143"/>
      <c r="B8" s="16" t="s">
        <v>154</v>
      </c>
      <c r="C8" s="44" t="s">
        <v>155</v>
      </c>
      <c r="D8" s="45"/>
      <c r="E8" s="46">
        <v>2</v>
      </c>
      <c r="F8" s="47"/>
      <c r="G8" s="46">
        <v>576</v>
      </c>
      <c r="H8" s="35"/>
      <c r="I8" s="155"/>
      <c r="J8" s="140">
        <v>305</v>
      </c>
      <c r="K8" s="134">
        <v>70</v>
      </c>
      <c r="L8" s="36"/>
      <c r="M8" s="36"/>
    </row>
    <row r="9" spans="1:23" ht="19.95" customHeight="1" thickTop="1" thickBot="1" x14ac:dyDescent="0.3">
      <c r="A9" s="143"/>
      <c r="B9" s="16" t="s">
        <v>64</v>
      </c>
      <c r="C9" s="61" t="s">
        <v>107</v>
      </c>
      <c r="D9" s="62" t="s">
        <v>108</v>
      </c>
      <c r="E9" s="63">
        <v>1</v>
      </c>
      <c r="F9" s="64"/>
      <c r="G9" s="63">
        <v>242</v>
      </c>
      <c r="H9" s="7"/>
      <c r="I9" s="155"/>
      <c r="J9" s="141"/>
      <c r="K9" s="135"/>
      <c r="L9" s="12"/>
      <c r="M9" s="12"/>
    </row>
    <row r="10" spans="1:23" ht="19.95" customHeight="1" thickTop="1" thickBot="1" x14ac:dyDescent="0.3">
      <c r="A10" s="143"/>
      <c r="B10" s="16" t="s">
        <v>197</v>
      </c>
      <c r="C10" s="61" t="s">
        <v>86</v>
      </c>
      <c r="D10" s="62" t="s">
        <v>88</v>
      </c>
      <c r="E10" s="63">
        <v>1</v>
      </c>
      <c r="F10" s="64"/>
      <c r="G10" s="63">
        <v>159</v>
      </c>
      <c r="H10" s="7"/>
      <c r="I10" s="155"/>
      <c r="J10" s="141"/>
      <c r="K10" s="135"/>
      <c r="L10" s="12"/>
      <c r="M10" s="12"/>
    </row>
    <row r="11" spans="1:23" ht="19.95" customHeight="1" thickTop="1" thickBot="1" x14ac:dyDescent="0.3">
      <c r="A11" s="143"/>
      <c r="B11" s="16" t="s">
        <v>39</v>
      </c>
      <c r="C11" s="117" t="s">
        <v>124</v>
      </c>
      <c r="D11" s="34" t="s">
        <v>40</v>
      </c>
      <c r="E11" s="34">
        <v>1</v>
      </c>
      <c r="F11" s="35"/>
      <c r="G11" s="34">
        <v>148</v>
      </c>
      <c r="H11" s="35"/>
      <c r="I11" s="155"/>
      <c r="J11" s="141"/>
      <c r="K11" s="136"/>
      <c r="L11" s="36"/>
      <c r="M11" s="36"/>
    </row>
    <row r="12" spans="1:23" ht="19.95" customHeight="1" thickTop="1" thickBot="1" x14ac:dyDescent="0.3">
      <c r="A12" s="143"/>
      <c r="B12" s="16" t="s">
        <v>39</v>
      </c>
      <c r="C12" s="118" t="s">
        <v>82</v>
      </c>
      <c r="D12" s="2" t="s">
        <v>202</v>
      </c>
      <c r="E12" s="2">
        <v>3</v>
      </c>
      <c r="F12" s="7"/>
      <c r="G12" s="121">
        <v>129</v>
      </c>
      <c r="H12" s="7"/>
      <c r="I12" s="155"/>
      <c r="J12" s="142"/>
      <c r="K12" s="122"/>
      <c r="L12" s="12"/>
      <c r="M12" s="12"/>
    </row>
    <row r="13" spans="1:23" ht="19.95" customHeight="1" thickTop="1" thickBot="1" x14ac:dyDescent="0.3">
      <c r="A13" s="143"/>
      <c r="B13" s="16" t="s">
        <v>152</v>
      </c>
      <c r="C13" s="158" t="s">
        <v>221</v>
      </c>
      <c r="D13" s="45"/>
      <c r="E13" s="46">
        <v>1</v>
      </c>
      <c r="F13" s="47"/>
      <c r="G13" s="46">
        <v>370</v>
      </c>
      <c r="H13" s="35"/>
      <c r="I13" s="155"/>
      <c r="J13" s="162"/>
      <c r="K13" s="162"/>
      <c r="L13" s="36"/>
      <c r="M13" s="36"/>
    </row>
    <row r="14" spans="1:23" ht="19.95" customHeight="1" thickTop="1" thickBot="1" x14ac:dyDescent="0.3">
      <c r="A14" s="143"/>
      <c r="B14" s="16" t="s">
        <v>152</v>
      </c>
      <c r="C14" s="61" t="s">
        <v>221</v>
      </c>
      <c r="D14" s="62"/>
      <c r="E14" s="63">
        <v>1</v>
      </c>
      <c r="F14" s="64"/>
      <c r="G14" s="63">
        <v>335</v>
      </c>
      <c r="H14" s="7"/>
      <c r="I14" s="155"/>
      <c r="J14" s="165"/>
      <c r="K14" s="166"/>
      <c r="L14" s="12"/>
      <c r="M14" s="12"/>
    </row>
    <row r="15" spans="1:23" ht="19.95" customHeight="1" thickTop="1" thickBot="1" x14ac:dyDescent="0.3">
      <c r="A15" s="143"/>
      <c r="B15" s="16" t="s">
        <v>152</v>
      </c>
      <c r="C15" s="44" t="s">
        <v>205</v>
      </c>
      <c r="D15" s="45"/>
      <c r="E15" s="46">
        <v>2</v>
      </c>
      <c r="F15" s="47"/>
      <c r="G15" s="152">
        <v>998</v>
      </c>
      <c r="H15" s="35"/>
      <c r="I15" s="156"/>
      <c r="J15" s="167"/>
      <c r="K15" s="166"/>
      <c r="L15" s="36"/>
      <c r="M15" s="36"/>
    </row>
    <row r="16" spans="1:23" ht="19.95" customHeight="1" thickTop="1" thickBot="1" x14ac:dyDescent="0.3">
      <c r="A16" s="143" t="s">
        <v>208</v>
      </c>
      <c r="B16" s="16" t="s">
        <v>204</v>
      </c>
      <c r="C16" s="44" t="s">
        <v>203</v>
      </c>
      <c r="D16" s="45"/>
      <c r="E16" s="46">
        <v>1</v>
      </c>
      <c r="F16" s="47"/>
      <c r="G16" s="153"/>
      <c r="H16" s="35"/>
      <c r="I16" s="145">
        <v>3400</v>
      </c>
      <c r="J16" s="168"/>
      <c r="K16" s="166"/>
      <c r="L16" s="36"/>
      <c r="M16" s="36"/>
    </row>
    <row r="17" spans="1:13" ht="19.8" customHeight="1" thickTop="1" thickBot="1" x14ac:dyDescent="0.3">
      <c r="A17" s="143"/>
      <c r="B17" s="16" t="s">
        <v>193</v>
      </c>
      <c r="C17" s="61" t="s">
        <v>192</v>
      </c>
      <c r="D17" s="62"/>
      <c r="E17" s="63">
        <v>1</v>
      </c>
      <c r="F17" s="64"/>
      <c r="G17" s="63">
        <v>535</v>
      </c>
      <c r="H17" s="7"/>
      <c r="I17" s="146"/>
      <c r="J17" s="119"/>
      <c r="K17" s="122"/>
      <c r="L17" s="12"/>
      <c r="M17" s="12"/>
    </row>
    <row r="18" spans="1:13" ht="19.95" customHeight="1" thickTop="1" thickBot="1" x14ac:dyDescent="0.3">
      <c r="A18" s="143"/>
      <c r="B18" s="16" t="s">
        <v>206</v>
      </c>
      <c r="C18" s="159" t="s">
        <v>38</v>
      </c>
      <c r="D18" s="34" t="s">
        <v>207</v>
      </c>
      <c r="E18" s="34">
        <v>20</v>
      </c>
      <c r="F18" s="35">
        <v>19000</v>
      </c>
      <c r="G18" s="120">
        <v>1780</v>
      </c>
      <c r="H18" s="35"/>
      <c r="I18" s="146"/>
      <c r="J18" s="163">
        <v>430</v>
      </c>
      <c r="K18" s="163">
        <v>135</v>
      </c>
      <c r="L18" s="36"/>
      <c r="M18" s="36"/>
    </row>
    <row r="19" spans="1:13" ht="19.8" customHeight="1" thickTop="1" thickBot="1" x14ac:dyDescent="0.3">
      <c r="A19" s="144"/>
      <c r="B19" s="16" t="s">
        <v>159</v>
      </c>
      <c r="C19" s="160" t="s">
        <v>161</v>
      </c>
      <c r="D19" s="62" t="s">
        <v>162</v>
      </c>
      <c r="E19" s="63">
        <v>1</v>
      </c>
      <c r="F19" s="64"/>
      <c r="G19" s="63">
        <v>469</v>
      </c>
      <c r="H19" s="7"/>
      <c r="I19" s="147"/>
      <c r="J19" s="164"/>
      <c r="K19" s="164"/>
      <c r="L19" s="12"/>
      <c r="M19" s="12"/>
    </row>
    <row r="20" spans="1:13" ht="19.95" customHeight="1" thickTop="1" x14ac:dyDescent="0.25"/>
    <row r="22" spans="1:13" ht="19.95" customHeight="1" thickBot="1" x14ac:dyDescent="0.3"/>
    <row r="23" spans="1:13" ht="19.95" customHeight="1" thickTop="1" thickBot="1" x14ac:dyDescent="0.3">
      <c r="A23" s="1" t="s">
        <v>135</v>
      </c>
      <c r="B23" s="16" t="s">
        <v>136</v>
      </c>
      <c r="C23" s="99" t="s">
        <v>137</v>
      </c>
      <c r="D23" s="34" t="s">
        <v>138</v>
      </c>
      <c r="E23" s="34"/>
      <c r="F23" s="35"/>
      <c r="G23" s="34">
        <v>39</v>
      </c>
      <c r="H23" s="35"/>
      <c r="I23" s="36"/>
      <c r="J23" s="36"/>
      <c r="K23" s="71"/>
      <c r="L23" s="36"/>
      <c r="M23" s="36"/>
    </row>
    <row r="24" spans="1:13" ht="19.95" customHeight="1" thickTop="1" x14ac:dyDescent="0.25"/>
    <row r="25" spans="1:13" ht="19.95" customHeight="1" thickBot="1" x14ac:dyDescent="0.3">
      <c r="E25" s="8" t="s">
        <v>25</v>
      </c>
      <c r="G25" s="8" t="s">
        <v>23</v>
      </c>
      <c r="H25" s="18"/>
      <c r="I25" s="19" t="s">
        <v>28</v>
      </c>
      <c r="L25" s="8" t="s">
        <v>29</v>
      </c>
    </row>
    <row r="26" spans="1:13" ht="19.95" customHeight="1" thickTop="1" thickBot="1" x14ac:dyDescent="0.3">
      <c r="E26" s="14">
        <f>SUM(E2:E6)</f>
        <v>20</v>
      </c>
      <c r="G26" s="14">
        <f>SUM(G2:G23)</f>
        <v>10432</v>
      </c>
      <c r="I26" s="14">
        <f>SUM(I2:K23)</f>
        <v>10620</v>
      </c>
      <c r="L26" s="14">
        <f>G26-I26</f>
        <v>-188</v>
      </c>
    </row>
    <row r="27" spans="1:13" ht="19.95" customHeight="1" thickTop="1" thickBot="1" x14ac:dyDescent="0.3">
      <c r="C27" s="4"/>
    </row>
    <row r="28" spans="1:13" ht="19.95" customHeight="1" thickTop="1" thickBot="1" x14ac:dyDescent="0.3">
      <c r="G28" s="120" t="s">
        <v>210</v>
      </c>
    </row>
    <row r="29" spans="1:13" ht="19.95" customHeight="1" thickTop="1" x14ac:dyDescent="0.25">
      <c r="A29" s="100"/>
    </row>
    <row r="30" spans="1:13" ht="19.95" customHeight="1" x14ac:dyDescent="0.25">
      <c r="A30" s="100"/>
    </row>
    <row r="31" spans="1:13" ht="19.95" customHeight="1" x14ac:dyDescent="0.25">
      <c r="A31" s="100"/>
    </row>
    <row r="32" spans="1:13" ht="19.95" customHeight="1" x14ac:dyDescent="0.25">
      <c r="A32" s="100"/>
    </row>
    <row r="34" spans="20:23" ht="19.95" customHeight="1" x14ac:dyDescent="0.25">
      <c r="T34" s="27"/>
      <c r="U34" s="31"/>
      <c r="V34" s="32"/>
      <c r="W34" s="28"/>
    </row>
    <row r="36" spans="20:23" ht="19.8" customHeight="1" x14ac:dyDescent="0.25"/>
  </sheetData>
  <mergeCells count="13">
    <mergeCell ref="K8:K11"/>
    <mergeCell ref="J3:J6"/>
    <mergeCell ref="J8:J12"/>
    <mergeCell ref="A16:A19"/>
    <mergeCell ref="I16:I19"/>
    <mergeCell ref="A2:A6"/>
    <mergeCell ref="I2:I6"/>
    <mergeCell ref="A7:A15"/>
    <mergeCell ref="G15:G16"/>
    <mergeCell ref="I7:I15"/>
    <mergeCell ref="J18:J19"/>
    <mergeCell ref="K18:K19"/>
    <mergeCell ref="J15:J16"/>
  </mergeCells>
  <phoneticPr fontId="2" type="noConversion"/>
  <hyperlinks>
    <hyperlink ref="B3" location="椰奶同款背包!A3" display="BAON(七批)" xr:uid="{AEAE7488-B564-4DDF-B863-E4B3D8957524}"/>
    <hyperlink ref="B2" location="'Rosé|Lisa同款'!A2" display="Ohcookieee" xr:uid="{B9B6B3E2-DC61-4535-80E4-B53BC7997781}"/>
    <hyperlink ref="B4" location="订单!A2" display="DWS COMPANY" xr:uid="{698A5E7C-4246-426C-B901-0A98987A5347}"/>
    <hyperlink ref="B5" location="订单!A4" display="MIMICAWE" xr:uid="{7DFE74C5-4DE4-4C52-A867-1164F2C2AA96}"/>
    <hyperlink ref="B6" location="订单!A6" display="nerdy" xr:uid="{EC4ACF2B-885E-4870-83BF-9600B14D4C8A}"/>
    <hyperlink ref="B23" r:id="rId1" xr:uid="{46674F87-193A-4395-9B81-2A5207E98708}"/>
    <hyperlink ref="B7" location="椰奶同款背包!A14" display="BAON(八批)" xr:uid="{9B20095E-B69F-488C-8A96-14FC90C4AFA5}"/>
    <hyperlink ref="B10" location="订单!B16" display="PROP" xr:uid="{52F2F335-7C50-4CD5-9802-AC1950FB4B9F}"/>
    <hyperlink ref="B9" location="订单!B18" display="DWS COMPANY" xr:uid="{AD02FE01-D77E-4D0B-B137-4090EEA6B84B}"/>
    <hyperlink ref="B16" location="订单!B24" display="aqo" xr:uid="{2DDB73E9-4FAA-4659-BF02-33DFC70535E3}"/>
    <hyperlink ref="B8" location="订单!B20" display="spao" xr:uid="{E37CB711-01FE-4394-A936-FFC0F7B9AD68}"/>
    <hyperlink ref="B11" location="'Rosé|Lisa同款'!B21" display="Ohcookieee" xr:uid="{7576F0C6-A84D-4B3E-9728-EA9A29A962C5}"/>
    <hyperlink ref="B12" location="'Rosé|Lisa同款'!A13" display="Ohcookieee" xr:uid="{EF29B23D-64DA-4A66-B401-3D8784156736}"/>
    <hyperlink ref="B13" location="订单!B22" display="muahmuah" xr:uid="{37493F62-5C4A-4E92-91F3-4FE9876AC837}"/>
    <hyperlink ref="B14" location="订单!B23" display="muahmuah" xr:uid="{8B0EBCCD-222D-454F-8804-7C2C661D9B52}"/>
    <hyperlink ref="B15" location="订单!B24" display="muahmuah" xr:uid="{43C5082F-6F63-44F2-8774-A33B641C80F5}"/>
    <hyperlink ref="B17" location="订单!B28" display="Mmlg" xr:uid="{A6A68D07-592F-4DA1-B99E-84FFA51A5100}"/>
    <hyperlink ref="B18" location="椰奶同款背包!A22" display="BAON(九批)" xr:uid="{FA52CE9B-9F9B-4CE9-872C-2161A8088EF7}"/>
    <hyperlink ref="B19" location="订单!B30" display="WHYNOTUS" xr:uid="{3B1AB600-E87D-4D0B-9F98-1CD5634FED74}"/>
  </hyperlinks>
  <pageMargins left="0.7" right="0.7" top="0.75" bottom="0.75" header="0.3" footer="0.3"/>
  <pageSetup paperSize="9" orientation="portrait" r:id="rId2"/>
  <legacyDrawing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2E045-E523-4517-8777-50B70A636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</vt:lpstr>
      <vt:lpstr>椰奶同款背包</vt:lpstr>
      <vt:lpstr>Rosé|Lisa同款</vt:lpstr>
      <vt:lpstr>已下单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2020-05-19T15:32:46Z</dcterms:created>
  <dcterms:modified xsi:type="dcterms:W3CDTF">2020-11-02T10:27:06Z</dcterms:modified>
</cp:coreProperties>
</file>