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B3E7050B-2AB5-4A55-A0DC-A1E91FEE8898}" xr6:coauthVersionLast="45" xr6:coauthVersionMax="45" xr10:uidLastSave="{00000000-0000-0000-0000-000000000000}"/>
  <bookViews>
    <workbookView xWindow="-108" yWindow="-108" windowWidth="23256" windowHeight="12576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H4" i="6" l="1"/>
  <c r="G51" i="4"/>
  <c r="G53" i="4" s="1"/>
  <c r="O53" i="4" s="1"/>
  <c r="D51" i="4"/>
  <c r="O17" i="4"/>
  <c r="O31" i="4"/>
  <c r="D53" i="4"/>
  <c r="G50" i="4" l="1"/>
  <c r="H3" i="6" l="1"/>
  <c r="D31" i="4"/>
  <c r="D29" i="4"/>
  <c r="G28" i="4" l="1"/>
  <c r="G15" i="4" l="1"/>
  <c r="G17" i="4" s="1"/>
  <c r="D15" i="4"/>
  <c r="D17" i="4"/>
  <c r="G26" i="4" l="1"/>
  <c r="G29" i="4" s="1"/>
  <c r="G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58" authorId="0" shapeId="0" xr:uid="{6B672B80-144D-4112-BF8F-EF861DD966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手续费</t>
        </r>
      </text>
    </comment>
    <comment ref="I63" authorId="0" shapeId="0" xr:uid="{DF6FC0E2-95A9-4491-8CA3-0426EB09265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花呗手续费</t>
        </r>
      </text>
    </comment>
  </commentList>
</comments>
</file>

<file path=xl/sharedStrings.xml><?xml version="1.0" encoding="utf-8"?>
<sst xmlns="http://schemas.openxmlformats.org/spreadsheetml/2006/main" count="189" uniqueCount="141">
  <si>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</si>
  <si>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</si>
  <si>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</si>
  <si>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</si>
  <si>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</si>
  <si>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</si>
  <si>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</si>
  <si>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黑色 均码</t>
    <phoneticPr fontId="2" type="noConversion"/>
  </si>
  <si>
    <t>均码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</si>
  <si>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</si>
  <si>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</si>
  <si>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</si>
  <si>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</si>
  <si>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</si>
  <si>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</si>
  <si>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</si>
  <si>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</si>
  <si>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HARMONIOUS T-SHIRTS</t>
    <phoneticPr fontId="2" type="noConversion"/>
  </si>
  <si>
    <t>紫色 L码</t>
    <phoneticPr fontId="2" type="noConversion"/>
  </si>
  <si>
    <t>DREAM UNIVERSE T-SHIRTS</t>
    <phoneticPr fontId="2" type="noConversion"/>
  </si>
  <si>
    <t>黑色 L码</t>
    <phoneticPr fontId="2" type="noConversion"/>
  </si>
  <si>
    <t>崔湘笛</t>
    <phoneticPr fontId="2" type="noConversion"/>
  </si>
  <si>
    <t>天津市北辰区天津商业大学</t>
    <phoneticPr fontId="2" type="noConversion"/>
  </si>
  <si>
    <t>DOTTED T-SHIRTS</t>
    <phoneticPr fontId="2" type="noConversion"/>
  </si>
  <si>
    <t>DO NOT LIMIT T-SHIRT</t>
    <phoneticPr fontId="2" type="noConversion"/>
  </si>
  <si>
    <t>康七</t>
    <phoneticPr fontId="2" type="noConversion"/>
  </si>
  <si>
    <t xml:space="preserve">四川省成都市锦江区静安路一号万科城市花园 </t>
    <phoneticPr fontId="2" type="noConversion"/>
  </si>
  <si>
    <t>灰色 均码</t>
    <phoneticPr fontId="2" type="noConversion"/>
  </si>
  <si>
    <t>CUTTING TRAINING PANTS</t>
    <phoneticPr fontId="2" type="noConversion"/>
  </si>
  <si>
    <t>三水</t>
    <phoneticPr fontId="2" type="noConversion"/>
  </si>
  <si>
    <t>湖南省长沙市岳麓区麓谷街道东方红路369号梅溪鑫苑名家9栋</t>
    <phoneticPr fontId="2" type="noConversion"/>
  </si>
  <si>
    <t>小廖</t>
    <phoneticPr fontId="2" type="noConversion"/>
  </si>
  <si>
    <t>四川省成都市青羊区府南街道锦翠南路1号锦花苑</t>
    <phoneticPr fontId="2" type="noConversion"/>
  </si>
  <si>
    <t>日期</t>
    <phoneticPr fontId="2" type="noConversion"/>
  </si>
  <si>
    <t>ONES PIGMENT SHORT PANTS</t>
    <phoneticPr fontId="2" type="noConversion"/>
  </si>
  <si>
    <t>卢昕遥</t>
    <phoneticPr fontId="2" type="noConversion"/>
  </si>
  <si>
    <t>江苏省南通市海门高新区长江南路88号龙馨家园3号楼101室</t>
    <phoneticPr fontId="2" type="noConversion"/>
  </si>
  <si>
    <t>DRAW T-SHIRT</t>
    <phoneticPr fontId="2" type="noConversion"/>
  </si>
  <si>
    <t>宋旻浩天气短袖</t>
    <phoneticPr fontId="2" type="noConversion"/>
  </si>
  <si>
    <t>白色 S码</t>
    <phoneticPr fontId="2" type="noConversion"/>
  </si>
  <si>
    <t>PLAC</t>
    <phoneticPr fontId="2" type="noConversion"/>
  </si>
  <si>
    <t>胡淑娟</t>
    <phoneticPr fontId="2" type="noConversion"/>
  </si>
  <si>
    <t>国际运费</t>
    <phoneticPr fontId="2" type="noConversion"/>
  </si>
  <si>
    <t>灰色250码</t>
    <phoneticPr fontId="2" type="noConversion"/>
  </si>
  <si>
    <t>鱼刺二代</t>
    <phoneticPr fontId="2" type="noConversion"/>
  </si>
  <si>
    <t>fila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</si>
  <si>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</si>
  <si>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</si>
  <si>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顾耀佳</t>
    <phoneticPr fontId="2" type="noConversion"/>
  </si>
  <si>
    <t>上海市闵行区普乐路425弄40号203室</t>
    <phoneticPr fontId="2" type="noConversion"/>
  </si>
  <si>
    <t>车轮厚底</t>
    <phoneticPr fontId="2" type="noConversion"/>
  </si>
  <si>
    <t>灰色240码</t>
    <phoneticPr fontId="2" type="noConversion"/>
  </si>
  <si>
    <t>黑色上衣</t>
    <phoneticPr fontId="2" type="noConversion"/>
  </si>
  <si>
    <t>可与</t>
    <phoneticPr fontId="2" type="noConversion"/>
  </si>
  <si>
    <t>浙江省宁波市慈溪市浒山街道姓胡塘路66号</t>
    <phoneticPr fontId="2" type="noConversion"/>
  </si>
  <si>
    <t>SIDE BUTTON STRING SL</t>
    <phoneticPr fontId="2" type="noConversion"/>
  </si>
  <si>
    <t>COLLARED TENNIS DRESS [CREAM]</t>
    <phoneticPr fontId="2" type="noConversion"/>
  </si>
  <si>
    <t>M码</t>
    <phoneticPr fontId="2" type="noConversion"/>
  </si>
  <si>
    <t>王怡雯</t>
    <phoneticPr fontId="2" type="noConversion"/>
  </si>
  <si>
    <t>上海市金山区朱泾镇秀州新村179号</t>
    <phoneticPr fontId="2" type="noConversion"/>
  </si>
  <si>
    <t>3d 樱桃短袖黑色</t>
    <phoneticPr fontId="2" type="noConversion"/>
  </si>
  <si>
    <t xml:space="preserve">杜文娟 </t>
    <phoneticPr fontId="2" type="noConversion"/>
  </si>
  <si>
    <t>北京市密云区园林路中加锦园5号楼三单元301</t>
    <phoneticPr fontId="2" type="noConversion"/>
  </si>
  <si>
    <t>FRANKENMONO</t>
    <phoneticPr fontId="2" type="noConversion"/>
  </si>
  <si>
    <t>AAKE</t>
    <phoneticPr fontId="2" type="noConversion"/>
  </si>
  <si>
    <t>KIRSH</t>
    <phoneticPr fontId="2" type="noConversion"/>
  </si>
  <si>
    <t>上海市静安区共康四村183号502室</t>
    <phoneticPr fontId="2" type="noConversion"/>
  </si>
  <si>
    <t>田诗诗</t>
    <phoneticPr fontId="2" type="noConversion"/>
  </si>
  <si>
    <t>CENTER LOGO TIE-DYE T-SHIRT</t>
    <phoneticPr fontId="2" type="noConversion"/>
  </si>
  <si>
    <t>SPAO</t>
    <phoneticPr fontId="2" type="noConversion"/>
  </si>
  <si>
    <t>SPPJ924A01 蜡笔小新拖鞋</t>
    <phoneticPr fontId="2" type="noConversion"/>
  </si>
  <si>
    <t>S*1  M*1</t>
    <phoneticPr fontId="2" type="noConversion"/>
  </si>
  <si>
    <t>SCULPTOR</t>
    <phoneticPr fontId="2" type="noConversion"/>
  </si>
  <si>
    <t>包通关直邮</t>
    <phoneticPr fontId="2" type="noConversion"/>
  </si>
  <si>
    <t>BOLIVIA STRIPE T-SHIRT</t>
    <phoneticPr fontId="2" type="noConversion"/>
  </si>
  <si>
    <t>陈文洁</t>
    <phoneticPr fontId="2" type="noConversion"/>
  </si>
  <si>
    <t>浙江省宁波市鄞州区首南街道学府路1号浙江大学宁波理工学院</t>
    <phoneticPr fontId="2" type="noConversion"/>
  </si>
  <si>
    <t>酒红色 均码</t>
    <phoneticPr fontId="2" type="noConversion"/>
  </si>
  <si>
    <t>均码</t>
    <phoneticPr fontId="2" type="noConversion"/>
  </si>
  <si>
    <t>国际运费</t>
    <phoneticPr fontId="2" type="noConversion"/>
  </si>
  <si>
    <t>国内运费</t>
    <phoneticPr fontId="2" type="noConversion"/>
  </si>
  <si>
    <t>总付款：</t>
    <phoneticPr fontId="2" type="noConversion"/>
  </si>
  <si>
    <t>总收入：</t>
    <phoneticPr fontId="2" type="noConversion"/>
  </si>
  <si>
    <t>+/-：</t>
    <phoneticPr fontId="2" type="noConversion"/>
  </si>
  <si>
    <t>6.5下单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</si>
  <si>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</si>
  <si>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</si>
  <si>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</si>
  <si>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</si>
  <si>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</si>
  <si>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</si>
  <si>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其他支出</t>
    <phoneticPr fontId="2" type="noConversion"/>
  </si>
  <si>
    <t>F-7114</t>
    <phoneticPr fontId="2" type="noConversion"/>
  </si>
  <si>
    <t>杨璐羽</t>
    <phoneticPr fontId="2" type="noConversion"/>
  </si>
  <si>
    <t>大连市沙河口区五一路26号201室</t>
    <phoneticPr fontId="2" type="noConversion"/>
  </si>
  <si>
    <t>天津市西青区杨柳青镇莱茵小镇美林苑24-2-402</t>
    <phoneticPr fontId="2" type="noConversion"/>
  </si>
  <si>
    <t>尤扬</t>
    <phoneticPr fontId="2" type="noConversion"/>
  </si>
  <si>
    <t>NIEEH</t>
    <phoneticPr fontId="2" type="noConversion"/>
  </si>
  <si>
    <t>Envelope Bag_LIGHT + BLACK</t>
    <phoneticPr fontId="2" type="noConversion"/>
  </si>
  <si>
    <t xml:space="preserve">Sculptor </t>
    <phoneticPr fontId="2" type="noConversion"/>
  </si>
  <si>
    <t>Kitten Layered Tee [WHITE]</t>
    <phoneticPr fontId="2" type="noConversion"/>
  </si>
  <si>
    <t>Smocked Rose Crop Top [CREAM]</t>
    <phoneticPr fontId="2" type="noConversion"/>
  </si>
  <si>
    <t>Ruffle Eyelet Crop Blouse [WHITE]</t>
    <phoneticPr fontId="2" type="noConversion"/>
  </si>
  <si>
    <t>Lace up Lettuce Crop Tee [LIGHT PURPLE]</t>
    <phoneticPr fontId="2" type="noConversion"/>
  </si>
  <si>
    <t>廖格君</t>
    <phoneticPr fontId="2" type="noConversion"/>
  </si>
  <si>
    <t>上海上海市闵行区吴泾镇谈家塘路155号紫竹国际教育园区 B1宿舍楼</t>
    <phoneticPr fontId="2" type="noConversion"/>
  </si>
  <si>
    <t>NASTY FANCY CLUB</t>
    <phoneticPr fontId="2" type="noConversion"/>
  </si>
  <si>
    <t>FANCY TIE DYE CROP CARDIGAN TEE (BLUE)</t>
    <phoneticPr fontId="2" type="noConversion"/>
  </si>
  <si>
    <t>CRANK</t>
    <phoneticPr fontId="2" type="noConversion"/>
  </si>
  <si>
    <t>LACE SLEEVELESS_BK</t>
    <phoneticPr fontId="2" type="noConversion"/>
  </si>
  <si>
    <t>FLOWER BUTTON CROP T_WT</t>
    <phoneticPr fontId="2" type="noConversion"/>
  </si>
  <si>
    <t>PAUCO HOUSE</t>
    <phoneticPr fontId="2" type="noConversion"/>
  </si>
  <si>
    <t>LOOSE TIE-DYE MESH TOP</t>
    <phoneticPr fontId="2" type="noConversion"/>
  </si>
  <si>
    <t>b able two</t>
    <phoneticPr fontId="2" type="noConversion"/>
  </si>
  <si>
    <t>Leopard Cross T-shirts (BLACK)</t>
    <phoneticPr fontId="2" type="noConversion"/>
  </si>
  <si>
    <t>6.6下单</t>
    <phoneticPr fontId="2" type="noConversion"/>
  </si>
  <si>
    <t>官网</t>
    <phoneticPr fontId="2" type="noConversion"/>
  </si>
  <si>
    <t>musinsa</t>
    <phoneticPr fontId="2" type="noConversion"/>
  </si>
  <si>
    <t>下单网站</t>
    <phoneticPr fontId="2" type="noConversion"/>
  </si>
  <si>
    <t>备注</t>
    <phoneticPr fontId="2" type="noConversion"/>
  </si>
  <si>
    <t>styleshare</t>
    <phoneticPr fontId="2" type="noConversion"/>
  </si>
  <si>
    <t>全思颖</t>
    <phoneticPr fontId="2" type="noConversion"/>
  </si>
  <si>
    <t>上海上海市徐汇区 凯滨路18弄尚海湾豪庭2期1号楼2302</t>
    <phoneticPr fontId="2" type="noConversion"/>
  </si>
  <si>
    <t>红格子睡衣</t>
    <phoneticPr fontId="2" type="noConversion"/>
  </si>
  <si>
    <t>L</t>
    <phoneticPr fontId="2" type="noConversion"/>
  </si>
  <si>
    <t>6.8下单</t>
    <phoneticPr fontId="2" type="noConversion"/>
  </si>
  <si>
    <t>廖格君 共九件
6.6</t>
    <phoneticPr fontId="2" type="noConversion"/>
  </si>
  <si>
    <t>下单统计!A2</t>
  </si>
  <si>
    <t>下单统计!A3</t>
  </si>
  <si>
    <t>下单统计!A4</t>
  </si>
  <si>
    <t>styleshare</t>
  </si>
  <si>
    <t>Sculptor, NASTY FANCY CLUB, CRANK, styleshare,
PAUCO HOUSE, b able two, SPAO</t>
    <phoneticPr fontId="2" type="noConversion"/>
  </si>
  <si>
    <t>AAKE, KIRSH, SPAO, NIEEH</t>
    <phoneticPr fontId="2" type="noConversion"/>
  </si>
  <si>
    <t>setup</t>
    <phoneticPr fontId="2" type="noConversion"/>
  </si>
  <si>
    <t>Reflective tape Sk - black</t>
    <phoneticPr fontId="2" type="noConversion"/>
  </si>
  <si>
    <t>Crop dragon Half-zipup - White</t>
    <phoneticPr fontId="2" type="noConversion"/>
  </si>
  <si>
    <t>郑欣</t>
    <phoneticPr fontId="2" type="noConversion"/>
  </si>
  <si>
    <t>浙江省杭州市余杭区临平街道月荷路28号莱茵知己4-4</t>
    <phoneticPr fontId="2" type="noConversion"/>
  </si>
  <si>
    <t>CJ 631525164384</t>
    <phoneticPr fontId="2" type="noConversion"/>
  </si>
  <si>
    <t>CJ 631516585991</t>
    <phoneticPr fontId="2" type="noConversion"/>
  </si>
  <si>
    <t>CJ 631504998235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</si>
</sst>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#,##0.00_);[Red]\(#,##0.00\)"/>
    <numFmt numFmtId="178" formatCode="0_ 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9" xfId="0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0" xfId="0" applyFill="1" applyBorder="1">
      <alignment vertical="center"/>
    </xf>
    <xf numFmtId="0" fontId="3" fillId="4" borderId="10" xfId="0" applyFont="1" applyFill="1" applyBorder="1">
      <alignment vertical="center"/>
    </xf>
    <xf numFmtId="3" fontId="0" fillId="5" borderId="6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0" fillId="4" borderId="10" xfId="0" applyNumberFormat="1" applyFill="1" applyBorder="1">
      <alignment vertical="center"/>
    </xf>
    <xf numFmtId="176" fontId="4" fillId="3" borderId="4" xfId="2" applyNumberFormat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176" fontId="4" fillId="3" borderId="4" xfId="2" applyNumberFormat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15" xfId="0" applyFill="1" applyBorder="1">
      <alignment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176" fontId="8" fillId="6" borderId="4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1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3" applyBorder="1" applyAlignment="1">
      <alignment horizontal="center" vertical="center"/>
    </xf>
    <xf numFmtId="0" fontId="10" fillId="0" borderId="18" xfId="4" applyAlignment="1">
      <alignment horizontal="right" vertical="center"/>
    </xf>
    <xf numFmtId="0" fontId="10" fillId="0" borderId="18" xfId="4">
      <alignment vertical="center"/>
    </xf>
    <xf numFmtId="0" fontId="10" fillId="0" borderId="18" xfId="4" quotePrefix="1" applyAlignment="1">
      <alignment horizontal="right" vertical="center"/>
    </xf>
    <xf numFmtId="0" fontId="10" fillId="0" borderId="19" xfId="4" applyBorder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quotePrefix="1" applyBorder="1" applyAlignment="1">
      <alignment horizontal="center" vertical="center"/>
    </xf>
    <xf numFmtId="0" fontId="10" fillId="0" borderId="20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10" fillId="0" borderId="21" xfId="4" applyNumberFormat="1" applyBorder="1">
      <alignment vertical="center"/>
    </xf>
    <xf numFmtId="177" fontId="10" fillId="0" borderId="21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10" fillId="0" borderId="24" xfId="4" applyNumberFormat="1" applyFill="1" applyBorder="1">
      <alignment vertical="center"/>
    </xf>
    <xf numFmtId="177" fontId="10" fillId="0" borderId="2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3">
      <alignment vertical="center"/>
    </xf>
    <xf numFmtId="177" fontId="10" fillId="0" borderId="24" xfId="4" applyNumberFormat="1" applyFill="1" applyBorder="1" applyAlignment="1">
      <alignment horizontal="center" vertical="center" wrapText="1"/>
    </xf>
    <xf numFmtId="0" fontId="0" fillId="5" borderId="13" xfId="0" applyFill="1" applyBorder="1">
      <alignment vertical="center"/>
    </xf>
    <xf numFmtId="0" fontId="0" fillId="5" borderId="9" xfId="0" applyFill="1" applyBorder="1">
      <alignment vertical="center"/>
    </xf>
    <xf numFmtId="3" fontId="0" fillId="5" borderId="9" xfId="0" applyNumberForma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5" borderId="10" xfId="0" applyFill="1" applyBorder="1">
      <alignment vertical="center"/>
    </xf>
    <xf numFmtId="3" fontId="0" fillId="5" borderId="10" xfId="0" applyNumberForma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176" fontId="5" fillId="6" borderId="4" xfId="3" applyNumberForma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176" fontId="4" fillId="3" borderId="16" xfId="2" applyNumberFormat="1" applyBorder="1" applyAlignment="1">
      <alignment horizontal="center" vertical="center" wrapText="1"/>
    </xf>
    <xf numFmtId="176" fontId="4" fillId="3" borderId="17" xfId="2" applyNumberFormat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3" fillId="4" borderId="22" xfId="0" applyFont="1" applyFill="1" applyBorder="1" applyAlignment="1">
      <alignment horizontal="center" vertical="center"/>
    </xf>
    <xf numFmtId="178" fontId="3" fillId="7" borderId="22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4" fillId="3" borderId="16" xfId="2" applyNumberFormat="1" applyBorder="1" applyAlignment="1">
      <alignment horizontal="center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0"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9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4" totalsRowShown="0" headerRowDxfId="9" headerRowCellStyle="汇总" dataCellStyle="汇总">
  <autoFilter ref="A1:I4" xr:uid="{3511C254-3102-4222-89E2-E50831232A38}"/>
  <tableColumns count="9">
    <tableColumn id="1" xr3:uid="{57038ABF-7C32-429F-A9FA-0E046DCDF588}" name="序号" dataDxfId="8" dataCellStyle="超链接"/>
    <tableColumn id="2" xr3:uid="{A6A9DF33-6439-48BA-AD15-02C49CFE76A5}" name="时间" dataDxfId="7"/>
    <tableColumn id="3" xr3:uid="{17DF0527-C43C-4149-8C3A-73AA5C643324}" name="数量" dataDxfId="6"/>
    <tableColumn id="4" xr3:uid="{86123A86-3590-4404-A610-C31A777341E3}" name="总付款" dataDxfId="5" dataCellStyle="汇总"/>
    <tableColumn id="5" xr3:uid="{DC09076D-FA41-4E76-977C-FA7A2AC19B41}" name="总收入" dataDxfId="4" dataCellStyle="汇总"/>
    <tableColumn id="6" xr3:uid="{5ED504C5-25C5-4A9C-BBCF-F3F38C9B9644}" name="国际运费" dataDxfId="3" dataCellStyle="汇总"/>
    <tableColumn id="7" xr3:uid="{0DE844A7-A002-403F-BBDC-A55D97398B21}" name="国内运费" dataDxfId="2" dataCellStyle="汇总"/>
    <tableColumn id="8" xr3:uid="{751A3E69-8056-4B75-9EB4-610C675CBEDB}" name="+/-" dataDxfId="1" dataCellStyle="汇总">
      <calculatedColumnFormula>E2-表1[[#This Row],[总付款]]-表1[[#This Row],[国际运费]]-表1[[#This Row],[国内运费]]</calculatedColumnFormula>
    </tableColumn>
    <tableColumn id="9" xr3:uid="{53165C13-E632-43B0-9813-DB231B46918A}" name="品牌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X-C\X-C%202.0\setup" TargetMode="External"/><Relationship Id="rId3" Type="http://schemas.openxmlformats.org/officeDocument/2006/relationships/hyperlink" Target="..\..\Desktop\txt\&#22270;\X-C\X-C%202.0\SPAO" TargetMode="External"/><Relationship Id="rId7" Type="http://schemas.openxmlformats.org/officeDocument/2006/relationships/hyperlink" Target="..\..\Desktop\txt\&#22270;\X-C\X-C%202.0\&#24050;&#19979;&#21333;\6.8&#19979;&#21333;" TargetMode="External"/><Relationship Id="rId2" Type="http://schemas.openxmlformats.org/officeDocument/2006/relationships/hyperlink" Target="..\..\Desktop\txt\&#22270;\X-C\X-C%202.0\KIRSH" TargetMode="External"/><Relationship Id="rId1" Type="http://schemas.openxmlformats.org/officeDocument/2006/relationships/hyperlink" Target="..\..\Desktop\txt\&#22270;\X-C\X-C%202.0\AAKE" TargetMode="External"/><Relationship Id="rId6" Type="http://schemas.openxmlformats.org/officeDocument/2006/relationships/hyperlink" Target="..\..\Desktop\txt\&#22270;\X-C\X-C%202.0\&#24050;&#19979;&#21333;\6.6&#19979;&#21333;" TargetMode="External"/><Relationship Id="rId11" Type="http://schemas.openxmlformats.org/officeDocument/2006/relationships/comments" Target="../comments1.xml"/><Relationship Id="rId5" Type="http://schemas.openxmlformats.org/officeDocument/2006/relationships/hyperlink" Target="..\..\Desktop\txt\&#22270;\X-C\X-C%202.0\NIEE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..\..\Desktop\txt\&#22270;\X-C\X-C%202.0\&#24050;&#19979;&#21333;\6.5&#19979;&#21333;%20FRANKENMON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65"/>
  <sheetViews>
    <sheetView tabSelected="1" topLeftCell="A4" workbookViewId="0">
      <selection activeCell="O18" sqref="O18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8.109375" bestFit="1" customWidth="1"/>
    <col min="10" max="10" width="10.88671875" bestFit="1" customWidth="1"/>
    <col min="11" max="11" width="18.10937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95" customHeight="1" x14ac:dyDescent="0.25">
      <c r="A1" s="1" t="s">
        <v>33</v>
      </c>
      <c r="B1" s="84" t="s">
        <v>1</v>
      </c>
      <c r="C1" s="85"/>
      <c r="D1" s="1" t="s">
        <v>2</v>
      </c>
      <c r="E1" s="12" t="s">
        <v>13</v>
      </c>
      <c r="F1" s="12" t="s">
        <v>11</v>
      </c>
      <c r="G1" s="12" t="s">
        <v>12</v>
      </c>
      <c r="H1" s="12" t="s">
        <v>14</v>
      </c>
      <c r="I1" s="12" t="s">
        <v>119</v>
      </c>
      <c r="J1" s="12" t="s">
        <v>118</v>
      </c>
      <c r="K1" s="12"/>
      <c r="L1" s="12" t="s">
        <v>79</v>
      </c>
      <c r="M1" s="12" t="s">
        <v>80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52" t="s">
        <v>63</v>
      </c>
    </row>
    <row r="3" spans="1:16" ht="19.95" customHeight="1" thickTop="1" thickBot="1" x14ac:dyDescent="0.3">
      <c r="A3" s="22">
        <v>6.1</v>
      </c>
    </row>
    <row r="4" spans="1:16" ht="19.95" customHeight="1" thickTop="1" x14ac:dyDescent="0.25">
      <c r="B4" s="13" t="s">
        <v>17</v>
      </c>
      <c r="C4" s="14" t="s">
        <v>18</v>
      </c>
      <c r="D4" s="14">
        <v>1</v>
      </c>
      <c r="E4" s="20">
        <v>11900</v>
      </c>
      <c r="F4" s="14">
        <v>115</v>
      </c>
      <c r="G4" s="14">
        <v>115</v>
      </c>
      <c r="H4" s="15"/>
      <c r="I4" s="15"/>
      <c r="J4" s="88" t="s">
        <v>116</v>
      </c>
      <c r="K4" s="72"/>
      <c r="L4" s="15"/>
      <c r="M4" s="15"/>
      <c r="N4" s="86" t="s">
        <v>16</v>
      </c>
      <c r="O4" s="86">
        <v>19810952575</v>
      </c>
      <c r="P4" s="80" t="s">
        <v>15</v>
      </c>
    </row>
    <row r="5" spans="1:16" ht="19.95" customHeight="1" thickBot="1" x14ac:dyDescent="0.3">
      <c r="B5" s="16" t="s">
        <v>19</v>
      </c>
      <c r="C5" s="17" t="s">
        <v>20</v>
      </c>
      <c r="D5" s="17">
        <v>1</v>
      </c>
      <c r="E5" s="21">
        <v>11900</v>
      </c>
      <c r="F5" s="17">
        <v>115</v>
      </c>
      <c r="G5" s="17">
        <v>115</v>
      </c>
      <c r="H5" s="18"/>
      <c r="I5" s="18"/>
      <c r="J5" s="89"/>
      <c r="K5" s="73"/>
      <c r="L5" s="18"/>
      <c r="M5" s="18"/>
      <c r="N5" s="87"/>
      <c r="O5" s="87"/>
      <c r="P5" s="81"/>
    </row>
    <row r="6" spans="1:16" ht="19.95" customHeight="1" thickTop="1" thickBot="1" x14ac:dyDescent="0.3">
      <c r="B6" s="6" t="s">
        <v>23</v>
      </c>
      <c r="C6" s="7" t="s">
        <v>18</v>
      </c>
      <c r="D6" s="7">
        <v>1</v>
      </c>
      <c r="E6" s="19">
        <v>11900</v>
      </c>
      <c r="F6" s="7">
        <v>115</v>
      </c>
      <c r="G6" s="7">
        <v>115</v>
      </c>
      <c r="H6" s="11"/>
      <c r="I6" s="11"/>
      <c r="J6" s="89"/>
      <c r="K6" s="73"/>
      <c r="L6" s="11"/>
      <c r="M6" s="11"/>
      <c r="N6" s="8" t="s">
        <v>21</v>
      </c>
      <c r="O6" s="8">
        <v>16622811762</v>
      </c>
      <c r="P6" s="30" t="s">
        <v>22</v>
      </c>
    </row>
    <row r="7" spans="1:16" ht="19.95" customHeight="1" thickTop="1" thickBot="1" x14ac:dyDescent="0.3">
      <c r="B7" s="16" t="s">
        <v>24</v>
      </c>
      <c r="C7" s="17" t="s">
        <v>20</v>
      </c>
      <c r="D7" s="17">
        <v>1</v>
      </c>
      <c r="E7" s="21">
        <v>12900</v>
      </c>
      <c r="F7" s="17">
        <v>125</v>
      </c>
      <c r="G7" s="17">
        <v>125</v>
      </c>
      <c r="H7" s="18"/>
      <c r="I7" s="18"/>
      <c r="J7" s="89"/>
      <c r="K7" s="73"/>
      <c r="L7" s="18"/>
      <c r="M7" s="18"/>
      <c r="N7" s="5" t="s">
        <v>25</v>
      </c>
      <c r="O7" s="5">
        <v>18190799737</v>
      </c>
      <c r="P7" s="24" t="s">
        <v>26</v>
      </c>
    </row>
    <row r="8" spans="1:16" ht="19.95" customHeight="1" thickTop="1" thickBot="1" x14ac:dyDescent="0.3">
      <c r="B8" s="6" t="s">
        <v>28</v>
      </c>
      <c r="C8" s="7" t="s">
        <v>27</v>
      </c>
      <c r="D8" s="7">
        <v>1</v>
      </c>
      <c r="E8" s="19">
        <v>25900</v>
      </c>
      <c r="F8" s="7">
        <v>198</v>
      </c>
      <c r="G8" s="7">
        <v>198</v>
      </c>
      <c r="H8" s="11"/>
      <c r="I8" s="11"/>
      <c r="J8" s="89"/>
      <c r="K8" s="73"/>
      <c r="L8" s="11"/>
      <c r="M8" s="11"/>
      <c r="N8" s="8" t="s">
        <v>29</v>
      </c>
      <c r="O8" s="8">
        <v>17375729345</v>
      </c>
      <c r="P8" s="30" t="s">
        <v>30</v>
      </c>
    </row>
    <row r="9" spans="1:16" ht="19.95" customHeight="1" thickTop="1" thickBot="1" x14ac:dyDescent="0.3">
      <c r="B9" s="16" t="s">
        <v>17</v>
      </c>
      <c r="C9" s="17" t="s">
        <v>18</v>
      </c>
      <c r="D9" s="17">
        <v>1</v>
      </c>
      <c r="E9" s="21">
        <v>11900</v>
      </c>
      <c r="F9" s="17">
        <v>115</v>
      </c>
      <c r="G9" s="17">
        <v>115</v>
      </c>
      <c r="H9" s="18"/>
      <c r="I9" s="18"/>
      <c r="J9" s="89"/>
      <c r="K9" s="73"/>
      <c r="L9" s="18"/>
      <c r="M9" s="18"/>
      <c r="N9" s="5" t="s">
        <v>31</v>
      </c>
      <c r="O9" s="5">
        <v>18008097133</v>
      </c>
      <c r="P9" s="24" t="s">
        <v>32</v>
      </c>
    </row>
    <row r="10" spans="1:16" ht="19.95" customHeight="1" thickTop="1" thickBot="1" x14ac:dyDescent="0.3">
      <c r="A10" s="22">
        <v>6.2</v>
      </c>
      <c r="J10" s="89"/>
      <c r="K10" s="73"/>
      <c r="P10" s="31"/>
    </row>
    <row r="11" spans="1:16" ht="19.95" customHeight="1" thickTop="1" thickBot="1" x14ac:dyDescent="0.3">
      <c r="B11" s="6" t="s">
        <v>34</v>
      </c>
      <c r="C11" s="7" t="s">
        <v>7</v>
      </c>
      <c r="D11" s="7">
        <v>1</v>
      </c>
      <c r="E11" s="19"/>
      <c r="F11" s="7">
        <v>219</v>
      </c>
      <c r="G11" s="7">
        <v>219</v>
      </c>
      <c r="H11" s="11"/>
      <c r="I11" s="11"/>
      <c r="J11" s="89"/>
      <c r="K11" s="73"/>
      <c r="L11" s="11"/>
      <c r="M11" s="11"/>
      <c r="N11" s="8" t="s">
        <v>9</v>
      </c>
      <c r="O11" s="8">
        <v>18933367700</v>
      </c>
      <c r="P11" s="30" t="s">
        <v>10</v>
      </c>
    </row>
    <row r="12" spans="1:16" ht="19.95" customHeight="1" thickTop="1" thickBot="1" x14ac:dyDescent="0.3">
      <c r="B12" s="16" t="s">
        <v>37</v>
      </c>
      <c r="C12" s="17" t="s">
        <v>18</v>
      </c>
      <c r="D12" s="17">
        <v>1</v>
      </c>
      <c r="E12" s="21">
        <v>22000</v>
      </c>
      <c r="F12" s="17">
        <v>176</v>
      </c>
      <c r="G12" s="17">
        <v>176</v>
      </c>
      <c r="H12" s="18"/>
      <c r="I12" s="18"/>
      <c r="J12" s="89"/>
      <c r="K12" s="73"/>
      <c r="L12" s="18"/>
      <c r="M12" s="18"/>
      <c r="N12" s="5" t="s">
        <v>35</v>
      </c>
      <c r="O12" s="5">
        <v>18851302126</v>
      </c>
      <c r="P12" s="24" t="s">
        <v>36</v>
      </c>
    </row>
    <row r="13" spans="1:16" ht="19.95" customHeight="1" thickTop="1" thickBot="1" x14ac:dyDescent="0.3">
      <c r="A13" s="25">
        <v>6.4</v>
      </c>
      <c r="B13" s="29" t="s">
        <v>68</v>
      </c>
      <c r="C13" s="7" t="s">
        <v>8</v>
      </c>
      <c r="D13" s="7">
        <v>1</v>
      </c>
      <c r="E13" s="19">
        <v>28000</v>
      </c>
      <c r="F13" s="7">
        <v>219</v>
      </c>
      <c r="G13" s="7">
        <v>219</v>
      </c>
      <c r="H13" s="11"/>
      <c r="I13" s="11"/>
      <c r="J13" s="89"/>
      <c r="K13" s="73"/>
      <c r="L13" s="11"/>
      <c r="M13" s="11"/>
      <c r="N13" s="34" t="s">
        <v>67</v>
      </c>
      <c r="O13" s="8">
        <v>15801717613</v>
      </c>
      <c r="P13" s="35" t="s">
        <v>66</v>
      </c>
    </row>
    <row r="14" spans="1:16" ht="19.95" customHeight="1" thickTop="1" thickBot="1" x14ac:dyDescent="0.3">
      <c r="B14" s="3" t="s">
        <v>74</v>
      </c>
      <c r="C14" s="4" t="s">
        <v>77</v>
      </c>
      <c r="D14" s="4">
        <v>1</v>
      </c>
      <c r="E14" s="23">
        <v>28000</v>
      </c>
      <c r="F14" s="4">
        <v>219</v>
      </c>
      <c r="G14" s="4">
        <v>219</v>
      </c>
      <c r="H14" s="10"/>
      <c r="I14" s="10"/>
      <c r="J14" s="90"/>
      <c r="K14" s="74"/>
      <c r="L14" s="10"/>
      <c r="M14" s="10"/>
      <c r="N14" s="5" t="s">
        <v>75</v>
      </c>
      <c r="O14" s="5">
        <v>18058943618</v>
      </c>
      <c r="P14" s="24" t="s">
        <v>76</v>
      </c>
    </row>
    <row r="15" spans="1:16" ht="19.95" customHeight="1" thickTop="1" x14ac:dyDescent="0.25">
      <c r="D15" s="36">
        <f>SUM(D4:D14)</f>
        <v>10</v>
      </c>
      <c r="E15" s="37"/>
      <c r="F15" s="37"/>
      <c r="G15" s="36">
        <f>SUM(G4:G14)</f>
        <v>1616</v>
      </c>
      <c r="H15" s="36">
        <v>1200</v>
      </c>
      <c r="I15" s="36"/>
      <c r="J15" s="36"/>
      <c r="K15" s="36"/>
      <c r="L15" s="36"/>
      <c r="M15" s="36"/>
      <c r="N15" s="38"/>
    </row>
    <row r="17" spans="1:16" ht="19.95" customHeight="1" thickBot="1" x14ac:dyDescent="0.3">
      <c r="A17" s="59" t="s">
        <v>127</v>
      </c>
      <c r="B17" s="39" t="s">
        <v>84</v>
      </c>
      <c r="C17" s="40" t="s">
        <v>81</v>
      </c>
      <c r="D17" s="41">
        <f>H15</f>
        <v>1200</v>
      </c>
      <c r="F17" s="40" t="s">
        <v>82</v>
      </c>
      <c r="G17" s="41">
        <f>G15-M15</f>
        <v>1616</v>
      </c>
      <c r="N17" s="42" t="s">
        <v>83</v>
      </c>
      <c r="O17" s="41">
        <f>G17-D17-L15-M15</f>
        <v>416</v>
      </c>
    </row>
    <row r="18" spans="1:16" ht="19.95" customHeight="1" thickTop="1" x14ac:dyDescent="0.25">
      <c r="B18" s="39"/>
    </row>
    <row r="20" spans="1:16" ht="19.95" customHeight="1" thickBot="1" x14ac:dyDescent="0.3">
      <c r="A20" s="52" t="s">
        <v>64</v>
      </c>
    </row>
    <row r="21" spans="1:16" ht="19.95" customHeight="1" thickTop="1" thickBot="1" x14ac:dyDescent="0.3">
      <c r="A21" s="22">
        <v>6.3</v>
      </c>
      <c r="B21" s="77" t="s">
        <v>52</v>
      </c>
      <c r="C21" s="14" t="s">
        <v>8</v>
      </c>
      <c r="D21" s="14">
        <v>1</v>
      </c>
      <c r="E21" s="20">
        <v>33500</v>
      </c>
      <c r="F21" s="14">
        <v>255</v>
      </c>
      <c r="G21" s="14">
        <v>255</v>
      </c>
      <c r="H21" s="15"/>
      <c r="I21" s="15"/>
      <c r="J21" s="91" t="s">
        <v>116</v>
      </c>
      <c r="K21" s="93">
        <v>380730990330</v>
      </c>
      <c r="L21" s="15"/>
      <c r="M21" s="15"/>
      <c r="N21" s="82" t="s">
        <v>53</v>
      </c>
      <c r="O21" s="82">
        <v>13655843077</v>
      </c>
      <c r="P21" s="80" t="s">
        <v>54</v>
      </c>
    </row>
    <row r="22" spans="1:16" ht="19.95" customHeight="1" thickTop="1" thickBot="1" x14ac:dyDescent="0.3">
      <c r="A22" s="22">
        <v>6.4</v>
      </c>
      <c r="B22" s="78" t="s">
        <v>55</v>
      </c>
      <c r="C22" s="17" t="s">
        <v>27</v>
      </c>
      <c r="D22" s="17">
        <v>1</v>
      </c>
      <c r="E22" s="21">
        <v>52500</v>
      </c>
      <c r="F22" s="17">
        <v>369</v>
      </c>
      <c r="G22" s="17">
        <v>369</v>
      </c>
      <c r="H22" s="18"/>
      <c r="I22" s="18"/>
      <c r="J22" s="92"/>
      <c r="K22" s="94"/>
      <c r="L22" s="18"/>
      <c r="M22" s="18"/>
      <c r="N22" s="83"/>
      <c r="O22" s="83"/>
      <c r="P22" s="81"/>
    </row>
    <row r="23" spans="1:16" ht="19.95" customHeight="1" thickTop="1" thickBot="1" x14ac:dyDescent="0.3">
      <c r="A23" s="52" t="s">
        <v>65</v>
      </c>
    </row>
    <row r="24" spans="1:16" ht="19.95" customHeight="1" thickTop="1" thickBot="1" x14ac:dyDescent="0.3">
      <c r="A24" s="25">
        <v>6.4</v>
      </c>
      <c r="B24" s="29" t="s">
        <v>60</v>
      </c>
      <c r="C24" s="7" t="s">
        <v>78</v>
      </c>
      <c r="D24" s="7">
        <v>1</v>
      </c>
      <c r="E24" s="19">
        <v>35100</v>
      </c>
      <c r="F24" s="7">
        <v>269</v>
      </c>
      <c r="G24" s="7">
        <v>269</v>
      </c>
      <c r="H24" s="11"/>
      <c r="I24" s="11"/>
      <c r="J24" s="57" t="s">
        <v>117</v>
      </c>
      <c r="K24" s="57"/>
      <c r="L24" s="11"/>
      <c r="M24" s="11"/>
      <c r="N24" s="8" t="s">
        <v>61</v>
      </c>
      <c r="O24" s="8">
        <v>18610048277</v>
      </c>
      <c r="P24" s="30" t="s">
        <v>62</v>
      </c>
    </row>
    <row r="25" spans="1:16" ht="19.95" customHeight="1" thickTop="1" thickBot="1" x14ac:dyDescent="0.3">
      <c r="A25" s="52" t="s">
        <v>69</v>
      </c>
    </row>
    <row r="26" spans="1:16" ht="19.95" customHeight="1" thickTop="1" thickBot="1" x14ac:dyDescent="0.3">
      <c r="A26" s="25">
        <v>6.4</v>
      </c>
      <c r="B26" s="26" t="s">
        <v>70</v>
      </c>
      <c r="C26" s="4" t="s">
        <v>71</v>
      </c>
      <c r="D26" s="4">
        <v>2</v>
      </c>
      <c r="E26" s="23">
        <v>7900</v>
      </c>
      <c r="F26" s="4">
        <v>54</v>
      </c>
      <c r="G26" s="4">
        <f>F26*D26</f>
        <v>108</v>
      </c>
      <c r="H26" s="10"/>
      <c r="I26" s="10"/>
      <c r="J26" s="58" t="s">
        <v>116</v>
      </c>
      <c r="K26" s="58"/>
      <c r="L26" s="10"/>
      <c r="M26" s="10"/>
      <c r="N26" s="27" t="s">
        <v>67</v>
      </c>
      <c r="O26" s="27">
        <v>15801717613</v>
      </c>
      <c r="P26" s="28" t="s">
        <v>66</v>
      </c>
    </row>
    <row r="27" spans="1:16" ht="19.95" customHeight="1" thickTop="1" thickBot="1" x14ac:dyDescent="0.3">
      <c r="A27" s="52" t="s">
        <v>97</v>
      </c>
      <c r="B27" s="9" t="s">
        <v>73</v>
      </c>
    </row>
    <row r="28" spans="1:16" ht="19.95" customHeight="1" thickTop="1" thickBot="1" x14ac:dyDescent="0.3">
      <c r="A28" s="22">
        <v>6.6</v>
      </c>
      <c r="B28" s="3" t="s">
        <v>98</v>
      </c>
      <c r="C28" s="4"/>
      <c r="D28" s="4">
        <v>2</v>
      </c>
      <c r="E28" s="23">
        <v>93000</v>
      </c>
      <c r="F28" s="4">
        <v>629</v>
      </c>
      <c r="G28" s="4">
        <f>F28*D28</f>
        <v>1258</v>
      </c>
      <c r="H28" s="10"/>
      <c r="I28" s="10"/>
      <c r="J28" s="58" t="s">
        <v>116</v>
      </c>
      <c r="K28" s="58"/>
      <c r="L28" s="10"/>
      <c r="M28" s="10"/>
      <c r="N28" s="5" t="s">
        <v>96</v>
      </c>
      <c r="O28" s="5">
        <v>18222242851</v>
      </c>
      <c r="P28" s="5" t="s">
        <v>95</v>
      </c>
    </row>
    <row r="29" spans="1:16" ht="19.95" customHeight="1" thickTop="1" x14ac:dyDescent="0.25">
      <c r="D29" s="36">
        <f>SUM(D21:D28)</f>
        <v>7</v>
      </c>
      <c r="E29" s="37"/>
      <c r="F29" s="37"/>
      <c r="G29" s="36">
        <f>SUM(G21:G28)</f>
        <v>2259</v>
      </c>
      <c r="H29" s="36">
        <v>1975.81</v>
      </c>
      <c r="I29" s="36"/>
      <c r="J29" s="36"/>
      <c r="K29" s="36"/>
      <c r="L29" s="36"/>
      <c r="M29" s="36"/>
      <c r="N29" s="38"/>
    </row>
    <row r="31" spans="1:16" ht="19.95" customHeight="1" thickBot="1" x14ac:dyDescent="0.3">
      <c r="A31" s="59" t="s">
        <v>128</v>
      </c>
      <c r="B31" s="39" t="s">
        <v>115</v>
      </c>
      <c r="C31" s="40" t="s">
        <v>81</v>
      </c>
      <c r="D31" s="41">
        <f>H29</f>
        <v>1975.81</v>
      </c>
      <c r="F31" s="40" t="s">
        <v>82</v>
      </c>
      <c r="G31" s="41">
        <f>G29-M29</f>
        <v>2259</v>
      </c>
      <c r="N31" s="42" t="s">
        <v>83</v>
      </c>
      <c r="O31" s="41">
        <f>G31-D31-L29-M29</f>
        <v>283.19000000000005</v>
      </c>
    </row>
    <row r="32" spans="1:16" ht="19.95" customHeight="1" thickTop="1" x14ac:dyDescent="0.25"/>
    <row r="34" spans="1:16" ht="19.95" customHeight="1" thickBot="1" x14ac:dyDescent="0.3">
      <c r="A34" s="52" t="s">
        <v>130</v>
      </c>
    </row>
    <row r="35" spans="1:16" ht="19.95" customHeight="1" thickTop="1" thickBot="1" x14ac:dyDescent="0.3">
      <c r="A35" s="22">
        <v>6.6</v>
      </c>
      <c r="B35" s="79" t="s">
        <v>92</v>
      </c>
      <c r="C35" s="8">
        <v>250</v>
      </c>
      <c r="D35" s="7">
        <v>1</v>
      </c>
      <c r="E35" s="19">
        <v>19900</v>
      </c>
      <c r="F35" s="7">
        <v>185</v>
      </c>
      <c r="G35" s="7">
        <v>185</v>
      </c>
      <c r="H35" s="11"/>
      <c r="I35" s="11"/>
      <c r="J35" s="57" t="s">
        <v>120</v>
      </c>
      <c r="K35" s="75" t="s">
        <v>138</v>
      </c>
      <c r="L35" s="11"/>
      <c r="M35" s="11"/>
      <c r="N35" s="8" t="s">
        <v>93</v>
      </c>
      <c r="O35" s="8">
        <v>18940928096</v>
      </c>
      <c r="P35" s="30" t="s">
        <v>94</v>
      </c>
    </row>
    <row r="36" spans="1:16" ht="8.4" customHeight="1" thickTop="1" thickBot="1" x14ac:dyDescent="0.3"/>
    <row r="37" spans="1:16" ht="19.95" customHeight="1" thickTop="1" x14ac:dyDescent="0.25">
      <c r="A37" s="95" t="s">
        <v>126</v>
      </c>
    </row>
    <row r="38" spans="1:16" ht="19.95" customHeight="1" thickBot="1" x14ac:dyDescent="0.3">
      <c r="A38" s="96"/>
    </row>
    <row r="39" spans="1:16" ht="19.95" customHeight="1" thickTop="1" thickBot="1" x14ac:dyDescent="0.3">
      <c r="A39" s="99" t="s">
        <v>99</v>
      </c>
      <c r="B39" s="76" t="s">
        <v>100</v>
      </c>
      <c r="C39" s="7" t="s">
        <v>8</v>
      </c>
      <c r="D39" s="7">
        <v>1</v>
      </c>
      <c r="E39" s="19">
        <v>36100</v>
      </c>
      <c r="F39" s="7">
        <v>269</v>
      </c>
      <c r="G39" s="101">
        <v>2386</v>
      </c>
      <c r="H39" s="11"/>
      <c r="I39" s="11"/>
      <c r="J39" s="91" t="s">
        <v>117</v>
      </c>
      <c r="K39" s="93">
        <v>402275955642</v>
      </c>
      <c r="L39" s="11"/>
      <c r="M39" s="11"/>
      <c r="N39" s="97" t="s">
        <v>104</v>
      </c>
      <c r="O39" s="97">
        <v>16601778412</v>
      </c>
      <c r="P39" s="97" t="s">
        <v>105</v>
      </c>
    </row>
    <row r="40" spans="1:16" ht="19.95" customHeight="1" thickTop="1" thickBot="1" x14ac:dyDescent="0.3">
      <c r="A40" s="100"/>
      <c r="B40" s="76" t="s">
        <v>101</v>
      </c>
      <c r="C40" s="4" t="s">
        <v>8</v>
      </c>
      <c r="D40" s="4">
        <v>1</v>
      </c>
      <c r="E40" s="23">
        <v>37050</v>
      </c>
      <c r="F40" s="4">
        <v>279</v>
      </c>
      <c r="G40" s="102"/>
      <c r="H40" s="10"/>
      <c r="I40" s="10"/>
      <c r="J40" s="106"/>
      <c r="K40" s="107"/>
      <c r="L40" s="10"/>
      <c r="M40" s="10"/>
      <c r="N40" s="98"/>
      <c r="O40" s="98"/>
      <c r="P40" s="98"/>
    </row>
    <row r="41" spans="1:16" ht="19.95" customHeight="1" thickTop="1" thickBot="1" x14ac:dyDescent="0.3">
      <c r="A41" s="100"/>
      <c r="B41" s="76" t="s">
        <v>102</v>
      </c>
      <c r="C41" s="7" t="s">
        <v>8</v>
      </c>
      <c r="D41" s="7">
        <v>1</v>
      </c>
      <c r="E41" s="19"/>
      <c r="F41" s="7">
        <v>379</v>
      </c>
      <c r="G41" s="102"/>
      <c r="H41" s="11"/>
      <c r="I41" s="11"/>
      <c r="J41" s="106"/>
      <c r="K41" s="107"/>
      <c r="L41" s="11"/>
      <c r="M41" s="11"/>
      <c r="N41" s="98"/>
      <c r="O41" s="98"/>
      <c r="P41" s="98"/>
    </row>
    <row r="42" spans="1:16" ht="19.95" customHeight="1" thickTop="1" thickBot="1" x14ac:dyDescent="0.3">
      <c r="A42" s="100"/>
      <c r="B42" s="76" t="s">
        <v>103</v>
      </c>
      <c r="C42" s="4" t="s">
        <v>8</v>
      </c>
      <c r="D42" s="4">
        <v>1</v>
      </c>
      <c r="E42" s="23">
        <v>37050</v>
      </c>
      <c r="F42" s="4">
        <v>279</v>
      </c>
      <c r="G42" s="102"/>
      <c r="H42" s="10"/>
      <c r="I42" s="10"/>
      <c r="J42" s="106"/>
      <c r="K42" s="94"/>
      <c r="L42" s="10"/>
      <c r="M42" s="10"/>
      <c r="N42" s="98"/>
      <c r="O42" s="98"/>
      <c r="P42" s="98"/>
    </row>
    <row r="43" spans="1:16" ht="19.95" customHeight="1" thickTop="1" thickBot="1" x14ac:dyDescent="0.3">
      <c r="A43" s="51" t="s">
        <v>106</v>
      </c>
      <c r="B43" s="76" t="s">
        <v>107</v>
      </c>
      <c r="C43" s="7" t="s">
        <v>8</v>
      </c>
      <c r="D43" s="7">
        <v>1</v>
      </c>
      <c r="E43" s="19">
        <v>28800</v>
      </c>
      <c r="F43" s="7">
        <v>229</v>
      </c>
      <c r="G43" s="102"/>
      <c r="H43" s="11"/>
      <c r="I43" s="11"/>
      <c r="J43" s="106"/>
      <c r="K43" s="75" t="s">
        <v>139</v>
      </c>
      <c r="L43" s="11"/>
      <c r="M43" s="11"/>
      <c r="N43" s="98"/>
      <c r="O43" s="98"/>
      <c r="P43" s="98"/>
    </row>
    <row r="44" spans="1:16" ht="19.95" customHeight="1" thickTop="1" x14ac:dyDescent="0.25">
      <c r="A44" s="100" t="s">
        <v>108</v>
      </c>
      <c r="B44" s="77" t="s">
        <v>109</v>
      </c>
      <c r="C44" s="14" t="s">
        <v>8</v>
      </c>
      <c r="D44" s="14">
        <v>1</v>
      </c>
      <c r="E44" s="20"/>
      <c r="F44" s="104">
        <v>469</v>
      </c>
      <c r="G44" s="102"/>
      <c r="H44" s="15"/>
      <c r="I44" s="15"/>
      <c r="J44" s="106"/>
      <c r="K44" s="108">
        <v>97603403376</v>
      </c>
      <c r="L44" s="15"/>
      <c r="M44" s="15"/>
      <c r="N44" s="98"/>
      <c r="O44" s="98"/>
      <c r="P44" s="98"/>
    </row>
    <row r="45" spans="1:16" ht="19.95" customHeight="1" thickBot="1" x14ac:dyDescent="0.3">
      <c r="A45" s="100"/>
      <c r="B45" s="78" t="s">
        <v>110</v>
      </c>
      <c r="C45" s="17" t="s">
        <v>8</v>
      </c>
      <c r="D45" s="17">
        <v>1</v>
      </c>
      <c r="E45" s="21"/>
      <c r="F45" s="105"/>
      <c r="G45" s="102"/>
      <c r="H45" s="18"/>
      <c r="I45" s="18"/>
      <c r="J45" s="92"/>
      <c r="K45" s="109"/>
      <c r="L45" s="18"/>
      <c r="M45" s="18"/>
      <c r="N45" s="98"/>
      <c r="O45" s="98"/>
      <c r="P45" s="98"/>
    </row>
    <row r="46" spans="1:16" ht="19.95" customHeight="1" thickTop="1" thickBot="1" x14ac:dyDescent="0.3">
      <c r="A46" s="51" t="s">
        <v>111</v>
      </c>
      <c r="B46" s="6" t="s">
        <v>112</v>
      </c>
      <c r="C46" s="7" t="s">
        <v>8</v>
      </c>
      <c r="D46" s="7">
        <v>1</v>
      </c>
      <c r="E46" s="19">
        <v>24000</v>
      </c>
      <c r="F46" s="7">
        <v>199</v>
      </c>
      <c r="G46" s="102"/>
      <c r="H46" s="11"/>
      <c r="I46" s="11"/>
      <c r="J46" s="57" t="s">
        <v>116</v>
      </c>
      <c r="K46" s="57"/>
      <c r="L46" s="11"/>
      <c r="M46" s="11"/>
      <c r="N46" s="98"/>
      <c r="O46" s="98"/>
      <c r="P46" s="98"/>
    </row>
    <row r="47" spans="1:16" ht="19.95" customHeight="1" thickTop="1" thickBot="1" x14ac:dyDescent="0.3">
      <c r="A47" s="51" t="s">
        <v>113</v>
      </c>
      <c r="B47" s="3" t="s">
        <v>114</v>
      </c>
      <c r="C47" s="4" t="s">
        <v>8</v>
      </c>
      <c r="D47" s="4">
        <v>1</v>
      </c>
      <c r="E47" s="23">
        <v>39000</v>
      </c>
      <c r="F47" s="4">
        <v>286</v>
      </c>
      <c r="G47" s="103"/>
      <c r="H47" s="10"/>
      <c r="I47" s="10"/>
      <c r="J47" s="58" t="s">
        <v>116</v>
      </c>
      <c r="K47" s="58"/>
      <c r="L47" s="10"/>
      <c r="M47" s="10"/>
      <c r="N47" s="98"/>
      <c r="O47" s="98"/>
      <c r="P47" s="98"/>
    </row>
    <row r="48" spans="1:16" ht="8.4" customHeight="1" thickTop="1" x14ac:dyDescent="0.25"/>
    <row r="49" spans="1:16" ht="19.95" customHeight="1" thickBot="1" x14ac:dyDescent="0.3">
      <c r="A49" s="52" t="s">
        <v>69</v>
      </c>
    </row>
    <row r="50" spans="1:16" ht="19.95" customHeight="1" thickTop="1" thickBot="1" x14ac:dyDescent="0.3">
      <c r="A50" s="25">
        <v>6.7</v>
      </c>
      <c r="B50" s="79" t="s">
        <v>123</v>
      </c>
      <c r="C50" s="4" t="s">
        <v>124</v>
      </c>
      <c r="D50" s="4">
        <v>1</v>
      </c>
      <c r="E50" s="23">
        <v>29900</v>
      </c>
      <c r="F50" s="4">
        <v>235</v>
      </c>
      <c r="G50" s="4">
        <f>F50*D50</f>
        <v>235</v>
      </c>
      <c r="H50" s="10"/>
      <c r="I50" s="10"/>
      <c r="J50" s="58" t="s">
        <v>117</v>
      </c>
      <c r="K50" s="75" t="s">
        <v>140</v>
      </c>
      <c r="L50" s="10"/>
      <c r="M50" s="10"/>
      <c r="N50" s="27" t="s">
        <v>121</v>
      </c>
      <c r="O50" s="27">
        <v>15502197321</v>
      </c>
      <c r="P50" s="28" t="s">
        <v>122</v>
      </c>
    </row>
    <row r="51" spans="1:16" ht="19.95" customHeight="1" thickTop="1" x14ac:dyDescent="0.25">
      <c r="D51" s="36">
        <f>SUM(D35:D50)</f>
        <v>11</v>
      </c>
      <c r="E51" s="37"/>
      <c r="F51" s="37"/>
      <c r="G51" s="36">
        <f>SUM(G35:G50)</f>
        <v>2806</v>
      </c>
      <c r="H51" s="36">
        <v>2240</v>
      </c>
      <c r="I51" s="36"/>
      <c r="J51" s="36"/>
      <c r="L51" s="36"/>
      <c r="M51" s="36"/>
      <c r="N51" s="38"/>
    </row>
    <row r="53" spans="1:16" ht="19.95" customHeight="1" thickBot="1" x14ac:dyDescent="0.3">
      <c r="A53" s="59" t="s">
        <v>129</v>
      </c>
      <c r="B53" s="39" t="s">
        <v>125</v>
      </c>
      <c r="C53" s="40" t="s">
        <v>81</v>
      </c>
      <c r="D53" s="41">
        <f>H51</f>
        <v>2240</v>
      </c>
      <c r="F53" s="40" t="s">
        <v>82</v>
      </c>
      <c r="G53" s="41">
        <f>G51-M51</f>
        <v>2806</v>
      </c>
      <c r="N53" s="42" t="s">
        <v>83</v>
      </c>
      <c r="O53" s="41">
        <f>G53-D53-L51-M51</f>
        <v>566</v>
      </c>
    </row>
    <row r="54" spans="1:16" ht="19.95" customHeight="1" thickTop="1" x14ac:dyDescent="0.25"/>
    <row r="56" spans="1:16" ht="19.95" customHeight="1" thickBot="1" x14ac:dyDescent="0.3"/>
    <row r="57" spans="1:16" ht="19.95" customHeight="1" thickTop="1" thickBot="1" x14ac:dyDescent="0.3">
      <c r="A57" s="32" t="s">
        <v>72</v>
      </c>
      <c r="B57" s="9" t="s">
        <v>73</v>
      </c>
    </row>
    <row r="58" spans="1:16" ht="19.95" customHeight="1" thickTop="1" thickBot="1" x14ac:dyDescent="0.3">
      <c r="A58" s="22">
        <v>6.4</v>
      </c>
      <c r="B58" s="3" t="s">
        <v>56</v>
      </c>
      <c r="C58" s="4" t="s">
        <v>57</v>
      </c>
      <c r="D58" s="4">
        <v>1</v>
      </c>
      <c r="E58" s="23">
        <v>67000</v>
      </c>
      <c r="F58" s="4">
        <v>455.7</v>
      </c>
      <c r="G58" s="4">
        <v>369</v>
      </c>
      <c r="H58" s="10"/>
      <c r="I58" s="10">
        <v>2.73</v>
      </c>
      <c r="J58" s="58" t="s">
        <v>117</v>
      </c>
      <c r="K58" s="58"/>
      <c r="L58" s="10"/>
      <c r="M58" s="10"/>
      <c r="N58" s="5" t="s">
        <v>58</v>
      </c>
      <c r="O58" s="5">
        <v>13818948051</v>
      </c>
      <c r="P58" s="24" t="s">
        <v>59</v>
      </c>
    </row>
    <row r="59" spans="1:16" ht="19.95" customHeight="1" thickTop="1" x14ac:dyDescent="0.25"/>
    <row r="61" spans="1:16" ht="19.95" customHeight="1" thickBot="1" x14ac:dyDescent="0.3"/>
    <row r="62" spans="1:16" ht="19.95" customHeight="1" thickTop="1" thickBot="1" x14ac:dyDescent="0.3">
      <c r="A62" s="71" t="s">
        <v>133</v>
      </c>
      <c r="B62" s="9"/>
    </row>
    <row r="63" spans="1:16" ht="19.95" customHeight="1" thickTop="1" thickBot="1" x14ac:dyDescent="0.3">
      <c r="A63" s="22">
        <v>6.9</v>
      </c>
      <c r="B63" s="61" t="s">
        <v>135</v>
      </c>
      <c r="C63" s="62"/>
      <c r="D63" s="62">
        <v>1</v>
      </c>
      <c r="E63" s="63">
        <v>10500</v>
      </c>
      <c r="F63" s="62">
        <v>129</v>
      </c>
      <c r="G63" s="101">
        <v>310.5</v>
      </c>
      <c r="H63" s="64"/>
      <c r="I63" s="101">
        <v>1.86</v>
      </c>
      <c r="J63" s="65"/>
      <c r="K63" s="65"/>
      <c r="L63" s="64"/>
      <c r="M63" s="64"/>
      <c r="N63" s="97" t="s">
        <v>136</v>
      </c>
      <c r="O63" s="97">
        <v>13713671114</v>
      </c>
      <c r="P63" s="97" t="s">
        <v>137</v>
      </c>
    </row>
    <row r="64" spans="1:16" ht="19.95" customHeight="1" thickTop="1" thickBot="1" x14ac:dyDescent="0.3">
      <c r="B64" s="66" t="s">
        <v>134</v>
      </c>
      <c r="C64" s="67"/>
      <c r="D64" s="67">
        <v>1</v>
      </c>
      <c r="E64" s="68">
        <v>18900</v>
      </c>
      <c r="F64" s="67">
        <v>179</v>
      </c>
      <c r="G64" s="103"/>
      <c r="H64" s="69"/>
      <c r="I64" s="103"/>
      <c r="J64" s="70"/>
      <c r="K64" s="70"/>
      <c r="L64" s="69"/>
      <c r="M64" s="69"/>
      <c r="N64" s="110"/>
      <c r="O64" s="110"/>
      <c r="P64" s="110"/>
    </row>
    <row r="65" ht="19.95" customHeight="1" thickTop="1" x14ac:dyDescent="0.25"/>
  </sheetData>
  <mergeCells count="26">
    <mergeCell ref="N63:N64"/>
    <mergeCell ref="O63:O64"/>
    <mergeCell ref="P63:P64"/>
    <mergeCell ref="G63:G64"/>
    <mergeCell ref="I63:I64"/>
    <mergeCell ref="A37:A38"/>
    <mergeCell ref="P39:P47"/>
    <mergeCell ref="A39:A42"/>
    <mergeCell ref="A44:A45"/>
    <mergeCell ref="G39:G47"/>
    <mergeCell ref="F44:F45"/>
    <mergeCell ref="N39:N47"/>
    <mergeCell ref="O39:O47"/>
    <mergeCell ref="J39:J45"/>
    <mergeCell ref="K39:K42"/>
    <mergeCell ref="K44:K45"/>
    <mergeCell ref="P21:P22"/>
    <mergeCell ref="N21:N22"/>
    <mergeCell ref="O21:O22"/>
    <mergeCell ref="B1:C1"/>
    <mergeCell ref="N4:N5"/>
    <mergeCell ref="O4:O5"/>
    <mergeCell ref="P4:P5"/>
    <mergeCell ref="J4:J14"/>
    <mergeCell ref="J21:J22"/>
    <mergeCell ref="K21:K22"/>
  </mergeCells>
  <phoneticPr fontId="2" type="noConversion"/>
  <hyperlinks>
    <hyperlink ref="A20" r:id="rId1" xr:uid="{925A2A9C-8E73-47BF-A661-AE64FC956ABC}"/>
    <hyperlink ref="A23" r:id="rId2" xr:uid="{DBF57932-A627-4708-A840-2D089E6B8982}"/>
    <hyperlink ref="A25" r:id="rId3" xr:uid="{9AD86574-7320-4218-AAE5-F73349182934}"/>
    <hyperlink ref="B17" r:id="rId4" xr:uid="{9A15C8F5-0CED-4694-A205-1FAFA21FB9D7}"/>
    <hyperlink ref="A27" r:id="rId5" xr:uid="{0039BEB9-C925-4B17-87BD-BDE8CD0DBE62}"/>
    <hyperlink ref="B31" r:id="rId6" xr:uid="{7CD297ED-7B48-42C9-BDB8-2EA84E5F6B42}"/>
    <hyperlink ref="B53" r:id="rId7" xr:uid="{3F50C0C3-8ED5-41A0-8C83-72084DD8A832}"/>
    <hyperlink ref="A31" location="下单统计!A3" display="下单统计!A3" xr:uid="{31AE32EF-2B11-4357-8973-29592CF5BC92}"/>
    <hyperlink ref="A53" location="下单统计!A4" display="下单统计!A4" xr:uid="{F9891C0B-2984-455C-BE40-C12735B61901}"/>
    <hyperlink ref="A17" location="下单统计!A2" display="下单统计!A2" xr:uid="{996679C3-BC43-428C-A7ED-678A31CE1723}"/>
    <hyperlink ref="A62" r:id="rId8" xr:uid="{296492A5-2BC0-4F7B-A387-C4884FF17A88}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5"/>
  <sheetViews>
    <sheetView topLeftCell="C1" workbookViewId="0">
      <selection activeCell="C15" sqref="C15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0.55468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33</v>
      </c>
      <c r="B1" s="1" t="s">
        <v>0</v>
      </c>
      <c r="C1" s="84" t="s">
        <v>1</v>
      </c>
      <c r="D1" s="85"/>
      <c r="E1" s="1" t="s">
        <v>2</v>
      </c>
      <c r="F1" s="12" t="s">
        <v>13</v>
      </c>
      <c r="G1" s="12" t="s">
        <v>11</v>
      </c>
      <c r="H1" s="12" t="s">
        <v>12</v>
      </c>
      <c r="I1" s="12" t="s">
        <v>14</v>
      </c>
      <c r="J1" s="12" t="s">
        <v>42</v>
      </c>
      <c r="K1" s="12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22">
        <v>6.2</v>
      </c>
      <c r="B2" s="2" t="s">
        <v>40</v>
      </c>
      <c r="C2" s="76" t="s">
        <v>38</v>
      </c>
      <c r="D2" s="7" t="s">
        <v>39</v>
      </c>
      <c r="E2" s="7">
        <v>1</v>
      </c>
      <c r="F2" s="19"/>
      <c r="G2" s="7">
        <v>299</v>
      </c>
      <c r="H2" s="7">
        <v>299</v>
      </c>
      <c r="I2" s="11">
        <v>238</v>
      </c>
      <c r="J2" s="11">
        <v>25</v>
      </c>
      <c r="K2" s="11"/>
      <c r="L2" s="8" t="s">
        <v>41</v>
      </c>
      <c r="M2" s="8"/>
      <c r="N2" s="8"/>
    </row>
    <row r="3" spans="1:14" ht="19.95" customHeight="1" thickTop="1" thickBot="1" x14ac:dyDescent="0.3">
      <c r="A3" s="112">
        <v>6.3</v>
      </c>
      <c r="B3" s="111" t="s">
        <v>45</v>
      </c>
      <c r="C3" s="76" t="s">
        <v>44</v>
      </c>
      <c r="D3" s="4" t="s">
        <v>43</v>
      </c>
      <c r="E3" s="4">
        <v>1</v>
      </c>
      <c r="F3" s="23"/>
      <c r="G3" s="4">
        <v>469</v>
      </c>
      <c r="H3" s="4">
        <v>469</v>
      </c>
      <c r="I3" s="10">
        <v>410</v>
      </c>
      <c r="J3" s="10">
        <v>30</v>
      </c>
      <c r="K3" s="10"/>
      <c r="L3" s="5" t="s">
        <v>46</v>
      </c>
      <c r="M3" s="5">
        <v>13137820261</v>
      </c>
      <c r="N3" s="5" t="s">
        <v>47</v>
      </c>
    </row>
    <row r="4" spans="1:14" ht="19.95" customHeight="1" thickTop="1" thickBot="1" x14ac:dyDescent="0.3">
      <c r="A4" s="96"/>
      <c r="B4" s="111"/>
      <c r="C4" s="6" t="s">
        <v>50</v>
      </c>
      <c r="D4" s="7" t="s">
        <v>51</v>
      </c>
      <c r="E4" s="7">
        <v>1</v>
      </c>
      <c r="F4" s="19"/>
      <c r="G4" s="7">
        <v>268</v>
      </c>
      <c r="H4" s="7"/>
      <c r="I4" s="11"/>
      <c r="J4" s="11">
        <v>0</v>
      </c>
      <c r="K4" s="11"/>
      <c r="L4" s="8" t="s">
        <v>48</v>
      </c>
      <c r="M4" s="8">
        <v>13817150575</v>
      </c>
      <c r="N4" s="8" t="s">
        <v>49</v>
      </c>
    </row>
    <row r="5" spans="1:14" ht="19.95" customHeight="1" thickTop="1" x14ac:dyDescent="0.25"/>
  </sheetData>
  <mergeCells count="3">
    <mergeCell ref="C1:D1"/>
    <mergeCell ref="B3:B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K7"/>
  <sheetViews>
    <sheetView workbookViewId="0">
      <selection activeCell="I7" sqref="I7"/>
    </sheetView>
  </sheetViews>
  <sheetFormatPr defaultRowHeight="13.8" x14ac:dyDescent="0.25"/>
  <cols>
    <col min="1" max="3" width="10" bestFit="1" customWidth="1"/>
    <col min="4" max="5" width="12" bestFit="1" customWidth="1"/>
    <col min="6" max="7" width="14" bestFit="1" customWidth="1"/>
    <col min="8" max="8" width="9.21875" bestFit="1" customWidth="1"/>
    <col min="9" max="9" width="49.33203125" customWidth="1"/>
  </cols>
  <sheetData>
    <row r="1" spans="1:11" ht="19.95" customHeight="1" x14ac:dyDescent="0.25">
      <c r="A1" s="43" t="s">
        <v>85</v>
      </c>
      <c r="B1" s="9" t="s">
        <v>86</v>
      </c>
      <c r="C1" s="9" t="s">
        <v>2</v>
      </c>
      <c r="D1" s="44" t="s">
        <v>87</v>
      </c>
      <c r="E1" s="44" t="s">
        <v>88</v>
      </c>
      <c r="F1" s="44" t="s">
        <v>42</v>
      </c>
      <c r="G1" s="44" t="s">
        <v>89</v>
      </c>
      <c r="H1" s="45" t="s">
        <v>90</v>
      </c>
      <c r="I1" s="46" t="s">
        <v>0</v>
      </c>
      <c r="K1" t="s">
        <v>91</v>
      </c>
    </row>
    <row r="2" spans="1:11" x14ac:dyDescent="0.25">
      <c r="A2" s="47">
        <v>1</v>
      </c>
      <c r="B2" s="56">
        <v>6.5</v>
      </c>
      <c r="C2" s="33">
        <v>10</v>
      </c>
      <c r="D2" s="48">
        <v>1200</v>
      </c>
      <c r="E2" s="48">
        <v>1616</v>
      </c>
      <c r="F2" s="48"/>
      <c r="G2" s="48"/>
      <c r="H2" s="48">
        <f>E2-表1[[#This Row],[总付款]]-表1[[#This Row],[国际运费]]-表1[[#This Row],[国内运费]]</f>
        <v>416</v>
      </c>
      <c r="I2" s="49" t="s">
        <v>63</v>
      </c>
      <c r="J2" s="50"/>
    </row>
    <row r="3" spans="1:11" x14ac:dyDescent="0.25">
      <c r="A3" s="39">
        <v>2</v>
      </c>
      <c r="B3" s="56">
        <v>6.6</v>
      </c>
      <c r="C3" s="53">
        <v>7</v>
      </c>
      <c r="D3" s="54">
        <v>1975.81</v>
      </c>
      <c r="E3" s="54">
        <v>2259</v>
      </c>
      <c r="F3" s="54"/>
      <c r="G3" s="54"/>
      <c r="H3" s="54">
        <f>E3-表1[[#This Row],[总付款]]-表1[[#This Row],[国际运费]]-表1[[#This Row],[国内运费]]</f>
        <v>283.19000000000005</v>
      </c>
      <c r="I3" s="55" t="s">
        <v>132</v>
      </c>
    </row>
    <row r="4" spans="1:11" ht="27.6" x14ac:dyDescent="0.25">
      <c r="A4" s="39">
        <v>3</v>
      </c>
      <c r="B4" s="56">
        <v>6.8</v>
      </c>
      <c r="C4" s="53">
        <v>11</v>
      </c>
      <c r="D4" s="54">
        <v>2240</v>
      </c>
      <c r="E4" s="54">
        <v>2806</v>
      </c>
      <c r="F4" s="54"/>
      <c r="G4" s="54"/>
      <c r="H4" s="54">
        <f>E4-表1[[#This Row],[总付款]]-表1[[#This Row],[国际运费]]-表1[[#This Row],[国内运费]]</f>
        <v>566</v>
      </c>
      <c r="I4" s="60" t="s">
        <v>131</v>
      </c>
    </row>
    <row r="7" spans="1:11" x14ac:dyDescent="0.25">
      <c r="H7" s="50"/>
    </row>
  </sheetData>
  <phoneticPr fontId="2" type="noConversion"/>
  <hyperlinks>
    <hyperlink ref="A2" location="拼邮!B17" display="拼邮!B17" xr:uid="{30E238A6-DE40-44AA-96BC-265EFB290B22}"/>
    <hyperlink ref="A3" location="拼邮!B31" display="拼邮!B31" xr:uid="{CD9FA933-3657-412E-AAD6-61DC60CAC95F}"/>
    <hyperlink ref="A4" location="拼邮!B53" display="拼邮!B53" xr:uid="{DA5CC17C-5DA7-4CEC-B790-2D836A103AB4}"/>
  </hyperlink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2020-06-10T03:35:22Z</dcterms:modified>
</cp:coreProperties>
</file>