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AF878C9E-A0D5-4A18-93F3-F60E91E11347}" xr6:coauthVersionLast="45" xr6:coauthVersionMax="45" xr10:uidLastSave="{00000000-0000-0000-0000-000000000000}"/>
  <bookViews>
    <workbookView xWindow="-108" yWindow="-108" windowWidth="23256" windowHeight="12576" activeTab="2" xr2:uid="{35E5E20D-E500-4790-A1BA-A13E9D98634E}"/>
  </bookViews>
  <sheets>
    <sheet name="拼邮" sheetId="4" r:id="rId1"/>
    <sheet name="直邮" sheetId="5" r:id="rId2"/>
    <sheet name="下单统计" sheetId="6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6" l="1"/>
  <c r="G23" i="4" l="1"/>
  <c r="D23" i="4"/>
  <c r="D25" i="4"/>
  <c r="I23" i="4"/>
  <c r="G25" i="4" l="1"/>
  <c r="O25" i="4" s="1"/>
  <c r="H2" i="6"/>
  <c r="H4" i="6"/>
  <c r="H5" i="6"/>
  <c r="H6" i="6"/>
  <c r="D12" i="4"/>
  <c r="D14" i="4"/>
  <c r="I12" i="4"/>
  <c r="G11" i="4" l="1"/>
  <c r="G10" i="4"/>
  <c r="G9" i="4"/>
  <c r="G7" i="4"/>
  <c r="G12" i="4" l="1"/>
  <c r="G14" i="4" s="1"/>
  <c r="O14" i="4" s="1"/>
  <c r="J13" i="5"/>
  <c r="I13" i="5"/>
  <c r="H13" i="5"/>
  <c r="H10" i="6" l="1"/>
  <c r="M9" i="6"/>
  <c r="O9" i="6" l="1"/>
  <c r="L13" i="5" l="1"/>
  <c r="C10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G2" authorId="0" shapeId="0" xr:uid="{C764AB00-6D52-4FB1-AACD-59AA2C2FC36C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两次下单的国内运费，一共为80rmb</t>
        </r>
      </text>
    </comment>
  </commentList>
</comments>
</file>

<file path=xl/sharedStrings.xml><?xml version="1.0" encoding="utf-8"?>
<sst xmlns="http://schemas.openxmlformats.org/spreadsheetml/2006/main" count="101" uniqueCount="75">
  <si>
    <t>品牌</t>
    <phoneticPr fontId="2" type="noConversion"/>
  </si>
  <si>
    <t>型号</t>
    <phoneticPr fontId="2" type="noConversion"/>
  </si>
  <si>
    <t>数量</t>
    <phoneticPr fontId="2" type="noConversion"/>
  </si>
  <si>
    <t>收货人</t>
    <phoneticPr fontId="2" type="noConversion"/>
  </si>
  <si>
    <t>电话</t>
    <phoneticPr fontId="2" type="noConversion"/>
  </si>
  <si>
    <t>地址</t>
    <phoneticPr fontId="2" type="noConversion"/>
  </si>
  <si>
    <t>备注</t>
    <phoneticPr fontId="2" type="noConversion"/>
  </si>
  <si>
    <t>单价</t>
    <phoneticPr fontId="2" type="noConversion"/>
  </si>
  <si>
    <t>总收</t>
    <phoneticPr fontId="2" type="noConversion"/>
  </si>
  <si>
    <t>韩元</t>
    <phoneticPr fontId="2" type="noConversion"/>
  </si>
  <si>
    <t>实付</t>
    <phoneticPr fontId="2" type="noConversion"/>
  </si>
  <si>
    <t>日期</t>
    <phoneticPr fontId="2" type="noConversion"/>
  </si>
  <si>
    <t>国际运费</t>
    <phoneticPr fontId="2" type="noConversion"/>
  </si>
  <si>
    <t>国际运费</t>
    <phoneticPr fontId="2" type="noConversion"/>
  </si>
  <si>
    <t>国内运费</t>
    <phoneticPr fontId="2" type="noConversion"/>
  </si>
  <si>
    <t>+/-：</t>
    <phoneticPr fontId="2" type="noConversion"/>
  </si>
  <si>
    <t>序号</t>
    <phoneticPr fontId="2" type="noConversion"/>
  </si>
  <si>
    <t>时间</t>
    <phoneticPr fontId="2" type="noConversion"/>
  </si>
  <si>
    <t>总付款</t>
    <phoneticPr fontId="2" type="noConversion"/>
  </si>
  <si>
    <t>总收入</t>
    <phoneticPr fontId="2" type="noConversion"/>
  </si>
  <si>
    <t>国内运费</t>
    <phoneticPr fontId="2" type="noConversion"/>
  </si>
  <si>
    <t>+/-</t>
    <phoneticPr fontId="2" type="noConversion"/>
  </si>
  <si>
    <t>下单网站</t>
    <phoneticPr fontId="2" type="noConversion"/>
  </si>
  <si>
    <t>备注</t>
    <phoneticPr fontId="2" type="noConversion"/>
  </si>
  <si>
    <t>方式</t>
    <phoneticPr fontId="2" type="noConversion"/>
  </si>
  <si>
    <t>国际运费</t>
    <phoneticPr fontId="2" type="noConversion"/>
  </si>
  <si>
    <t>总运费</t>
    <phoneticPr fontId="2" type="noConversion"/>
  </si>
  <si>
    <t>总+</t>
    <phoneticPr fontId="2" type="noConversion"/>
  </si>
  <si>
    <t>总①</t>
    <phoneticPr fontId="2" type="noConversion"/>
  </si>
  <si>
    <t>总数量</t>
    <phoneticPr fontId="2" type="noConversion"/>
  </si>
  <si>
    <t>kookie</t>
    <phoneticPr fontId="2" type="noConversion"/>
  </si>
  <si>
    <t>北京北京市海淀区甘家口街道车公庄西路20号院14号楼104</t>
    <phoneticPr fontId="2" type="noConversion"/>
  </si>
  <si>
    <t xml:space="preserve">sculptor </t>
    <phoneticPr fontId="2" type="noConversion"/>
  </si>
  <si>
    <t>粉色手提帆布包</t>
    <phoneticPr fontId="2" type="noConversion"/>
  </si>
  <si>
    <t xml:space="preserve">mmlg </t>
    <phoneticPr fontId="2" type="noConversion"/>
  </si>
  <si>
    <t>墨绿条纹短袖圆领T恤</t>
    <phoneticPr fontId="2" type="noConversion"/>
  </si>
  <si>
    <t>杜文娟</t>
    <phoneticPr fontId="2" type="noConversion"/>
  </si>
  <si>
    <t>北京市密云区园林路中加锦园五号楼三单元301</t>
    <phoneticPr fontId="2" type="noConversion"/>
  </si>
  <si>
    <t>L</t>
    <phoneticPr fontId="2" type="noConversion"/>
  </si>
  <si>
    <t>张瑶</t>
    <phoneticPr fontId="2" type="noConversion"/>
  </si>
  <si>
    <t>重庆市南岸区美堤雅城2期2栋2单元</t>
    <phoneticPr fontId="2" type="noConversion"/>
  </si>
  <si>
    <t>深灰长袖polo领卫衣</t>
    <phoneticPr fontId="2" type="noConversion"/>
  </si>
  <si>
    <t>kirsh</t>
    <phoneticPr fontId="2" type="noConversion"/>
  </si>
  <si>
    <t>纯色圆领长袖蓝卫衣</t>
    <phoneticPr fontId="2" type="noConversion"/>
  </si>
  <si>
    <t>宋雨琦</t>
    <phoneticPr fontId="2" type="noConversion"/>
  </si>
  <si>
    <t xml:space="preserve">北京市大兴区海子角南里1号楼1单元302 </t>
    <phoneticPr fontId="2" type="noConversion"/>
  </si>
  <si>
    <t>陈日丹</t>
    <phoneticPr fontId="2" type="noConversion"/>
  </si>
  <si>
    <t>湖北省武汉市蔡甸区车城大道218号 金凯公寓c栋</t>
    <phoneticPr fontId="2" type="noConversion"/>
  </si>
  <si>
    <t>小李</t>
    <phoneticPr fontId="2" type="noConversion"/>
  </si>
  <si>
    <t>广东省肇庆市四会市康宁路东海明珠豪庭丰巢快递柜</t>
    <phoneticPr fontId="2" type="noConversion"/>
  </si>
  <si>
    <t>总付款：</t>
    <phoneticPr fontId="2" type="noConversion"/>
  </si>
  <si>
    <t>总收入：</t>
    <phoneticPr fontId="2" type="noConversion"/>
  </si>
  <si>
    <t>7.2下单</t>
    <phoneticPr fontId="2" type="noConversion"/>
  </si>
  <si>
    <t>下单统计!A2</t>
  </si>
  <si>
    <t>单号</t>
    <phoneticPr fontId="2" type="noConversion"/>
  </si>
  <si>
    <t>402363823842</t>
    <phoneticPr fontId="2" type="noConversion"/>
  </si>
  <si>
    <t>6066262862752</t>
    <phoneticPr fontId="2" type="noConversion"/>
  </si>
  <si>
    <t>city breeze</t>
    <phoneticPr fontId="2" type="noConversion"/>
  </si>
  <si>
    <t>广东省深圳市宝安区26区中洲中央公园1期1B2402</t>
    <phoneticPr fontId="2" type="noConversion"/>
  </si>
  <si>
    <t>罗婧蕾</t>
    <phoneticPr fontId="2" type="noConversion"/>
  </si>
  <si>
    <t>米色千鸟格半身裙</t>
    <phoneticPr fontId="2" type="noConversion"/>
  </si>
  <si>
    <t>蓝色圆领T恤</t>
    <phoneticPr fontId="2" type="noConversion"/>
  </si>
  <si>
    <t>杨璐羽</t>
    <phoneticPr fontId="2" type="noConversion"/>
  </si>
  <si>
    <t>大连市沙河口区五一路26号201室</t>
    <phoneticPr fontId="2" type="noConversion"/>
  </si>
  <si>
    <t>红色圆领长袖卫衣</t>
    <phoneticPr fontId="2" type="noConversion"/>
  </si>
  <si>
    <t>浅粉格子半身裙</t>
    <phoneticPr fontId="2" type="noConversion"/>
  </si>
  <si>
    <t>7.5下单</t>
    <phoneticPr fontId="2" type="noConversion"/>
  </si>
  <si>
    <t>下单统计!A3</t>
  </si>
  <si>
    <t>6066262892685</t>
    <phoneticPr fontId="2" type="noConversion"/>
  </si>
  <si>
    <t>381023005001</t>
    <phoneticPr fontId="2" type="noConversion"/>
  </si>
  <si>
    <t>382486766575</t>
    <phoneticPr fontId="2" type="noConversion"/>
  </si>
  <si>
    <t>382486766586</t>
    <phoneticPr fontId="2" type="noConversion"/>
  </si>
  <si>
    <t>6066262985154</t>
    <phoneticPr fontId="2" type="noConversion"/>
  </si>
  <si>
    <t>sculptor, mmlg, kirsh</t>
    <phoneticPr fontId="2" type="noConversion"/>
  </si>
  <si>
    <t>city breeze, mmlg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</si>
</sst>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#,##0.00_);[Red]\(#,##0.00\)"/>
    <numFmt numFmtId="178" formatCode="0.00_ "/>
    <numFmt numFmtId="179" formatCode="#,##0_);[Red]\(#,##0\)"/>
  </numFmts>
  <fonts count="13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ck">
        <color theme="0" tint="-0.24994659260841701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 style="double">
        <color rgb="FF3F3F3F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</borders>
  <cellStyleXfs count="5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4" fillId="3" borderId="4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0" fillId="4" borderId="5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6" xfId="0" applyFill="1" applyBorder="1" applyAlignment="1">
      <alignment horizontal="left" vertical="center"/>
    </xf>
    <xf numFmtId="0" fontId="0" fillId="5" borderId="5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6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4" borderId="6" xfId="0" applyFont="1" applyFill="1" applyBorder="1">
      <alignment vertical="center"/>
    </xf>
    <xf numFmtId="0" fontId="3" fillId="5" borderId="6" xfId="0" applyFont="1" applyFill="1" applyBorder="1">
      <alignment vertical="center"/>
    </xf>
    <xf numFmtId="0" fontId="1" fillId="2" borderId="1" xfId="1" applyBorder="1" applyAlignment="1">
      <alignment horizontal="center" vertical="center"/>
    </xf>
    <xf numFmtId="3" fontId="0" fillId="5" borderId="6" xfId="0" applyNumberFormat="1" applyFill="1" applyBorder="1">
      <alignment vertical="center"/>
    </xf>
    <xf numFmtId="3" fontId="0" fillId="4" borderId="6" xfId="0" applyNumberFormat="1" applyFill="1" applyBorder="1">
      <alignment vertical="center"/>
    </xf>
    <xf numFmtId="0" fontId="0" fillId="4" borderId="7" xfId="0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3" applyBorder="1" applyAlignment="1">
      <alignment horizontal="center" vertical="center"/>
    </xf>
    <xf numFmtId="0" fontId="6" fillId="0" borderId="10" xfId="4" applyAlignment="1">
      <alignment horizontal="right" vertical="center"/>
    </xf>
    <xf numFmtId="0" fontId="6" fillId="0" borderId="10" xfId="4">
      <alignment vertical="center"/>
    </xf>
    <xf numFmtId="0" fontId="6" fillId="0" borderId="10" xfId="4" quotePrefix="1" applyAlignment="1">
      <alignment horizontal="right" vertical="center"/>
    </xf>
    <xf numFmtId="0" fontId="6" fillId="0" borderId="11" xfId="4" applyBorder="1" applyAlignment="1">
      <alignment horizontal="center" vertical="center"/>
    </xf>
    <xf numFmtId="0" fontId="6" fillId="0" borderId="0" xfId="4" applyBorder="1" applyAlignment="1">
      <alignment horizontal="center" vertical="center"/>
    </xf>
    <xf numFmtId="0" fontId="6" fillId="0" borderId="0" xfId="4" quotePrefix="1" applyBorder="1" applyAlignment="1">
      <alignment horizontal="center" vertical="center"/>
    </xf>
    <xf numFmtId="0" fontId="6" fillId="0" borderId="12" xfId="4" quotePrefix="1" applyFill="1" applyBorder="1" applyAlignment="1">
      <alignment horizontal="center" vertical="center"/>
    </xf>
    <xf numFmtId="0" fontId="5" fillId="0" borderId="0" xfId="3" applyAlignment="1">
      <alignment horizontal="center" vertical="center"/>
    </xf>
    <xf numFmtId="177" fontId="6" fillId="0" borderId="13" xfId="4" applyNumberFormat="1" applyBorder="1">
      <alignment vertical="center"/>
    </xf>
    <xf numFmtId="177" fontId="6" fillId="0" borderId="13" xfId="4" applyNumberForma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3" fillId="0" borderId="0" xfId="0" applyFont="1" applyBorder="1" applyAlignment="1">
      <alignment horizontal="center" vertical="center"/>
    </xf>
    <xf numFmtId="177" fontId="6" fillId="0" borderId="14" xfId="4" applyNumberFormat="1" applyFill="1" applyBorder="1">
      <alignment vertical="center"/>
    </xf>
    <xf numFmtId="177" fontId="6" fillId="0" borderId="14" xfId="4" applyNumberFormat="1" applyFill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177" fontId="6" fillId="0" borderId="14" xfId="4" applyNumberFormat="1" applyFill="1" applyBorder="1" applyAlignment="1">
      <alignment horizontal="center" vertical="center" wrapText="1"/>
    </xf>
    <xf numFmtId="0" fontId="7" fillId="0" borderId="0" xfId="3" applyFont="1" applyAlignment="1">
      <alignment horizontal="center" vertical="center"/>
    </xf>
    <xf numFmtId="0" fontId="7" fillId="0" borderId="0" xfId="3" applyFont="1" applyBorder="1" applyAlignment="1">
      <alignment horizontal="center" vertical="center"/>
    </xf>
    <xf numFmtId="178" fontId="3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3" applyFill="1" applyAlignment="1">
      <alignment horizontal="center" vertical="center"/>
    </xf>
    <xf numFmtId="0" fontId="6" fillId="0" borderId="10" xfId="4" applyAlignment="1">
      <alignment horizontal="center" vertical="center"/>
    </xf>
    <xf numFmtId="179" fontId="0" fillId="0" borderId="0" xfId="0" applyNumberFormat="1">
      <alignment vertical="center"/>
    </xf>
    <xf numFmtId="176" fontId="4" fillId="3" borderId="9" xfId="2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4" fillId="3" borderId="8" xfId="2" applyNumberFormat="1" applyBorder="1" applyAlignment="1">
      <alignment horizontal="center" vertical="center"/>
    </xf>
    <xf numFmtId="0" fontId="8" fillId="4" borderId="5" xfId="0" applyFont="1" applyFill="1" applyBorder="1">
      <alignment vertical="center"/>
    </xf>
    <xf numFmtId="178" fontId="4" fillId="3" borderId="8" xfId="2" applyNumberFormat="1" applyBorder="1" applyAlignment="1">
      <alignment horizontal="center" vertical="center"/>
    </xf>
    <xf numFmtId="176" fontId="4" fillId="3" borderId="8" xfId="2" applyNumberFormat="1" applyBorder="1" applyAlignment="1">
      <alignment horizontal="center" vertical="center"/>
    </xf>
    <xf numFmtId="0" fontId="8" fillId="5" borderId="5" xfId="0" applyFont="1" applyFill="1" applyBorder="1">
      <alignment vertical="center"/>
    </xf>
    <xf numFmtId="0" fontId="3" fillId="5" borderId="6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left" vertical="center"/>
    </xf>
    <xf numFmtId="0" fontId="10" fillId="0" borderId="0" xfId="0" applyFont="1">
      <alignment vertical="center"/>
    </xf>
    <xf numFmtId="0" fontId="3" fillId="0" borderId="0" xfId="0" applyFont="1">
      <alignment vertical="center"/>
    </xf>
    <xf numFmtId="0" fontId="9" fillId="0" borderId="0" xfId="0" applyFont="1">
      <alignment vertical="center"/>
    </xf>
    <xf numFmtId="0" fontId="5" fillId="0" borderId="0" xfId="3">
      <alignment vertical="center"/>
    </xf>
    <xf numFmtId="0" fontId="3" fillId="4" borderId="6" xfId="0" quotePrefix="1" applyFont="1" applyFill="1" applyBorder="1">
      <alignment vertical="center"/>
    </xf>
    <xf numFmtId="0" fontId="3" fillId="5" borderId="6" xfId="0" quotePrefix="1" applyFont="1" applyFill="1" applyBorder="1">
      <alignment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176" fontId="4" fillId="3" borderId="15" xfId="2" applyNumberFormat="1" applyBorder="1" applyAlignment="1">
      <alignment horizontal="center" vertical="center"/>
    </xf>
    <xf numFmtId="176" fontId="4" fillId="3" borderId="0" xfId="2" applyNumberFormat="1" applyBorder="1" applyAlignment="1">
      <alignment horizontal="center" vertical="center"/>
    </xf>
    <xf numFmtId="0" fontId="3" fillId="5" borderId="16" xfId="0" quotePrefix="1" applyFont="1" applyFill="1" applyBorder="1" applyAlignment="1">
      <alignment horizontal="left" vertical="center"/>
    </xf>
    <xf numFmtId="0" fontId="3" fillId="5" borderId="17" xfId="0" applyFont="1" applyFill="1" applyBorder="1" applyAlignment="1">
      <alignment horizontal="left" vertical="center"/>
    </xf>
    <xf numFmtId="0" fontId="3" fillId="5" borderId="18" xfId="0" applyFont="1" applyFill="1" applyBorder="1" applyAlignment="1">
      <alignment horizontal="left" vertical="center"/>
    </xf>
  </cellXfs>
  <cellStyles count="5">
    <cellStyle name="常规" xfId="0" builtinId="0"/>
    <cellStyle name="超链接" xfId="3" builtinId="8"/>
    <cellStyle name="汇总" xfId="4" builtinId="25"/>
    <cellStyle name="计算" xfId="1" builtinId="22"/>
    <cellStyle name="检查单元格" xfId="2" builtinId="23"/>
  </cellStyles>
  <dxfs count="1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#,##0.00_);[Red]\(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7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7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7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7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7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178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AF4E4"/>
      <color rgb="FFEFF6FF"/>
      <color rgb="FFECFFEB"/>
      <color rgb="FFFFF0EB"/>
      <color rgb="FFFEF1F0"/>
      <color rgb="FFDDF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048804-5556-4A84-95BF-149AB92C505D}" name="表1" displayName="表1" ref="A1:I6" totalsRowShown="0" headerRowDxfId="12" headerRowCellStyle="汇总" dataCellStyle="汇总">
  <autoFilter ref="A1:I6" xr:uid="{3511C254-3102-4222-89E2-E50831232A38}"/>
  <tableColumns count="9">
    <tableColumn id="1" xr3:uid="{57038ABF-7C32-429F-A9FA-0E046DCDF588}" name="序号" dataDxfId="11" dataCellStyle="超链接"/>
    <tableColumn id="2" xr3:uid="{A6A9DF33-6439-48BA-AD15-02C49CFE76A5}" name="时间" dataDxfId="10"/>
    <tableColumn id="3" xr3:uid="{17DF0527-C43C-4149-8C3A-73AA5C643324}" name="数量" dataDxfId="9"/>
    <tableColumn id="4" xr3:uid="{86123A86-3590-4404-A610-C31A777341E3}" name="总付款" dataDxfId="8" dataCellStyle="汇总"/>
    <tableColumn id="5" xr3:uid="{DC09076D-FA41-4E76-977C-FA7A2AC19B41}" name="总收入" dataDxfId="7" dataCellStyle="汇总"/>
    <tableColumn id="6" xr3:uid="{5ED504C5-25C5-4A9C-BBCF-F3F38C9B9644}" name="国际运费" dataDxfId="6" dataCellStyle="汇总"/>
    <tableColumn id="7" xr3:uid="{0DE844A7-A002-403F-BBDC-A55D97398B21}" name="国内运费" dataDxfId="5" dataCellStyle="汇总"/>
    <tableColumn id="8" xr3:uid="{751A3E69-8056-4B75-9EB4-610C675CBEDB}" name="+/-" dataDxfId="4" dataCellStyle="汇总">
      <calculatedColumnFormula>表1[[#This Row],[总收入]]-表1[[#This Row],[总付款]]-表1[[#This Row],[国内运费]]</calculatedColumnFormula>
    </tableColumn>
    <tableColumn id="9" xr3:uid="{53165C13-E632-43B0-9813-DB231B46918A}" name="品牌" dataDxfId="3" dataCellStyle="汇总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98713F-84A8-4330-B684-E4A4DB2A77C6}" name="表1_3" displayName="表1_3" ref="K1:M4" totalsRowShown="0" headerRowDxfId="2" headerRowCellStyle="汇总" dataCellStyle="汇总">
  <autoFilter ref="K1:M4" xr:uid="{1128E194-390D-4247-9861-C536BD885B95}"/>
  <tableColumns count="3">
    <tableColumn id="1" xr3:uid="{6C806D52-F38F-475C-AB98-F9F6282FCAFF}" name="序号" dataDxfId="1" dataCellStyle="超链接"/>
    <tableColumn id="2" xr3:uid="{3166D4F1-12BE-4B92-AB6D-AA927BE64840}" name="方式" dataDxfId="0" dataCellStyle="超链接"/>
    <tableColumn id="3" xr3:uid="{5B0DE7B5-E5D7-48EA-863C-6917DBEB5BDF}" name="国际运费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..\..\Desktop\txt\&#22270;\X-C\X-C%202.0\&#24050;&#19979;&#21333;\7.5&#19979;&#21333;" TargetMode="External"/><Relationship Id="rId1" Type="http://schemas.openxmlformats.org/officeDocument/2006/relationships/hyperlink" Target="..\..\Desktop\txt\&#22270;\X-C\X-C%202.0\&#24050;&#19979;&#21333;\7.2&#19979;&#21333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9E5C-CCB9-476F-8234-E85E0F0C37F3}">
  <sheetPr codeName="Sheet1"/>
  <dimension ref="A1:P26"/>
  <sheetViews>
    <sheetView topLeftCell="A19" workbookViewId="0">
      <selection activeCell="M21" sqref="M21"/>
    </sheetView>
  </sheetViews>
  <sheetFormatPr defaultRowHeight="19.95" customHeight="1" x14ac:dyDescent="0.25"/>
  <cols>
    <col min="1" max="1" width="21" bestFit="1" customWidth="1"/>
    <col min="2" max="2" width="42.44140625" bestFit="1" customWidth="1"/>
    <col min="3" max="3" width="12.33203125" bestFit="1" customWidth="1"/>
    <col min="5" max="5" width="11.44140625" bestFit="1" customWidth="1"/>
    <col min="7" max="7" width="9.44140625" customWidth="1"/>
    <col min="8" max="8" width="9.109375" customWidth="1"/>
    <col min="10" max="10" width="10.88671875" bestFit="1" customWidth="1"/>
    <col min="11" max="11" width="21.6640625" bestFit="1" customWidth="1"/>
    <col min="14" max="14" width="7.5546875" bestFit="1" customWidth="1"/>
    <col min="15" max="15" width="16.109375" bestFit="1" customWidth="1"/>
    <col min="16" max="16" width="74.44140625" bestFit="1" customWidth="1"/>
  </cols>
  <sheetData>
    <row r="1" spans="1:16" ht="19.8" customHeight="1" x14ac:dyDescent="0.25">
      <c r="A1" s="1" t="s">
        <v>11</v>
      </c>
      <c r="B1" s="56" t="s">
        <v>1</v>
      </c>
      <c r="C1" s="57"/>
      <c r="D1" s="1" t="s">
        <v>2</v>
      </c>
      <c r="E1" s="11" t="s">
        <v>9</v>
      </c>
      <c r="F1" s="11" t="s">
        <v>7</v>
      </c>
      <c r="G1" s="11" t="s">
        <v>8</v>
      </c>
      <c r="H1" s="11" t="s">
        <v>10</v>
      </c>
      <c r="I1" s="11" t="s">
        <v>23</v>
      </c>
      <c r="J1" s="11" t="s">
        <v>22</v>
      </c>
      <c r="K1" s="11" t="s">
        <v>54</v>
      </c>
      <c r="L1" s="11" t="s">
        <v>13</v>
      </c>
      <c r="M1" s="11" t="s">
        <v>14</v>
      </c>
      <c r="N1" s="1" t="s">
        <v>3</v>
      </c>
      <c r="O1" s="1" t="s">
        <v>4</v>
      </c>
      <c r="P1" s="1" t="s">
        <v>5</v>
      </c>
    </row>
    <row r="2" spans="1:16" ht="19.95" customHeight="1" thickBot="1" x14ac:dyDescent="0.3">
      <c r="A2" s="37" t="s">
        <v>32</v>
      </c>
      <c r="B2" s="8"/>
    </row>
    <row r="3" spans="1:16" ht="19.95" customHeight="1" thickTop="1" thickBot="1" x14ac:dyDescent="0.3">
      <c r="A3" s="45">
        <v>6.3</v>
      </c>
      <c r="B3" s="44" t="s">
        <v>33</v>
      </c>
      <c r="C3" s="3"/>
      <c r="D3" s="3">
        <v>1</v>
      </c>
      <c r="E3" s="13"/>
      <c r="F3" s="3">
        <v>185</v>
      </c>
      <c r="G3" s="3">
        <v>185</v>
      </c>
      <c r="H3" s="9"/>
      <c r="I3" s="9"/>
      <c r="J3" s="32"/>
      <c r="K3" s="54" t="s">
        <v>55</v>
      </c>
      <c r="L3" s="32"/>
      <c r="M3" s="9"/>
      <c r="N3" s="4" t="s">
        <v>30</v>
      </c>
      <c r="O3" s="4">
        <v>15110219169</v>
      </c>
      <c r="P3" s="14" t="s">
        <v>31</v>
      </c>
    </row>
    <row r="4" spans="1:16" ht="19.95" customHeight="1" thickTop="1" thickBot="1" x14ac:dyDescent="0.3">
      <c r="A4" s="42" t="s">
        <v>34</v>
      </c>
      <c r="B4" s="8"/>
    </row>
    <row r="5" spans="1:16" ht="19.95" customHeight="1" thickTop="1" thickBot="1" x14ac:dyDescent="0.3">
      <c r="A5" s="46">
        <v>7.1</v>
      </c>
      <c r="B5" s="47" t="s">
        <v>35</v>
      </c>
      <c r="C5" s="6" t="s">
        <v>38</v>
      </c>
      <c r="D5" s="6">
        <v>1</v>
      </c>
      <c r="E5" s="12"/>
      <c r="F5" s="6">
        <v>245</v>
      </c>
      <c r="G5" s="6">
        <v>245</v>
      </c>
      <c r="H5" s="10"/>
      <c r="I5" s="10"/>
      <c r="J5" s="48"/>
      <c r="K5" s="55" t="s">
        <v>56</v>
      </c>
      <c r="L5" s="48"/>
      <c r="M5" s="10"/>
      <c r="N5" s="7" t="s">
        <v>36</v>
      </c>
      <c r="O5" s="7">
        <v>18610048277</v>
      </c>
      <c r="P5" s="49" t="s">
        <v>37</v>
      </c>
    </row>
    <row r="6" spans="1:16" ht="19.95" customHeight="1" thickTop="1" thickBot="1" x14ac:dyDescent="0.3">
      <c r="A6" s="42" t="s">
        <v>34</v>
      </c>
      <c r="B6" s="8"/>
    </row>
    <row r="7" spans="1:16" ht="19.95" customHeight="1" thickTop="1" thickBot="1" x14ac:dyDescent="0.3">
      <c r="A7" s="46">
        <v>7.2</v>
      </c>
      <c r="B7" s="44" t="s">
        <v>41</v>
      </c>
      <c r="C7" s="3"/>
      <c r="D7" s="3">
        <v>2</v>
      </c>
      <c r="E7" s="13"/>
      <c r="F7" s="3">
        <v>279</v>
      </c>
      <c r="G7" s="3">
        <f>F7*D7</f>
        <v>558</v>
      </c>
      <c r="H7" s="9"/>
      <c r="I7" s="9"/>
      <c r="J7" s="32"/>
      <c r="K7" s="54" t="s">
        <v>68</v>
      </c>
      <c r="L7" s="32"/>
      <c r="M7" s="9"/>
      <c r="N7" s="4" t="s">
        <v>39</v>
      </c>
      <c r="O7" s="4">
        <v>18875099023</v>
      </c>
      <c r="P7" s="14" t="s">
        <v>40</v>
      </c>
    </row>
    <row r="8" spans="1:16" ht="19.95" customHeight="1" thickTop="1" thickBot="1" x14ac:dyDescent="0.3">
      <c r="A8" s="42" t="s">
        <v>42</v>
      </c>
      <c r="B8" s="8"/>
    </row>
    <row r="9" spans="1:16" ht="19.95" customHeight="1" thickTop="1" thickBot="1" x14ac:dyDescent="0.3">
      <c r="A9" s="58">
        <v>7.2</v>
      </c>
      <c r="B9" s="47" t="s">
        <v>43</v>
      </c>
      <c r="C9" s="6"/>
      <c r="D9" s="6">
        <v>1</v>
      </c>
      <c r="E9" s="12"/>
      <c r="F9" s="6">
        <v>188</v>
      </c>
      <c r="G9" s="6">
        <f>F9*D9</f>
        <v>188</v>
      </c>
      <c r="H9" s="10"/>
      <c r="I9" s="10"/>
      <c r="J9" s="48"/>
      <c r="K9" s="60" t="s">
        <v>69</v>
      </c>
      <c r="L9" s="48"/>
      <c r="M9" s="10"/>
      <c r="N9" s="7" t="s">
        <v>44</v>
      </c>
      <c r="O9" s="7">
        <v>15650735052</v>
      </c>
      <c r="P9" s="49" t="s">
        <v>45</v>
      </c>
    </row>
    <row r="10" spans="1:16" ht="19.95" customHeight="1" thickTop="1" thickBot="1" x14ac:dyDescent="0.3">
      <c r="A10" s="59"/>
      <c r="B10" s="44" t="s">
        <v>43</v>
      </c>
      <c r="C10" s="3"/>
      <c r="D10" s="3">
        <v>1</v>
      </c>
      <c r="E10" s="13"/>
      <c r="F10" s="3">
        <v>188</v>
      </c>
      <c r="G10" s="3">
        <f>F10*D10</f>
        <v>188</v>
      </c>
      <c r="H10" s="9"/>
      <c r="I10" s="9"/>
      <c r="J10" s="32"/>
      <c r="K10" s="61"/>
      <c r="L10" s="32"/>
      <c r="M10" s="9"/>
      <c r="N10" s="4" t="s">
        <v>46</v>
      </c>
      <c r="O10" s="4">
        <v>18271394351</v>
      </c>
      <c r="P10" s="14" t="s">
        <v>47</v>
      </c>
    </row>
    <row r="11" spans="1:16" ht="19.95" customHeight="1" thickTop="1" thickBot="1" x14ac:dyDescent="0.3">
      <c r="A11" s="59"/>
      <c r="B11" s="47" t="s">
        <v>43</v>
      </c>
      <c r="C11" s="6"/>
      <c r="D11" s="6">
        <v>1</v>
      </c>
      <c r="E11" s="12"/>
      <c r="F11" s="6">
        <v>188</v>
      </c>
      <c r="G11" s="6">
        <f>F11*D11</f>
        <v>188</v>
      </c>
      <c r="H11" s="10"/>
      <c r="I11" s="10"/>
      <c r="J11" s="48"/>
      <c r="K11" s="62"/>
      <c r="L11" s="48"/>
      <c r="M11" s="10"/>
      <c r="N11" s="7" t="s">
        <v>48</v>
      </c>
      <c r="O11" s="7">
        <v>13527053809</v>
      </c>
      <c r="P11" s="49" t="s">
        <v>49</v>
      </c>
    </row>
    <row r="12" spans="1:16" ht="19.95" customHeight="1" thickTop="1" x14ac:dyDescent="0.25">
      <c r="D12" s="50">
        <f>SUM(D3:D11)</f>
        <v>7</v>
      </c>
      <c r="E12" s="51"/>
      <c r="F12" s="51"/>
      <c r="G12" s="50">
        <f>SUM(G3:G11)</f>
        <v>1552</v>
      </c>
      <c r="H12" s="50">
        <v>1021</v>
      </c>
      <c r="I12" s="50">
        <f>SUM(I5:I11)</f>
        <v>0</v>
      </c>
      <c r="J12" s="50"/>
      <c r="L12" s="50"/>
      <c r="M12" s="50"/>
      <c r="N12" s="52"/>
    </row>
    <row r="14" spans="1:16" ht="19.95" customHeight="1" thickBot="1" x14ac:dyDescent="0.3">
      <c r="A14" s="53" t="s">
        <v>53</v>
      </c>
      <c r="B14" s="16" t="s">
        <v>52</v>
      </c>
      <c r="C14" s="17" t="s">
        <v>50</v>
      </c>
      <c r="D14" s="18">
        <f>H12</f>
        <v>1021</v>
      </c>
      <c r="F14" s="17" t="s">
        <v>51</v>
      </c>
      <c r="G14" s="18">
        <f>G12-I12</f>
        <v>1552</v>
      </c>
      <c r="N14" s="19" t="s">
        <v>15</v>
      </c>
      <c r="O14" s="18">
        <f>G14-D14-M12</f>
        <v>531</v>
      </c>
    </row>
    <row r="15" spans="1:16" ht="19.95" customHeight="1" thickTop="1" x14ac:dyDescent="0.25"/>
    <row r="17" spans="1:16" ht="19.95" customHeight="1" thickBot="1" x14ac:dyDescent="0.3">
      <c r="A17" s="42" t="s">
        <v>57</v>
      </c>
      <c r="B17" s="8"/>
    </row>
    <row r="18" spans="1:16" ht="19.95" customHeight="1" thickTop="1" thickBot="1" x14ac:dyDescent="0.3">
      <c r="A18" s="58">
        <v>7.4</v>
      </c>
      <c r="B18" s="44" t="s">
        <v>60</v>
      </c>
      <c r="C18" s="3"/>
      <c r="D18" s="3">
        <v>1</v>
      </c>
      <c r="E18" s="13"/>
      <c r="F18" s="3">
        <v>185</v>
      </c>
      <c r="G18" s="3">
        <v>185</v>
      </c>
      <c r="H18" s="9"/>
      <c r="I18" s="9"/>
      <c r="J18" s="32"/>
      <c r="K18" s="54" t="s">
        <v>70</v>
      </c>
      <c r="L18" s="32"/>
      <c r="M18" s="9"/>
      <c r="N18" s="4" t="s">
        <v>59</v>
      </c>
      <c r="O18" s="4">
        <v>13088830989</v>
      </c>
      <c r="P18" s="14" t="s">
        <v>58</v>
      </c>
    </row>
    <row r="19" spans="1:16" ht="19.95" customHeight="1" thickTop="1" thickBot="1" x14ac:dyDescent="0.3">
      <c r="A19" s="59"/>
      <c r="B19" s="47" t="s">
        <v>65</v>
      </c>
      <c r="C19" s="6"/>
      <c r="D19" s="6">
        <v>1</v>
      </c>
      <c r="E19" s="12"/>
      <c r="F19" s="6">
        <v>265</v>
      </c>
      <c r="G19" s="6">
        <v>265</v>
      </c>
      <c r="H19" s="10"/>
      <c r="I19" s="10"/>
      <c r="J19" s="48"/>
      <c r="K19" s="55" t="s">
        <v>71</v>
      </c>
      <c r="L19" s="48"/>
      <c r="M19" s="10"/>
      <c r="N19" s="7"/>
      <c r="O19" s="7"/>
      <c r="P19" s="49"/>
    </row>
    <row r="20" spans="1:16" ht="19.95" customHeight="1" thickTop="1" thickBot="1" x14ac:dyDescent="0.3">
      <c r="A20" s="42" t="s">
        <v>34</v>
      </c>
      <c r="B20" s="8"/>
    </row>
    <row r="21" spans="1:16" ht="19.95" customHeight="1" thickTop="1" thickBot="1" x14ac:dyDescent="0.3">
      <c r="A21" s="58">
        <v>7.4</v>
      </c>
      <c r="B21" s="47" t="s">
        <v>61</v>
      </c>
      <c r="C21" s="6"/>
      <c r="D21" s="6">
        <v>1</v>
      </c>
      <c r="E21" s="12"/>
      <c r="F21" s="6">
        <v>228</v>
      </c>
      <c r="G21" s="6">
        <v>228</v>
      </c>
      <c r="H21" s="10"/>
      <c r="I21" s="10"/>
      <c r="J21" s="48"/>
      <c r="K21" s="55" t="s">
        <v>72</v>
      </c>
      <c r="L21" s="48"/>
      <c r="M21" s="10"/>
      <c r="N21" s="7"/>
      <c r="O21" s="7"/>
      <c r="P21" s="49"/>
    </row>
    <row r="22" spans="1:16" ht="19.95" customHeight="1" thickTop="1" thickBot="1" x14ac:dyDescent="0.3">
      <c r="A22" s="59"/>
      <c r="B22" s="44" t="s">
        <v>64</v>
      </c>
      <c r="C22" s="3"/>
      <c r="D22" s="3">
        <v>1</v>
      </c>
      <c r="E22" s="13"/>
      <c r="F22" s="3">
        <v>219</v>
      </c>
      <c r="G22" s="3">
        <v>219</v>
      </c>
      <c r="H22" s="9"/>
      <c r="I22" s="9"/>
      <c r="J22" s="32"/>
      <c r="K22" s="54" t="s">
        <v>72</v>
      </c>
      <c r="L22" s="32"/>
      <c r="M22" s="9"/>
      <c r="N22" s="4" t="s">
        <v>62</v>
      </c>
      <c r="O22" s="4">
        <v>18940928096</v>
      </c>
      <c r="P22" s="14" t="s">
        <v>63</v>
      </c>
    </row>
    <row r="23" spans="1:16" ht="19.95" customHeight="1" thickTop="1" x14ac:dyDescent="0.25">
      <c r="D23" s="50">
        <f>SUM(D18:D22)</f>
        <v>4</v>
      </c>
      <c r="E23" s="51"/>
      <c r="F23" s="51"/>
      <c r="G23" s="50">
        <f>SUM(G18:G22)</f>
        <v>897</v>
      </c>
      <c r="H23" s="50">
        <v>653.25</v>
      </c>
      <c r="I23" s="50">
        <f>SUM(I16:I22)</f>
        <v>0</v>
      </c>
      <c r="J23" s="50"/>
      <c r="L23" s="50"/>
      <c r="M23" s="50"/>
      <c r="N23" s="52"/>
    </row>
    <row r="25" spans="1:16" ht="19.95" customHeight="1" thickBot="1" x14ac:dyDescent="0.3">
      <c r="A25" s="53" t="s">
        <v>67</v>
      </c>
      <c r="B25" s="16" t="s">
        <v>66</v>
      </c>
      <c r="C25" s="17" t="s">
        <v>50</v>
      </c>
      <c r="D25" s="18">
        <f>H23</f>
        <v>653.25</v>
      </c>
      <c r="F25" s="17" t="s">
        <v>51</v>
      </c>
      <c r="G25" s="18">
        <f>G23-I23</f>
        <v>897</v>
      </c>
      <c r="N25" s="19" t="s">
        <v>15</v>
      </c>
      <c r="O25" s="18">
        <f>G25-D25-M23</f>
        <v>243.75</v>
      </c>
    </row>
    <row r="26" spans="1:16" ht="19.95" customHeight="1" thickTop="1" x14ac:dyDescent="0.25"/>
  </sheetData>
  <mergeCells count="5">
    <mergeCell ref="B1:C1"/>
    <mergeCell ref="A9:A11"/>
    <mergeCell ref="A18:A19"/>
    <mergeCell ref="A21:A22"/>
    <mergeCell ref="K9:K11"/>
  </mergeCells>
  <phoneticPr fontId="2" type="noConversion"/>
  <hyperlinks>
    <hyperlink ref="B14" r:id="rId1" xr:uid="{D9E2BB39-E07F-41BA-BA31-8C19FA8BC3DB}"/>
    <hyperlink ref="A14" location="下单统计!A2" display="下单统计!A2" xr:uid="{F63EB1F1-3F3B-4E6A-A6BE-6EF378FD2C59}"/>
    <hyperlink ref="B25" r:id="rId2" xr:uid="{511CEF38-34D8-4ECE-889C-4F35369D0BCC}"/>
    <hyperlink ref="A25" location="下单统计!A3" display="下单统计!A3" xr:uid="{3B1FAB98-F182-4D2D-B919-0208EC9A574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1D21-E3EC-4765-94A6-5F04A796FA6F}">
  <sheetPr codeName="Sheet2"/>
  <dimension ref="A1:N14"/>
  <sheetViews>
    <sheetView topLeftCell="B1" workbookViewId="0">
      <selection activeCell="B21" sqref="B21"/>
    </sheetView>
  </sheetViews>
  <sheetFormatPr defaultRowHeight="19.95" customHeight="1" x14ac:dyDescent="0.25"/>
  <cols>
    <col min="1" max="1" width="14.88671875" customWidth="1"/>
    <col min="2" max="2" width="33.77734375" bestFit="1" customWidth="1"/>
    <col min="3" max="3" width="32" customWidth="1"/>
    <col min="4" max="4" width="11.77734375" bestFit="1" customWidth="1"/>
    <col min="5" max="5" width="9.44140625" bestFit="1" customWidth="1"/>
    <col min="12" max="12" width="9.5546875" bestFit="1" customWidth="1"/>
    <col min="13" max="13" width="12.77734375" bestFit="1" customWidth="1"/>
    <col min="14" max="14" width="55.6640625" bestFit="1" customWidth="1"/>
  </cols>
  <sheetData>
    <row r="1" spans="1:14" ht="19.95" customHeight="1" thickBot="1" x14ac:dyDescent="0.3">
      <c r="A1" s="1" t="s">
        <v>11</v>
      </c>
      <c r="B1" s="1" t="s">
        <v>0</v>
      </c>
      <c r="C1" s="56" t="s">
        <v>1</v>
      </c>
      <c r="D1" s="57"/>
      <c r="E1" s="1" t="s">
        <v>2</v>
      </c>
      <c r="F1" s="11" t="s">
        <v>9</v>
      </c>
      <c r="G1" s="11" t="s">
        <v>7</v>
      </c>
      <c r="H1" s="11" t="s">
        <v>8</v>
      </c>
      <c r="I1" s="11" t="s">
        <v>10</v>
      </c>
      <c r="J1" s="11" t="s">
        <v>12</v>
      </c>
      <c r="K1" s="11" t="s">
        <v>6</v>
      </c>
      <c r="L1" s="1" t="s">
        <v>3</v>
      </c>
      <c r="M1" s="1" t="s">
        <v>4</v>
      </c>
      <c r="N1" s="1" t="s">
        <v>5</v>
      </c>
    </row>
    <row r="2" spans="1:14" ht="19.95" customHeight="1" thickTop="1" thickBot="1" x14ac:dyDescent="0.3">
      <c r="A2" s="41"/>
      <c r="B2" s="42"/>
      <c r="C2" s="5"/>
      <c r="D2" s="6"/>
      <c r="E2" s="6"/>
      <c r="F2" s="12"/>
      <c r="G2" s="6"/>
      <c r="H2" s="6"/>
      <c r="I2" s="10"/>
      <c r="J2" s="10"/>
      <c r="K2" s="10"/>
      <c r="L2" s="7"/>
      <c r="M2" s="7"/>
      <c r="N2" s="7"/>
    </row>
    <row r="3" spans="1:14" ht="19.95" customHeight="1" thickTop="1" thickBot="1" x14ac:dyDescent="0.3">
      <c r="A3" s="43">
        <v>6.12</v>
      </c>
      <c r="C3" s="2"/>
      <c r="D3" s="3"/>
      <c r="E3" s="3"/>
      <c r="F3" s="13"/>
      <c r="G3" s="3"/>
      <c r="H3" s="3"/>
      <c r="I3" s="9"/>
      <c r="J3" s="9"/>
      <c r="K3" s="9"/>
      <c r="L3" s="4"/>
      <c r="M3" s="4"/>
      <c r="N3" s="4"/>
    </row>
    <row r="4" spans="1:14" ht="19.95" customHeight="1" thickTop="1" x14ac:dyDescent="0.25"/>
    <row r="12" spans="1:14" ht="19.95" customHeight="1" thickBot="1" x14ac:dyDescent="0.3">
      <c r="H12" s="17" t="s">
        <v>19</v>
      </c>
      <c r="I12" s="17" t="s">
        <v>18</v>
      </c>
      <c r="J12" s="17" t="s">
        <v>26</v>
      </c>
      <c r="L12" s="19" t="s">
        <v>15</v>
      </c>
    </row>
    <row r="13" spans="1:14" ht="19.95" customHeight="1" thickTop="1" thickBot="1" x14ac:dyDescent="0.3">
      <c r="H13" s="18">
        <f>SUM(H2:H10)</f>
        <v>0</v>
      </c>
      <c r="I13" s="18">
        <f>SUM(I2:I10)</f>
        <v>0</v>
      </c>
      <c r="J13" s="18">
        <f>SUM(J2:J10)</f>
        <v>0</v>
      </c>
      <c r="L13" s="18">
        <f>H13-I13-J13</f>
        <v>0</v>
      </c>
    </row>
    <row r="14" spans="1:14" ht="19.95" customHeight="1" thickTop="1" x14ac:dyDescent="0.25"/>
  </sheetData>
  <mergeCells count="1">
    <mergeCell ref="C1:D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A941E-D598-4E42-B440-38C028C5B32B}">
  <dimension ref="A1:O11"/>
  <sheetViews>
    <sheetView tabSelected="1" workbookViewId="0">
      <selection activeCell="I20" sqref="I20"/>
    </sheetView>
  </sheetViews>
  <sheetFormatPr defaultRowHeight="13.8" x14ac:dyDescent="0.25"/>
  <cols>
    <col min="1" max="3" width="10" bestFit="1" customWidth="1"/>
    <col min="4" max="5" width="12" bestFit="1" customWidth="1"/>
    <col min="6" max="6" width="14" hidden="1" customWidth="1"/>
    <col min="7" max="7" width="14" customWidth="1"/>
    <col min="8" max="8" width="9.21875" bestFit="1" customWidth="1"/>
    <col min="9" max="9" width="49.33203125" customWidth="1"/>
    <col min="12" max="12" width="11.109375" bestFit="1" customWidth="1"/>
    <col min="13" max="13" width="14" bestFit="1" customWidth="1"/>
  </cols>
  <sheetData>
    <row r="1" spans="1:15" ht="19.95" customHeight="1" x14ac:dyDescent="0.25">
      <c r="A1" s="20" t="s">
        <v>16</v>
      </c>
      <c r="B1" s="8" t="s">
        <v>17</v>
      </c>
      <c r="C1" s="8" t="s">
        <v>2</v>
      </c>
      <c r="D1" s="21" t="s">
        <v>18</v>
      </c>
      <c r="E1" s="21" t="s">
        <v>19</v>
      </c>
      <c r="F1" s="21" t="s">
        <v>12</v>
      </c>
      <c r="G1" s="21" t="s">
        <v>20</v>
      </c>
      <c r="H1" s="22" t="s">
        <v>21</v>
      </c>
      <c r="I1" s="23" t="s">
        <v>0</v>
      </c>
      <c r="K1" s="20" t="s">
        <v>16</v>
      </c>
      <c r="L1" s="21" t="s">
        <v>24</v>
      </c>
      <c r="M1" s="21" t="s">
        <v>25</v>
      </c>
    </row>
    <row r="2" spans="1:15" x14ac:dyDescent="0.25">
      <c r="A2" s="24">
        <v>1</v>
      </c>
      <c r="B2" s="31">
        <v>7.2</v>
      </c>
      <c r="C2" s="15">
        <v>7</v>
      </c>
      <c r="D2" s="25">
        <v>1021</v>
      </c>
      <c r="E2" s="25">
        <v>1552</v>
      </c>
      <c r="F2" s="25"/>
      <c r="G2" s="25">
        <v>80</v>
      </c>
      <c r="H2" s="25">
        <f>表1[[#This Row],[总收入]]-表1[[#This Row],[总付款]]-表1[[#This Row],[国内运费]]</f>
        <v>451</v>
      </c>
      <c r="I2" s="26" t="s">
        <v>73</v>
      </c>
      <c r="J2" s="27"/>
      <c r="K2" s="24">
        <v>1</v>
      </c>
      <c r="L2" s="34"/>
      <c r="M2" s="25">
        <v>253</v>
      </c>
    </row>
    <row r="3" spans="1:15" x14ac:dyDescent="0.25">
      <c r="A3" s="16">
        <v>2</v>
      </c>
      <c r="B3" s="31">
        <v>7.5</v>
      </c>
      <c r="C3" s="28">
        <v>4</v>
      </c>
      <c r="D3" s="29">
        <v>653.25</v>
      </c>
      <c r="E3" s="29">
        <v>897</v>
      </c>
      <c r="F3" s="29"/>
      <c r="G3" s="29">
        <v>0</v>
      </c>
      <c r="H3" s="29">
        <f>表1[[#This Row],[总收入]]-表1[[#This Row],[总付款]]-表1[[#This Row],[国内运费]]</f>
        <v>243.75</v>
      </c>
      <c r="I3" s="30" t="s">
        <v>74</v>
      </c>
      <c r="K3" s="38"/>
      <c r="L3" s="35"/>
      <c r="M3" s="25"/>
    </row>
    <row r="4" spans="1:15" x14ac:dyDescent="0.25">
      <c r="A4" s="16"/>
      <c r="B4" s="31"/>
      <c r="C4" s="28"/>
      <c r="D4" s="29"/>
      <c r="E4" s="29"/>
      <c r="F4" s="29"/>
      <c r="G4" s="29"/>
      <c r="H4" s="29">
        <f>表1[[#This Row],[总收入]]-表1[[#This Row],[总付款]]-表1[[#This Row],[国内运费]]</f>
        <v>0</v>
      </c>
      <c r="I4" s="33"/>
      <c r="K4" s="24"/>
      <c r="L4" s="35"/>
      <c r="M4" s="25"/>
    </row>
    <row r="5" spans="1:15" x14ac:dyDescent="0.25">
      <c r="A5" s="16"/>
      <c r="B5" s="36"/>
      <c r="C5" s="28"/>
      <c r="D5" s="29"/>
      <c r="E5" s="29"/>
      <c r="F5" s="29"/>
      <c r="G5" s="29"/>
      <c r="H5" s="29">
        <f>表1[[#This Row],[总收入]]-表1[[#This Row],[总付款]]-表1[[#This Row],[国内运费]]</f>
        <v>0</v>
      </c>
      <c r="I5" s="30"/>
    </row>
    <row r="6" spans="1:15" x14ac:dyDescent="0.25">
      <c r="A6" s="16"/>
      <c r="B6" s="36"/>
      <c r="C6" s="28"/>
      <c r="D6" s="29"/>
      <c r="E6" s="29"/>
      <c r="F6" s="29"/>
      <c r="G6" s="29"/>
      <c r="H6" s="29">
        <f>表1[[#This Row],[总收入]]-表1[[#This Row],[总付款]]-表1[[#This Row],[国内运费]]</f>
        <v>0</v>
      </c>
      <c r="I6" s="30"/>
    </row>
    <row r="8" spans="1:15" ht="14.4" thickBot="1" x14ac:dyDescent="0.3">
      <c r="M8" s="39" t="s">
        <v>26</v>
      </c>
      <c r="O8" s="39" t="s">
        <v>27</v>
      </c>
    </row>
    <row r="9" spans="1:15" ht="15" thickTop="1" thickBot="1" x14ac:dyDescent="0.3">
      <c r="C9" s="39" t="s">
        <v>29</v>
      </c>
      <c r="H9" s="39" t="s">
        <v>28</v>
      </c>
      <c r="M9" s="27">
        <f>SUM(M1:M8)</f>
        <v>253</v>
      </c>
      <c r="O9" s="27">
        <f>H10-M9</f>
        <v>441.75</v>
      </c>
    </row>
    <row r="10" spans="1:15" ht="14.4" thickTop="1" x14ac:dyDescent="0.25">
      <c r="C10" s="40">
        <f>SUM(C2:C9)</f>
        <v>11</v>
      </c>
      <c r="H10" s="27">
        <f>SUM(H2:H9)</f>
        <v>694.75</v>
      </c>
    </row>
    <row r="11" spans="1:15" x14ac:dyDescent="0.25">
      <c r="H11" s="27"/>
    </row>
  </sheetData>
  <phoneticPr fontId="2" type="noConversion"/>
  <hyperlinks>
    <hyperlink ref="A2" location="拼邮!B14" display="拼邮!B14" xr:uid="{26D8F14D-3EE0-4BDB-A67A-B045FB4CF806}"/>
    <hyperlink ref="A3" location="拼邮!B25" display="拼邮!B25" xr:uid="{93D39639-06E0-459A-BA84-112272ED66C1}"/>
  </hyperlinks>
  <pageMargins left="0.7" right="0.7" top="0.75" bottom="0.75" header="0.3" footer="0.3"/>
  <pageSetup paperSize="9" orientation="portrait" r:id="rId1"/>
  <legacy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R Z G 1 U I D I y p a o A A A A + A A A A B I A H A B D b 2 5 m a W c v U G F j a 2 F n Z S 5 4 b W w g o h g A K K A U A A A A A A A A A A A A A A A A A A A A A A A A A A A A h Y / B C o J A F E V / R W b v v F E J T J 7 j w m 1 G E E R b m S Y d 0 j G c s Z F + r U W f 1 C 8 k l N W u 5 b 2 c C + c + b n f M x r b x L r I 3 q t M p C S g j n t S i O y h d p W S w R z 8 m G c d N K U 5 l J b 0 J 1 i Y Z j U p J b e 0 5 A X D O U R f R r q 8 g Z C y A f b H a i l q 2 p a + 0 s a U W k n x W h / 8 r w n H 3 k u E h j R l d x C y i S x Y g z D U W S n + R c D K m D O G n x H x o 7 N B L f q 3 9 f I 0 w R 4 T 3 C / 4 E U E s D B B Q A A g A I A E W R t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k b V Q K I p H u A 4 A A A A R A A A A E w A c A E Z v c m 1 1 b G F z L 1 N l Y 3 R p b 2 4 x L m 0 g o h g A K K A U A A A A A A A A A A A A A A A A A A A A A A A A A A A A K 0 5 N L s n M z 1 M I h t C G 1 g B Q S w E C L Q A U A A I A C A B F k b V Q g M j K l q g A A A D 4 A A A A E g A A A A A A A A A A A A A A A A A A A A A A Q 2 9 u Z m l n L 1 B h Y 2 t h Z 2 U u e G 1 s U E s B A i 0 A F A A C A A g A R Z G 1 U A / K 6 a u k A A A A 6 Q A A A B M A A A A A A A A A A A A A A A A A 9 A A A A F t D b 2 5 0 Z W 5 0 X 1 R 5 c G V z X S 5 4 b W x Q S w E C L Q A U A A I A C A B F k b V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P q H Z 2 U E e k C x 4 U 7 S U L q U K A A A A A A C A A A A A A A Q Z g A A A A E A A C A A A A A o p 8 s X W L 9 i O D T U X D r d l v c z 8 W 2 j G a v H U q d p p 6 J X s D R g G A A A A A A O g A A A A A I A A C A A A A C L K R t 9 q 7 D 0 x j T w f h D p 3 r 9 Q p z g N o R e E i Y H I m 4 u q i S G Z b l A A A A B M a O B 2 t f i s Q t q 5 b O x j A Y X N 1 F h O k o y r f 4 C 2 s Y V Z + 6 Z L I / 2 N c 8 B 2 I W T 8 w S n A H u l 7 d P F c K 5 8 R Z H 8 o D 5 8 e y W B h s k 7 n y b P U R n 3 D 1 u f 7 e S e k E m B b s 0 A A A A B z + e h E O Z C 5 k p z P z F W N y j 9 o t Z U 0 2 E S 1 Y k C R G L S K 7 r e O f P t d 8 6 f z U h C + V E / b D G D e C c O n A j P e V 5 z Y H u o I G d C b y 9 s 5 < / D a t a M a s h u p > 
</file>

<file path=customXml/itemProps1.xml><?xml version="1.0" encoding="utf-8"?>
<ds:datastoreItem xmlns:ds="http://schemas.openxmlformats.org/officeDocument/2006/customXml" ds:itemID="{BDE2E045-E523-4517-8777-50B70A6361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拼邮</vt:lpstr>
      <vt:lpstr>直邮</vt:lpstr>
      <vt:lpstr>下单统计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2020-05-19T15:32:46Z</dcterms:created>
  <dcterms:modified xsi:type="dcterms:W3CDTF">2020-07-29T07:18:45Z</dcterms:modified>
</cp:coreProperties>
</file>