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illy\eclipse-workspace\404\"/>
    </mc:Choice>
  </mc:AlternateContent>
  <xr:revisionPtr revIDLastSave="0" documentId="13_ncr:1_{2EF81E92-82E9-4221-B12C-9C737C45382E}" xr6:coauthVersionLast="45" xr6:coauthVersionMax="45" xr10:uidLastSave="{00000000-0000-0000-0000-000000000000}"/>
  <bookViews>
    <workbookView xWindow="-108" yWindow="-108" windowWidth="23256" windowHeight="12576" activeTab="2" xr2:uid="{35E5E20D-E500-4790-A1BA-A13E9D98634E}"/>
  </bookViews>
  <sheets>
    <sheet name="100帮" sheetId="4" r:id="rId1"/>
    <sheet name="FDU" sheetId="5" r:id="rId2"/>
    <sheet name="下单统计" sheetId="3" r:id="rId3"/>
    <sheet name="100帮 已下单" sheetId="1" r:id="rId4"/>
    <sheet name="FDU 已下单" sheetId="2" r:id="rId5"/>
    <sheet name="etc"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 i="3" l="1"/>
  <c r="G19" i="3" l="1"/>
  <c r="K19" i="3" l="1"/>
  <c r="C19" i="3"/>
  <c r="M48" i="1"/>
  <c r="M41" i="1" l="1"/>
  <c r="G41" i="1"/>
  <c r="G32" i="1"/>
  <c r="G23" i="1"/>
  <c r="M23" i="1"/>
  <c r="K34" i="2"/>
  <c r="K26" i="2"/>
  <c r="K12" i="2"/>
  <c r="G12" i="2"/>
  <c r="G26" i="2"/>
  <c r="I24" i="2"/>
  <c r="I10" i="2" l="1"/>
  <c r="J39" i="1"/>
  <c r="J30" i="1"/>
  <c r="M32" i="1" s="1"/>
  <c r="H2" i="3"/>
  <c r="H3" i="3"/>
  <c r="H4" i="3"/>
  <c r="H5" i="3"/>
  <c r="H6" i="3"/>
  <c r="H7" i="3"/>
  <c r="H8" i="3"/>
  <c r="H9" i="3"/>
  <c r="H10" i="3"/>
  <c r="J21" i="1"/>
  <c r="H46" i="1" l="1"/>
  <c r="D48" i="1" s="1"/>
  <c r="G46" i="1"/>
  <c r="G48" i="1" s="1"/>
  <c r="D46" i="1"/>
  <c r="G10" i="2" l="1"/>
  <c r="H32" i="2"/>
  <c r="G24" i="2"/>
  <c r="J10" i="2"/>
  <c r="G30" i="1"/>
  <c r="I30" i="1"/>
  <c r="H30" i="1"/>
  <c r="H39" i="1"/>
  <c r="K21" i="1"/>
  <c r="D32" i="2" l="1"/>
  <c r="G32" i="2"/>
  <c r="G34" i="2" s="1"/>
  <c r="J32" i="2"/>
  <c r="D34" i="2"/>
  <c r="H11" i="6" l="1"/>
  <c r="D13" i="6" s="1"/>
  <c r="G11" i="6"/>
  <c r="G13" i="6" s="1"/>
  <c r="K13" i="6" s="1"/>
  <c r="D11" i="6"/>
  <c r="H4" i="6" l="1"/>
  <c r="D6" i="6" s="1"/>
  <c r="G4" i="6"/>
  <c r="D4" i="6"/>
  <c r="G6" i="6"/>
  <c r="K6" i="6" l="1"/>
  <c r="J24" i="2"/>
  <c r="D24" i="2"/>
  <c r="D41" i="1" l="1"/>
  <c r="G39" i="1"/>
  <c r="D39" i="1"/>
  <c r="H21" i="1"/>
  <c r="D21" i="1"/>
  <c r="D32" i="1" l="1"/>
  <c r="D30" i="1"/>
  <c r="D23" i="1"/>
  <c r="D10" i="2" l="1"/>
  <c r="G20" i="1" l="1"/>
  <c r="G19" i="1"/>
  <c r="G18" i="1"/>
  <c r="G15" i="1" l="1"/>
  <c r="G13" i="1"/>
  <c r="G12" i="1"/>
  <c r="G16" i="1"/>
  <c r="G14" i="1"/>
  <c r="G11" i="1"/>
  <c r="G4" i="1"/>
  <c r="G5" i="1"/>
  <c r="G6" i="1"/>
  <c r="G7" i="1"/>
  <c r="G3" i="1"/>
  <c r="G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L3" authorId="0" shapeId="0" xr:uid="{0AA55580-6B20-42D7-980C-BBA8981D9776}">
      <text>
        <r>
          <rPr>
            <b/>
            <sz val="9"/>
            <color indexed="81"/>
            <rFont val="宋体"/>
            <family val="3"/>
            <charset val="134"/>
          </rPr>
          <t>milly:</t>
        </r>
        <r>
          <rPr>
            <sz val="9"/>
            <color indexed="81"/>
            <rFont val="宋体"/>
            <family val="3"/>
            <charset val="134"/>
          </rPr>
          <t xml:space="preserve">
id：dchimm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K3" authorId="0" shapeId="0" xr:uid="{5BB87A58-FC23-4D67-984B-5F2B42904BD1}">
      <text>
        <r>
          <rPr>
            <b/>
            <sz val="9"/>
            <color indexed="81"/>
            <rFont val="宋体"/>
            <family val="3"/>
            <charset val="134"/>
          </rPr>
          <t>milly:</t>
        </r>
        <r>
          <rPr>
            <sz val="9"/>
            <color indexed="81"/>
            <rFont val="宋体"/>
            <family val="3"/>
            <charset val="134"/>
          </rPr>
          <t xml:space="preserve">
另还有卡哈特*1;满500-10</t>
        </r>
      </text>
    </comment>
    <comment ref="K8" authorId="0" shapeId="0" xr:uid="{4D1A2276-5F08-4009-AC6B-263EC2EFC4A2}">
      <text>
        <r>
          <rPr>
            <b/>
            <sz val="9"/>
            <color indexed="81"/>
            <rFont val="宋体"/>
            <family val="3"/>
            <charset val="134"/>
          </rPr>
          <t>milly:</t>
        </r>
        <r>
          <rPr>
            <sz val="9"/>
            <color indexed="81"/>
            <rFont val="宋体"/>
            <family val="3"/>
            <charset val="134"/>
          </rPr>
          <t xml:space="preserve">
1.朋友圈点赞 优惠 5.2
2.手续费1.45</t>
        </r>
      </text>
    </comment>
    <comment ref="K11" authorId="0" shapeId="0" xr:uid="{4D45D565-A6FB-44B4-B50D-43A25D0885D8}">
      <text>
        <r>
          <rPr>
            <b/>
            <sz val="9"/>
            <color indexed="81"/>
            <rFont val="宋体"/>
            <family val="3"/>
            <charset val="134"/>
          </rPr>
          <t>milly:</t>
        </r>
        <r>
          <rPr>
            <sz val="9"/>
            <color indexed="81"/>
            <rFont val="宋体"/>
            <family val="3"/>
            <charset val="134"/>
          </rPr>
          <t xml:space="preserve">
花呗手续费</t>
        </r>
      </text>
    </comment>
    <comment ref="K12" authorId="0" shapeId="0" xr:uid="{E85D3969-B768-4EE9-8E91-5D4B4354ECEC}">
      <text>
        <r>
          <rPr>
            <b/>
            <sz val="9"/>
            <color indexed="81"/>
            <rFont val="宋体"/>
            <family val="3"/>
            <charset val="134"/>
          </rPr>
          <t>milly:</t>
        </r>
        <r>
          <rPr>
            <sz val="9"/>
            <color indexed="81"/>
            <rFont val="宋体"/>
            <family val="3"/>
            <charset val="134"/>
          </rPr>
          <t xml:space="preserve">
</t>
        </r>
      </text>
    </comment>
    <comment ref="G45" authorId="0" shapeId="0" xr:uid="{EEAF51AF-F2FC-4F21-BEFA-2297D020B4FF}">
      <text>
        <r>
          <rPr>
            <b/>
            <sz val="9"/>
            <color indexed="81"/>
            <rFont val="宋体"/>
            <family val="3"/>
            <charset val="134"/>
          </rPr>
          <t>milly:</t>
        </r>
        <r>
          <rPr>
            <sz val="9"/>
            <color indexed="81"/>
            <rFont val="宋体"/>
            <family val="3"/>
            <charset val="134"/>
          </rPr>
          <t xml:space="preserve">
分两次付款，90+10
10为后补运费</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J5" authorId="0" shapeId="0" xr:uid="{C9A16ECA-25B2-49D8-9F21-7383435646CC}">
      <text>
        <r>
          <rPr>
            <b/>
            <sz val="9"/>
            <color indexed="81"/>
            <rFont val="宋体"/>
            <family val="3"/>
            <charset val="134"/>
          </rPr>
          <t>milly:</t>
        </r>
        <r>
          <rPr>
            <sz val="9"/>
            <color indexed="81"/>
            <rFont val="宋体"/>
            <family val="3"/>
            <charset val="134"/>
          </rPr>
          <t xml:space="preserve">
花呗手续费</t>
        </r>
      </text>
    </comment>
    <comment ref="J18" authorId="0" shapeId="0" xr:uid="{1E6E50F2-F1D4-4903-BA54-9BFDEDDD5668}">
      <text>
        <r>
          <rPr>
            <b/>
            <sz val="9"/>
            <color indexed="81"/>
            <rFont val="宋体"/>
            <family val="3"/>
            <charset val="134"/>
          </rPr>
          <t>milly:</t>
        </r>
        <r>
          <rPr>
            <sz val="9"/>
            <color indexed="81"/>
            <rFont val="宋体"/>
            <family val="3"/>
            <charset val="134"/>
          </rPr>
          <t xml:space="preserve">
满减优惠</t>
        </r>
      </text>
    </comment>
    <comment ref="J23" authorId="0" shapeId="0" xr:uid="{79694C48-738A-4C95-957F-9D685B7ABCDF}">
      <text>
        <r>
          <rPr>
            <b/>
            <sz val="9"/>
            <color indexed="81"/>
            <rFont val="宋体"/>
            <family val="3"/>
            <charset val="134"/>
          </rPr>
          <t>milly:</t>
        </r>
        <r>
          <rPr>
            <sz val="9"/>
            <color indexed="81"/>
            <rFont val="宋体"/>
            <family val="3"/>
            <charset val="134"/>
          </rPr>
          <t xml:space="preserve">
5.2优惠券</t>
        </r>
      </text>
    </comment>
    <comment ref="J30" authorId="0" shapeId="0" xr:uid="{122D0FDE-1837-467C-A6D0-9009864D9F07}">
      <text>
        <r>
          <rPr>
            <b/>
            <sz val="9"/>
            <color indexed="81"/>
            <rFont val="宋体"/>
            <family val="3"/>
            <charset val="134"/>
          </rPr>
          <t>milly:</t>
        </r>
        <r>
          <rPr>
            <sz val="9"/>
            <color indexed="81"/>
            <rFont val="宋体"/>
            <family val="3"/>
            <charset val="134"/>
          </rPr>
          <t xml:space="preserve">
1.优惠 500-10
2.花呗手续费</t>
        </r>
      </text>
    </comment>
  </commentList>
</comments>
</file>

<file path=xl/sharedStrings.xml><?xml version="1.0" encoding="utf-8"?>
<sst xmlns="http://schemas.openxmlformats.org/spreadsheetml/2006/main" count="267" uniqueCount="135">
  <si>
    <t>品牌</t>
    <phoneticPr fontId="2" type="noConversion"/>
  </si>
  <si>
    <t>型号</t>
    <phoneticPr fontId="2" type="noConversion"/>
  </si>
  <si>
    <t>数量</t>
    <phoneticPr fontId="2" type="noConversion"/>
  </si>
  <si>
    <t>收货人</t>
    <phoneticPr fontId="2" type="noConversion"/>
  </si>
  <si>
    <t>电话</t>
    <phoneticPr fontId="2" type="noConversion"/>
  </si>
  <si>
    <t>地址</t>
    <phoneticPr fontId="2" type="noConversion"/>
  </si>
  <si>
    <t xml:space="preserve">卢昕遥  </t>
    <phoneticPr fontId="2" type="noConversion"/>
  </si>
  <si>
    <t>江苏省南通市海门市经济技术开发区贵都之星六号楼一单元物业代收</t>
    <phoneticPr fontId="2" type="noConversion"/>
  </si>
  <si>
    <t>youth logo t-shirt (CT0207)</t>
    <phoneticPr fontId="2" type="noConversion"/>
  </si>
  <si>
    <t>黑色 M</t>
    <phoneticPr fontId="2" type="noConversion"/>
  </si>
  <si>
    <t>youth logo t-shirt (CT0207-1)</t>
    <phoneticPr fontId="2" type="noConversion"/>
  </si>
  <si>
    <t>白色 M</t>
    <phoneticPr fontId="2" type="noConversion"/>
  </si>
  <si>
    <t>glitter logo t-shirt (WHITE)</t>
    <phoneticPr fontId="2" type="noConversion"/>
  </si>
  <si>
    <t>research logo tee (CT0213-1)</t>
    <phoneticPr fontId="2" type="noConversion"/>
  </si>
  <si>
    <t>midnight tee (CT0214)</t>
    <phoneticPr fontId="2" type="noConversion"/>
  </si>
  <si>
    <t>备注</t>
    <phoneticPr fontId="2" type="noConversion"/>
  </si>
  <si>
    <t>李文云</t>
    <phoneticPr fontId="2" type="noConversion"/>
  </si>
  <si>
    <t>安徽省芜湖市鸠江区东方红郡32栋1单元602</t>
    <phoneticPr fontId="2" type="noConversion"/>
  </si>
  <si>
    <t>辽宁省沈阳市于洪区沈辽路31-1号金穗花园小区</t>
    <phoneticPr fontId="2" type="noConversion"/>
  </si>
  <si>
    <t>宁方效</t>
    <phoneticPr fontId="2" type="noConversion"/>
  </si>
  <si>
    <t>白色 M，L</t>
    <phoneticPr fontId="2" type="noConversion"/>
  </si>
  <si>
    <t>江苏省镇江市丹徒区宜城街道丹徒工业园区广园路55号沃得重工有限公司</t>
    <phoneticPr fontId="2" type="noConversion"/>
  </si>
  <si>
    <t>白色 L</t>
    <phoneticPr fontId="2" type="noConversion"/>
  </si>
  <si>
    <t>吴</t>
    <phoneticPr fontId="2" type="noConversion"/>
  </si>
  <si>
    <t>安徽省芜湖市弋江区江城国际瑞华苑</t>
    <phoneticPr fontId="2" type="noConversion"/>
  </si>
  <si>
    <t>单睿婕</t>
    <phoneticPr fontId="2" type="noConversion"/>
  </si>
  <si>
    <t>卡其 均码</t>
    <phoneticPr fontId="2" type="noConversion"/>
  </si>
  <si>
    <t>TECH PANTS beige</t>
    <phoneticPr fontId="2" type="noConversion"/>
  </si>
  <si>
    <t>白色 S</t>
    <phoneticPr fontId="2" type="noConversion"/>
  </si>
  <si>
    <t>白白</t>
    <phoneticPr fontId="2" type="noConversion"/>
  </si>
  <si>
    <t>北京市丰台区怡海花园富泽园6号楼1单元803</t>
    <phoneticPr fontId="2" type="noConversion"/>
  </si>
  <si>
    <t>BURIEDALIVE x ADLV</t>
    <phoneticPr fontId="2" type="noConversion"/>
  </si>
  <si>
    <t>VR GAME</t>
    <phoneticPr fontId="2" type="noConversion"/>
  </si>
  <si>
    <t>黑色 2码</t>
    <phoneticPr fontId="2" type="noConversion"/>
  </si>
  <si>
    <t>usiy</t>
    <phoneticPr fontId="2" type="noConversion"/>
  </si>
  <si>
    <t>广东省广州市天河区华景东路200号信华经理人花园</t>
    <phoneticPr fontId="2" type="noConversion"/>
  </si>
  <si>
    <t>紫色 M</t>
    <phoneticPr fontId="2" type="noConversion"/>
  </si>
  <si>
    <t>王晓玥</t>
    <phoneticPr fontId="2" type="noConversion"/>
  </si>
  <si>
    <t>湖北省宜昌市伍家岗区兴润秋雨台</t>
    <phoneticPr fontId="2" type="noConversion"/>
  </si>
  <si>
    <t>Purple label dreamlike tee (PT0003-2)</t>
    <phoneticPr fontId="2" type="noConversion"/>
  </si>
  <si>
    <t>徐梦晨</t>
    <phoneticPr fontId="2" type="noConversion"/>
  </si>
  <si>
    <t>黑龙江省牡丹江市西安区江城美地一区七号楼二单元403室</t>
    <phoneticPr fontId="2" type="noConversion"/>
  </si>
  <si>
    <t>BUCKLE DENIM PANTS black</t>
    <phoneticPr fontId="2" type="noConversion"/>
  </si>
  <si>
    <t>黑色 均码</t>
    <phoneticPr fontId="2" type="noConversion"/>
  </si>
  <si>
    <t>周艺雯</t>
    <phoneticPr fontId="2" type="noConversion"/>
  </si>
  <si>
    <t>江苏省徐州市鼓楼区琵琶街道滨河花园30号楼2单元201室</t>
    <phoneticPr fontId="2" type="noConversion"/>
  </si>
  <si>
    <t xml:space="preserve">letter from moon </t>
    <phoneticPr fontId="2" type="noConversion"/>
  </si>
  <si>
    <t>黑色1+1 短袖</t>
    <phoneticPr fontId="2" type="noConversion"/>
  </si>
  <si>
    <t>均码</t>
    <phoneticPr fontId="2" type="noConversion"/>
  </si>
  <si>
    <t>张佳</t>
    <phoneticPr fontId="2" type="noConversion"/>
  </si>
  <si>
    <t>江苏省南通市崇川区中兴街道军山花园36幢501室</t>
    <phoneticPr fontId="2" type="noConversion"/>
  </si>
  <si>
    <t>mahagrid</t>
    <phoneticPr fontId="2" type="noConversion"/>
  </si>
  <si>
    <t>蓝色扎染短袖</t>
    <phoneticPr fontId="2" type="noConversion"/>
  </si>
  <si>
    <t>S</t>
    <phoneticPr fontId="2" type="noConversion"/>
  </si>
  <si>
    <t>陈泽琳</t>
    <phoneticPr fontId="2" type="noConversion"/>
  </si>
  <si>
    <t>广东省佛山市顺德区容桂东逸湾七期水漾林庭B区3街35号</t>
    <phoneticPr fontId="2" type="noConversion"/>
  </si>
  <si>
    <t>Purple label O/G logo dolphin shorts (PP0002)</t>
    <phoneticPr fontId="2" type="noConversion"/>
  </si>
  <si>
    <t>CRUMP</t>
    <phoneticPr fontId="2" type="noConversion"/>
  </si>
  <si>
    <t>pain or pleasure</t>
    <phoneticPr fontId="2" type="noConversion"/>
  </si>
  <si>
    <t>总收入：</t>
    <phoneticPr fontId="2" type="noConversion"/>
  </si>
  <si>
    <t>单价</t>
    <phoneticPr fontId="2" type="noConversion"/>
  </si>
  <si>
    <t>总收</t>
    <phoneticPr fontId="2" type="noConversion"/>
  </si>
  <si>
    <t>韩元</t>
    <phoneticPr fontId="2" type="noConversion"/>
  </si>
  <si>
    <t>M</t>
    <phoneticPr fontId="2" type="noConversion"/>
  </si>
  <si>
    <t>实付</t>
    <phoneticPr fontId="2" type="noConversion"/>
  </si>
  <si>
    <t>总付款：</t>
    <phoneticPr fontId="2" type="noConversion"/>
  </si>
  <si>
    <t>紫色 S</t>
  </si>
  <si>
    <t>youth bath</t>
    <phoneticPr fontId="2" type="noConversion"/>
  </si>
  <si>
    <t>fcmm</t>
    <phoneticPr fontId="2" type="noConversion"/>
  </si>
  <si>
    <t>紫色短袖</t>
    <phoneticPr fontId="2" type="noConversion"/>
  </si>
  <si>
    <t>蓝色短袖</t>
    <phoneticPr fontId="2" type="noConversion"/>
  </si>
  <si>
    <t>XL</t>
    <phoneticPr fontId="2" type="noConversion"/>
  </si>
  <si>
    <t>+/-：</t>
    <phoneticPr fontId="2" type="noConversion"/>
  </si>
  <si>
    <t>序号</t>
    <phoneticPr fontId="2" type="noConversion"/>
  </si>
  <si>
    <t>总付款</t>
    <phoneticPr fontId="2" type="noConversion"/>
  </si>
  <si>
    <t>总收入</t>
    <phoneticPr fontId="2" type="noConversion"/>
  </si>
  <si>
    <t>+/-</t>
    <phoneticPr fontId="2" type="noConversion"/>
  </si>
  <si>
    <t>Royallife</t>
    <phoneticPr fontId="2" type="noConversion"/>
  </si>
  <si>
    <t>郑欣</t>
    <phoneticPr fontId="2" type="noConversion"/>
  </si>
  <si>
    <t>浙江省杭州市余杭区临平街道月荷路28号莱茵知己4-4</t>
    <phoneticPr fontId="2" type="noConversion"/>
  </si>
  <si>
    <t>2WAY RIBBON CARDIGAN black</t>
    <phoneticPr fontId="2" type="noConversion"/>
  </si>
  <si>
    <t>白色短袖</t>
    <phoneticPr fontId="2" type="noConversion"/>
  </si>
  <si>
    <t>七七</t>
    <phoneticPr fontId="2" type="noConversion"/>
  </si>
  <si>
    <t>福建省福州市晋安区新店镇秀山路198号康城小区一期</t>
    <phoneticPr fontId="2" type="noConversion"/>
  </si>
  <si>
    <t>尤里乌斯</t>
    <phoneticPr fontId="2" type="noConversion"/>
  </si>
  <si>
    <t>天津市西青区杨柳青镇莱茵小镇美林苑24-2-402</t>
    <phoneticPr fontId="2" type="noConversion"/>
  </si>
  <si>
    <t>Clotty</t>
    <phoneticPr fontId="2" type="noConversion"/>
  </si>
  <si>
    <t>黑色小红帽短袖</t>
    <phoneticPr fontId="2" type="noConversion"/>
  </si>
  <si>
    <t>main booth</t>
    <phoneticPr fontId="2" type="noConversion"/>
  </si>
  <si>
    <t>猜猜</t>
    <phoneticPr fontId="2" type="noConversion"/>
  </si>
  <si>
    <t>湖南省湘西州龙山县龙城世家</t>
    <phoneticPr fontId="2" type="noConversion"/>
  </si>
  <si>
    <t>fx</t>
    <phoneticPr fontId="2" type="noConversion"/>
  </si>
  <si>
    <t>广东省珠海市香洲区前山福石路81号10栋2401</t>
    <phoneticPr fontId="2" type="noConversion"/>
  </si>
  <si>
    <t>福建省福州市鼓楼区树汤路树兜花园3座</t>
    <phoneticPr fontId="2" type="noConversion"/>
  </si>
  <si>
    <t>5.20下单</t>
    <phoneticPr fontId="2" type="noConversion"/>
  </si>
  <si>
    <t>5.21下单</t>
    <phoneticPr fontId="2" type="noConversion"/>
  </si>
  <si>
    <t>时间</t>
    <phoneticPr fontId="2" type="noConversion"/>
  </si>
  <si>
    <t>小刘</t>
    <phoneticPr fontId="2" type="noConversion"/>
  </si>
  <si>
    <t>陈泽琳</t>
    <phoneticPr fontId="2" type="noConversion"/>
  </si>
  <si>
    <t>广东省佛山市顺德区容桂东逸湾七期水漾林庭B区3街35号</t>
    <phoneticPr fontId="2" type="noConversion"/>
  </si>
  <si>
    <t>米奇扎染短袖 紫色</t>
    <phoneticPr fontId="2" type="noConversion"/>
  </si>
  <si>
    <t>米奇扎染短袖 白色</t>
    <phoneticPr fontId="2" type="noConversion"/>
  </si>
  <si>
    <t>5.22下单</t>
    <phoneticPr fontId="2" type="noConversion"/>
  </si>
  <si>
    <t>张瑶</t>
    <phoneticPr fontId="2" type="noConversion"/>
  </si>
  <si>
    <t>重庆市南岸区美堤雅城2期2栋</t>
    <phoneticPr fontId="2" type="noConversion"/>
  </si>
  <si>
    <t>babletwo</t>
    <phoneticPr fontId="2" type="noConversion"/>
  </si>
  <si>
    <t>黑色豹纹短袖</t>
    <phoneticPr fontId="2" type="noConversion"/>
  </si>
  <si>
    <t>FDU</t>
    <phoneticPr fontId="2" type="noConversion"/>
  </si>
  <si>
    <t>数量</t>
    <phoneticPr fontId="2" type="noConversion"/>
  </si>
  <si>
    <t>APP</t>
    <phoneticPr fontId="2" type="noConversion"/>
  </si>
  <si>
    <t>100帮</t>
    <phoneticPr fontId="2" type="noConversion"/>
  </si>
  <si>
    <t>黑色落肩上衣</t>
    <phoneticPr fontId="2" type="noConversion"/>
  </si>
  <si>
    <t>扎染短袖</t>
    <phoneticPr fontId="2" type="noConversion"/>
  </si>
  <si>
    <t>Kristine</t>
    <phoneticPr fontId="2" type="noConversion"/>
  </si>
  <si>
    <t>上海市静安区海防路538弄6号2201室</t>
    <phoneticPr fontId="2" type="noConversion"/>
  </si>
  <si>
    <t>蓝色条纹</t>
    <phoneticPr fontId="2" type="noConversion"/>
  </si>
  <si>
    <t>L</t>
    <phoneticPr fontId="2" type="noConversion"/>
  </si>
  <si>
    <t>Jennie x GM联名款</t>
    <phoneticPr fontId="2" type="noConversion"/>
  </si>
  <si>
    <t>墨镜kuku01</t>
    <phoneticPr fontId="2" type="noConversion"/>
  </si>
  <si>
    <t>5.24下单</t>
    <phoneticPr fontId="2" type="noConversion"/>
  </si>
  <si>
    <t>etc</t>
    <phoneticPr fontId="2" type="noConversion"/>
  </si>
  <si>
    <t>国际运费</t>
    <phoneticPr fontId="2" type="noConversion"/>
  </si>
  <si>
    <t>李好</t>
    <phoneticPr fontId="2" type="noConversion"/>
  </si>
  <si>
    <t>上海市徐汇区柳州路128弄康馨家园2号9A</t>
    <phoneticPr fontId="2" type="noConversion"/>
  </si>
  <si>
    <t>5.28下单</t>
    <phoneticPr fontId="2" type="noConversion"/>
  </si>
  <si>
    <t>5.27下单</t>
    <phoneticPr fontId="2" type="noConversion"/>
  </si>
  <si>
    <t>其他支出</t>
    <phoneticPr fontId="2" type="noConversion"/>
  </si>
  <si>
    <t>投稿返现</t>
    <phoneticPr fontId="2" type="noConversion"/>
  </si>
  <si>
    <t>5.31下单</t>
    <phoneticPr fontId="2" type="noConversion"/>
  </si>
  <si>
    <t>muah muah</t>
    <phoneticPr fontId="2" type="noConversion"/>
  </si>
  <si>
    <t>黑色短袖</t>
  </si>
  <si>
    <t>国内运费</t>
    <phoneticPr fontId="2" type="noConversion"/>
  </si>
  <si>
    <t>国内邮费</t>
    <phoneticPr fontId="2" type="noConversion"/>
  </si>
  <si>
    <t>总：</t>
    <phoneticPr fontId="2" type="noConversion"/>
  </si>
  <si>
    <t>BY.X BOUTIQUE 月统计.xlsx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</si>
</sst>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16" x14ac:knownFonts="1">
    <font>
      <sz val="11"/>
      <color theme="1"/>
      <name val="等线"/>
      <family val="2"/>
      <charset val="134"/>
      <scheme val="minor"/>
    </font>
    <font>
      <b/>
      <sz val="11"/>
      <color rgb="FFFA7D00"/>
      <name val="等线"/>
      <family val="2"/>
      <charset val="134"/>
      <scheme val="minor"/>
    </font>
    <font>
      <sz val="9"/>
      <name val="等线"/>
      <family val="2"/>
      <charset val="134"/>
      <scheme val="minor"/>
    </font>
    <font>
      <b/>
      <sz val="11"/>
      <color theme="1"/>
      <name val="等线"/>
      <family val="3"/>
      <charset val="134"/>
      <scheme val="minor"/>
    </font>
    <font>
      <b/>
      <sz val="11"/>
      <color theme="0"/>
      <name val="等线"/>
      <family val="2"/>
      <charset val="134"/>
      <scheme val="minor"/>
    </font>
    <font>
      <sz val="9"/>
      <color indexed="81"/>
      <name val="宋体"/>
      <family val="3"/>
      <charset val="134"/>
    </font>
    <font>
      <b/>
      <sz val="9"/>
      <color indexed="81"/>
      <name val="宋体"/>
      <family val="3"/>
      <charset val="134"/>
    </font>
    <font>
      <sz val="11"/>
      <color rgb="FFFF0000"/>
      <name val="等线"/>
      <family val="2"/>
      <charset val="134"/>
      <scheme val="minor"/>
    </font>
    <font>
      <b/>
      <sz val="11"/>
      <color theme="1"/>
      <name val="等线"/>
      <family val="2"/>
      <charset val="134"/>
      <scheme val="minor"/>
    </font>
    <font>
      <b/>
      <sz val="11"/>
      <color rgb="FFFF0000"/>
      <name val="等线"/>
      <family val="3"/>
      <charset val="134"/>
      <scheme val="minor"/>
    </font>
    <font>
      <b/>
      <sz val="13"/>
      <color theme="3"/>
      <name val="等线"/>
      <family val="2"/>
      <charset val="134"/>
      <scheme val="minor"/>
    </font>
    <font>
      <b/>
      <sz val="13"/>
      <color theme="8" tint="-0.249977111117893"/>
      <name val="等线"/>
      <family val="2"/>
      <charset val="134"/>
      <scheme val="minor"/>
    </font>
    <font>
      <u/>
      <sz val="11"/>
      <color theme="10"/>
      <name val="等线"/>
      <family val="2"/>
      <charset val="134"/>
      <scheme val="minor"/>
    </font>
    <font>
      <sz val="11"/>
      <color theme="0" tint="-0.14999847407452621"/>
      <name val="等线"/>
      <family val="3"/>
      <charset val="134"/>
      <scheme val="minor"/>
    </font>
    <font>
      <b/>
      <sz val="11"/>
      <color theme="0" tint="-0.14999847407452621"/>
      <name val="等线"/>
      <family val="3"/>
      <charset val="134"/>
      <scheme val="minor"/>
    </font>
    <font>
      <b/>
      <u/>
      <sz val="11"/>
      <color theme="10"/>
      <name val="等线"/>
      <family val="3"/>
      <charset val="134"/>
      <scheme val="minor"/>
    </font>
  </fonts>
  <fills count="7">
    <fill>
      <patternFill patternType="none"/>
    </fill>
    <fill>
      <patternFill patternType="gray125"/>
    </fill>
    <fill>
      <patternFill patternType="solid">
        <fgColor rgb="FFF2F2F2"/>
      </patternFill>
    </fill>
    <fill>
      <patternFill patternType="solid">
        <fgColor rgb="FFA5A5A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
      <left style="thick">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ck">
        <color theme="0" tint="-0.24994659260841701"/>
      </right>
      <top style="thick">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ck">
        <color theme="0" tint="-0.24994659260841701"/>
      </right>
      <top style="thin">
        <color theme="0" tint="-0.24994659260841701"/>
      </top>
      <bottom style="thick">
        <color theme="0" tint="-0.24994659260841701"/>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right style="thick">
        <color theme="0" tint="-0.24994659260841701"/>
      </right>
      <top/>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style="thick">
        <color theme="0" tint="-0.24994659260841701"/>
      </bottom>
      <diagonal/>
    </border>
    <border>
      <left style="thin">
        <color theme="0" tint="-0.24994659260841701"/>
      </left>
      <right style="thin">
        <color theme="0" tint="-0.24994659260841701"/>
      </right>
      <top/>
      <bottom/>
      <diagonal/>
    </border>
    <border>
      <left/>
      <right/>
      <top style="thin">
        <color theme="4"/>
      </top>
      <bottom style="double">
        <color theme="4"/>
      </bottom>
      <diagonal/>
    </border>
    <border>
      <left/>
      <right/>
      <top/>
      <bottom style="thick">
        <color theme="4" tint="0.499984740745262"/>
      </bottom>
      <diagonal/>
    </border>
    <border>
      <left/>
      <right/>
      <top style="thin">
        <color theme="4"/>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ck">
        <color theme="0" tint="-0.24994659260841701"/>
      </right>
      <top style="thick">
        <color theme="0" tint="-0.24994659260841701"/>
      </top>
      <bottom/>
      <diagonal/>
    </border>
    <border>
      <left style="thin">
        <color theme="0" tint="-0.24994659260841701"/>
      </left>
      <right style="thick">
        <color theme="0" tint="-0.24994659260841701"/>
      </right>
      <top/>
      <bottom style="thick">
        <color theme="0" tint="-0.24994659260841701"/>
      </bottom>
      <diagonal/>
    </border>
    <border>
      <left/>
      <right style="thick">
        <color theme="0" tint="-0.24994659260841701"/>
      </right>
      <top style="double">
        <color rgb="FF3F3F3F"/>
      </top>
      <bottom/>
      <diagonal/>
    </border>
    <border>
      <left style="thin">
        <color theme="0" tint="-0.24994659260841701"/>
      </left>
      <right style="thin">
        <color theme="0" tint="-0.24994659260841701"/>
      </right>
      <top style="thin">
        <color theme="0" tint="-0.24994659260841701"/>
      </top>
      <bottom/>
      <diagonal/>
    </border>
  </borders>
  <cellStyleXfs count="6">
    <xf numFmtId="0" fontId="0" fillId="0" borderId="0">
      <alignment vertical="center"/>
    </xf>
    <xf numFmtId="0" fontId="1" fillId="2" borderId="1" applyNumberFormat="0" applyAlignment="0" applyProtection="0">
      <alignment vertical="center"/>
    </xf>
    <xf numFmtId="0" fontId="4" fillId="3" borderId="4" applyNumberFormat="0" applyAlignment="0" applyProtection="0">
      <alignment vertical="center"/>
    </xf>
    <xf numFmtId="0" fontId="8" fillId="0" borderId="22" applyNumberFormat="0" applyFill="0" applyAlignment="0" applyProtection="0">
      <alignment vertical="center"/>
    </xf>
    <xf numFmtId="0" fontId="10" fillId="0" borderId="23" applyNumberFormat="0" applyFill="0" applyAlignment="0" applyProtection="0">
      <alignment vertical="center"/>
    </xf>
    <xf numFmtId="0" fontId="12" fillId="0" borderId="0" applyNumberFormat="0" applyFill="0" applyBorder="0" applyAlignment="0" applyProtection="0">
      <alignment vertical="center"/>
    </xf>
  </cellStyleXfs>
  <cellXfs count="140">
    <xf numFmtId="0" fontId="0" fillId="0" borderId="0" xfId="0">
      <alignment vertical="center"/>
    </xf>
    <xf numFmtId="0" fontId="1" fillId="2" borderId="1" xfId="1" applyAlignment="1">
      <alignment horizontal="center" vertical="center"/>
    </xf>
    <xf numFmtId="0" fontId="0" fillId="0" borderId="0" xfId="0" applyBorder="1">
      <alignment vertical="center"/>
    </xf>
    <xf numFmtId="0" fontId="3" fillId="0" borderId="0" xfId="0" applyFont="1" applyAlignment="1">
      <alignment horizontal="center" vertical="center"/>
    </xf>
    <xf numFmtId="0" fontId="4" fillId="3" borderId="4" xfId="2" applyAlignment="1">
      <alignment horizontal="center" vertical="center"/>
    </xf>
    <xf numFmtId="176" fontId="4" fillId="3" borderId="4" xfId="2" applyNumberFormat="1" applyAlignment="1">
      <alignment horizontal="center" vertical="center"/>
    </xf>
    <xf numFmtId="0" fontId="0" fillId="4" borderId="6" xfId="0" applyFill="1" applyBorder="1">
      <alignment vertical="center"/>
    </xf>
    <xf numFmtId="0" fontId="0" fillId="4" borderId="7"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9" xfId="0" applyFill="1" applyBorder="1">
      <alignment vertical="center"/>
    </xf>
    <xf numFmtId="0" fontId="0" fillId="5" borderId="10" xfId="0" applyFill="1" applyBorder="1">
      <alignment vertical="center"/>
    </xf>
    <xf numFmtId="0" fontId="0" fillId="5" borderId="12" xfId="0" applyFill="1" applyBorder="1">
      <alignment vertical="center"/>
    </xf>
    <xf numFmtId="0" fontId="0" fillId="5" borderId="13"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6" xfId="0" applyFill="1" applyBorder="1" applyAlignment="1">
      <alignment horizontal="left" vertical="center"/>
    </xf>
    <xf numFmtId="0" fontId="0" fillId="4" borderId="17"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6" xfId="0" applyFill="1" applyBorder="1" applyAlignment="1">
      <alignment horizontal="left" vertical="center"/>
    </xf>
    <xf numFmtId="0" fontId="0" fillId="5" borderId="17" xfId="0" applyFill="1" applyBorder="1">
      <alignment vertical="center"/>
    </xf>
    <xf numFmtId="0" fontId="0" fillId="0" borderId="0" xfId="0" applyBorder="1" applyAlignment="1">
      <alignment horizontal="center" vertical="center"/>
    </xf>
    <xf numFmtId="0" fontId="0" fillId="0" borderId="0" xfId="0" applyAlignment="1">
      <alignment horizontal="center" vertical="center"/>
    </xf>
    <xf numFmtId="176" fontId="3" fillId="0" borderId="0" xfId="0" applyNumberFormat="1" applyFont="1" applyAlignment="1">
      <alignment horizontal="center" vertical="center"/>
    </xf>
    <xf numFmtId="0" fontId="0" fillId="4" borderId="16" xfId="0" applyFill="1" applyBorder="1" applyAlignment="1">
      <alignment horizontal="center" vertical="center"/>
    </xf>
    <xf numFmtId="0" fontId="0" fillId="0" borderId="0" xfId="0" applyFill="1" applyBorder="1" applyAlignment="1">
      <alignment horizontal="center" vertical="center"/>
    </xf>
    <xf numFmtId="0" fontId="3" fillId="4" borderId="7" xfId="0" applyFont="1" applyFill="1" applyBorder="1">
      <alignment vertical="center"/>
    </xf>
    <xf numFmtId="0" fontId="3" fillId="4" borderId="10" xfId="0" applyFont="1" applyFill="1" applyBorder="1">
      <alignment vertical="center"/>
    </xf>
    <xf numFmtId="0" fontId="3" fillId="4" borderId="13" xfId="0" applyFont="1" applyFill="1" applyBorder="1">
      <alignment vertical="center"/>
    </xf>
    <xf numFmtId="0" fontId="3" fillId="5" borderId="7" xfId="0" applyFont="1" applyFill="1" applyBorder="1">
      <alignment vertical="center"/>
    </xf>
    <xf numFmtId="0" fontId="3" fillId="5" borderId="10" xfId="0" applyFont="1" applyFill="1" applyBorder="1">
      <alignment vertical="center"/>
    </xf>
    <xf numFmtId="0" fontId="3" fillId="5" borderId="13" xfId="0" applyFont="1" applyFill="1" applyBorder="1">
      <alignment vertical="center"/>
    </xf>
    <xf numFmtId="0" fontId="3" fillId="4" borderId="16" xfId="0" applyFont="1" applyFill="1" applyBorder="1">
      <alignment vertical="center"/>
    </xf>
    <xf numFmtId="0" fontId="3" fillId="5" borderId="16" xfId="0" applyFont="1" applyFill="1" applyBorder="1">
      <alignment vertical="center"/>
    </xf>
    <xf numFmtId="0" fontId="7" fillId="0" borderId="0" xfId="0" applyFont="1">
      <alignment vertical="center"/>
    </xf>
    <xf numFmtId="0" fontId="9" fillId="0" borderId="0" xfId="0" applyFont="1">
      <alignment vertical="center"/>
    </xf>
    <xf numFmtId="0" fontId="3" fillId="0" borderId="0" xfId="0" applyFont="1">
      <alignment vertical="center"/>
    </xf>
    <xf numFmtId="0" fontId="8" fillId="0" borderId="22" xfId="3" applyAlignment="1">
      <alignment horizontal="right" vertical="center"/>
    </xf>
    <xf numFmtId="0" fontId="8" fillId="0" borderId="22" xfId="3">
      <alignment vertical="center"/>
    </xf>
    <xf numFmtId="0" fontId="0" fillId="5" borderId="16" xfId="0" applyFill="1" applyBorder="1" applyAlignment="1">
      <alignment horizontal="center" vertical="center"/>
    </xf>
    <xf numFmtId="0" fontId="8" fillId="0" borderId="22" xfId="3" quotePrefix="1" applyAlignment="1">
      <alignment horizontal="right" vertical="center"/>
    </xf>
    <xf numFmtId="0" fontId="11" fillId="0" borderId="0" xfId="4" applyFont="1" applyBorder="1" applyAlignment="1">
      <alignment horizontal="center" vertical="center"/>
    </xf>
    <xf numFmtId="0" fontId="12" fillId="0" borderId="0" xfId="5" applyAlignment="1">
      <alignment horizontal="center" vertical="center"/>
    </xf>
    <xf numFmtId="0" fontId="8" fillId="0" borderId="0" xfId="3" applyBorder="1" applyAlignment="1">
      <alignment horizontal="center" vertical="center"/>
    </xf>
    <xf numFmtId="0" fontId="8" fillId="0" borderId="0" xfId="3" quotePrefix="1" applyBorder="1" applyAlignment="1">
      <alignment horizontal="center" vertical="center"/>
    </xf>
    <xf numFmtId="0" fontId="8" fillId="0" borderId="24" xfId="3" quotePrefix="1" applyFill="1" applyBorder="1" applyAlignment="1">
      <alignment horizontal="center" vertical="center"/>
    </xf>
    <xf numFmtId="177" fontId="8" fillId="0" borderId="26" xfId="3" applyNumberFormat="1" applyBorder="1">
      <alignment vertical="center"/>
    </xf>
    <xf numFmtId="177" fontId="8" fillId="0" borderId="26" xfId="3" applyNumberFormat="1" applyFill="1" applyBorder="1" applyAlignment="1">
      <alignment horizontal="center" vertical="center"/>
    </xf>
    <xf numFmtId="177" fontId="8" fillId="0" borderId="25" xfId="3" applyNumberFormat="1" applyFill="1" applyBorder="1">
      <alignment vertical="center"/>
    </xf>
    <xf numFmtId="0" fontId="8" fillId="0" borderId="27" xfId="3" applyBorder="1" applyAlignment="1">
      <alignment horizontal="center" vertical="center"/>
    </xf>
    <xf numFmtId="0" fontId="13" fillId="4" borderId="6" xfId="0" applyFont="1" applyFill="1" applyBorder="1">
      <alignment vertical="center"/>
    </xf>
    <xf numFmtId="0" fontId="13" fillId="4" borderId="7" xfId="0" applyFont="1" applyFill="1" applyBorder="1">
      <alignment vertical="center"/>
    </xf>
    <xf numFmtId="0" fontId="14" fillId="4" borderId="7" xfId="0" applyFont="1" applyFill="1" applyBorder="1">
      <alignment vertical="center"/>
    </xf>
    <xf numFmtId="0" fontId="12" fillId="0" borderId="0" xfId="5" applyBorder="1" applyAlignment="1">
      <alignment horizontal="center" vertical="center"/>
    </xf>
    <xf numFmtId="177" fontId="0" fillId="0" borderId="0" xfId="0" applyNumberFormat="1">
      <alignment vertical="center"/>
    </xf>
    <xf numFmtId="176" fontId="3" fillId="0" borderId="0" xfId="0" applyNumberFormat="1" applyFont="1" applyAlignment="1">
      <alignment horizontal="center" vertical="center"/>
    </xf>
    <xf numFmtId="0" fontId="1" fillId="2" borderId="1" xfId="1" applyBorder="1" applyAlignment="1">
      <alignment horizontal="center" vertical="center"/>
    </xf>
    <xf numFmtId="176" fontId="3" fillId="0" borderId="0" xfId="0" applyNumberFormat="1" applyFont="1" applyAlignment="1">
      <alignment horizontal="center" vertical="center"/>
    </xf>
    <xf numFmtId="0" fontId="3" fillId="0" borderId="0" xfId="0" applyFont="1" applyBorder="1" applyAlignment="1">
      <alignment horizontal="center" vertical="center"/>
    </xf>
    <xf numFmtId="176" fontId="3" fillId="0" borderId="0" xfId="0" applyNumberFormat="1" applyFont="1" applyAlignment="1">
      <alignment horizontal="center" vertical="center"/>
    </xf>
    <xf numFmtId="0" fontId="3" fillId="5" borderId="19" xfId="0" applyFont="1" applyFill="1" applyBorder="1">
      <alignment vertical="center"/>
    </xf>
    <xf numFmtId="0" fontId="3" fillId="5" borderId="20" xfId="0" applyFont="1" applyFill="1" applyBorder="1">
      <alignment vertical="center"/>
    </xf>
    <xf numFmtId="176" fontId="3" fillId="0" borderId="0" xfId="0" applyNumberFormat="1" applyFont="1" applyAlignment="1">
      <alignment horizontal="center" vertical="center"/>
    </xf>
    <xf numFmtId="0" fontId="0" fillId="0" borderId="0" xfId="0" applyFill="1">
      <alignment vertical="center"/>
    </xf>
    <xf numFmtId="177" fontId="8" fillId="0" borderId="25" xfId="3" applyNumberFormat="1" applyFill="1" applyBorder="1" applyAlignment="1">
      <alignment horizontal="center" vertical="center"/>
    </xf>
    <xf numFmtId="0" fontId="12" fillId="0" borderId="0" xfId="5" applyFill="1" applyAlignment="1">
      <alignment horizontal="center" vertical="center"/>
    </xf>
    <xf numFmtId="176" fontId="3" fillId="0" borderId="0" xfId="0" applyNumberFormat="1" applyFont="1" applyAlignment="1">
      <alignment horizontal="center" vertical="center"/>
    </xf>
    <xf numFmtId="0" fontId="0" fillId="6" borderId="16" xfId="0" applyFill="1" applyBorder="1">
      <alignment vertical="center"/>
    </xf>
    <xf numFmtId="0" fontId="3" fillId="4" borderId="16" xfId="0" applyFont="1" applyFill="1" applyBorder="1" applyAlignment="1">
      <alignment horizontal="center" vertical="center"/>
    </xf>
    <xf numFmtId="0" fontId="3" fillId="5" borderId="16" xfId="0" applyFont="1" applyFill="1" applyBorder="1" applyAlignment="1">
      <alignment horizontal="center" vertical="center"/>
    </xf>
    <xf numFmtId="177" fontId="8" fillId="0" borderId="25" xfId="0" applyNumberFormat="1" applyFont="1" applyFill="1" applyBorder="1">
      <alignment vertical="center"/>
    </xf>
    <xf numFmtId="0" fontId="0" fillId="5" borderId="19" xfId="0" applyFill="1" applyBorder="1">
      <alignment vertical="center"/>
    </xf>
    <xf numFmtId="0" fontId="0" fillId="5" borderId="20" xfId="0" applyFill="1" applyBorder="1">
      <alignment vertical="center"/>
    </xf>
    <xf numFmtId="0" fontId="14" fillId="4" borderId="7" xfId="0" applyFont="1" applyFill="1" applyBorder="1" applyAlignment="1">
      <alignment horizontal="center" vertical="center"/>
    </xf>
    <xf numFmtId="0" fontId="12" fillId="0" borderId="0" xfId="0" applyFont="1" applyBorder="1" applyAlignment="1">
      <alignment horizontal="center" vertical="center"/>
    </xf>
    <xf numFmtId="0" fontId="15" fillId="0" borderId="0" xfId="0" applyFont="1" applyBorder="1" applyAlignment="1">
      <alignment horizontal="center" vertical="center"/>
    </xf>
    <xf numFmtId="0" fontId="12" fillId="6" borderId="16" xfId="5" applyFill="1" applyBorder="1">
      <alignment vertical="center"/>
    </xf>
    <xf numFmtId="0" fontId="0" fillId="0" borderId="0" xfId="0" applyAlignment="1">
      <alignment horizontal="right" vertical="center"/>
    </xf>
    <xf numFmtId="0" fontId="1" fillId="2" borderId="2" xfId="1" applyBorder="1" applyAlignment="1">
      <alignment horizontal="center" vertical="center"/>
    </xf>
    <xf numFmtId="0" fontId="1" fillId="2" borderId="3" xfId="1" applyBorder="1" applyAlignment="1">
      <alignment horizontal="center" vertical="center"/>
    </xf>
    <xf numFmtId="176" fontId="3" fillId="0" borderId="0" xfId="0" applyNumberFormat="1" applyFont="1" applyAlignment="1">
      <alignment horizontal="center" vertical="center"/>
    </xf>
    <xf numFmtId="176" fontId="3" fillId="0" borderId="18" xfId="0" applyNumberFormat="1" applyFont="1" applyBorder="1" applyAlignment="1">
      <alignment horizontal="center" vertical="center"/>
    </xf>
    <xf numFmtId="0" fontId="0" fillId="6" borderId="7" xfId="0" applyFill="1" applyBorder="1" applyAlignment="1">
      <alignment horizontal="left" vertical="center"/>
    </xf>
    <xf numFmtId="0" fontId="0" fillId="6" borderId="10" xfId="0" applyFill="1" applyBorder="1" applyAlignment="1">
      <alignment horizontal="left" vertical="center"/>
    </xf>
    <xf numFmtId="0" fontId="0" fillId="6" borderId="13" xfId="0" applyFill="1" applyBorder="1" applyAlignment="1">
      <alignment horizontal="left" vertical="center"/>
    </xf>
    <xf numFmtId="0" fontId="0" fillId="4" borderId="7" xfId="0" applyFill="1" applyBorder="1" applyAlignment="1">
      <alignment horizontal="left" vertical="center"/>
    </xf>
    <xf numFmtId="0" fontId="0" fillId="4" borderId="10" xfId="0" applyFill="1" applyBorder="1" applyAlignment="1">
      <alignment horizontal="left" vertical="center"/>
    </xf>
    <xf numFmtId="0" fontId="0" fillId="4" borderId="13" xfId="0" applyFill="1" applyBorder="1" applyAlignment="1">
      <alignment horizontal="left" vertical="center"/>
    </xf>
    <xf numFmtId="0" fontId="3" fillId="5" borderId="19"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20"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20" xfId="0" applyFont="1" applyFill="1" applyBorder="1" applyAlignment="1">
      <alignment horizontal="center" vertical="center"/>
    </xf>
    <xf numFmtId="0" fontId="0" fillId="4" borderId="8" xfId="0" applyFill="1" applyBorder="1" applyAlignment="1">
      <alignment horizontal="left" vertical="center"/>
    </xf>
    <xf numFmtId="0" fontId="0" fillId="4" borderId="11" xfId="0" applyFill="1" applyBorder="1" applyAlignment="1">
      <alignment horizontal="left" vertical="center"/>
    </xf>
    <xf numFmtId="0" fontId="0" fillId="4" borderId="14" xfId="0" applyFill="1" applyBorder="1" applyAlignment="1">
      <alignment horizontal="left"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0" fontId="0" fillId="4" borderId="13" xfId="0" applyFill="1" applyBorder="1" applyAlignment="1">
      <alignment horizontal="center" vertical="center"/>
    </xf>
    <xf numFmtId="176" fontId="3" fillId="0" borderId="5" xfId="0" applyNumberFormat="1" applyFont="1" applyBorder="1" applyAlignment="1">
      <alignment horizontal="center" vertical="center"/>
    </xf>
    <xf numFmtId="176" fontId="3" fillId="0" borderId="0" xfId="0" applyNumberFormat="1" applyFont="1" applyBorder="1" applyAlignment="1">
      <alignment horizontal="center" vertical="center"/>
    </xf>
    <xf numFmtId="0" fontId="0" fillId="5" borderId="8" xfId="0" applyFill="1" applyBorder="1" applyAlignment="1">
      <alignment horizontal="left" vertical="center"/>
    </xf>
    <xf numFmtId="0" fontId="0" fillId="5" borderId="11"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center" vertical="center"/>
    </xf>
    <xf numFmtId="0" fontId="0" fillId="5" borderId="10" xfId="0" applyFill="1" applyBorder="1" applyAlignment="1">
      <alignment horizontal="center" vertical="center"/>
    </xf>
    <xf numFmtId="0" fontId="0" fillId="5" borderId="13" xfId="0" applyFill="1" applyBorder="1" applyAlignment="1">
      <alignment horizontal="center" vertical="center"/>
    </xf>
    <xf numFmtId="0" fontId="0" fillId="5" borderId="7" xfId="0" applyFill="1" applyBorder="1" applyAlignment="1">
      <alignment horizontal="left" vertical="center"/>
    </xf>
    <xf numFmtId="0" fontId="0" fillId="5" borderId="13" xfId="0" applyFill="1" applyBorder="1" applyAlignment="1">
      <alignment horizontal="left"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10" xfId="0" applyFill="1" applyBorder="1" applyAlignment="1">
      <alignment horizontal="left" vertical="center"/>
    </xf>
    <xf numFmtId="0" fontId="3" fillId="5" borderId="19" xfId="0" applyFont="1" applyFill="1" applyBorder="1" applyAlignment="1">
      <alignment horizontal="right" vertical="center"/>
    </xf>
    <xf numFmtId="0" fontId="3" fillId="5" borderId="21" xfId="0" applyFont="1" applyFill="1" applyBorder="1" applyAlignment="1">
      <alignment horizontal="right" vertical="center"/>
    </xf>
    <xf numFmtId="0" fontId="3" fillId="5" borderId="20" xfId="0" applyFont="1" applyFill="1" applyBorder="1" applyAlignment="1">
      <alignment horizontal="right" vertical="center"/>
    </xf>
    <xf numFmtId="176" fontId="3" fillId="0" borderId="30" xfId="0" applyNumberFormat="1" applyFont="1" applyBorder="1" applyAlignment="1">
      <alignment horizontal="center" vertical="center"/>
    </xf>
    <xf numFmtId="0" fontId="3" fillId="0" borderId="18" xfId="0" applyFont="1" applyBorder="1" applyAlignment="1">
      <alignment horizontal="center" vertical="center"/>
    </xf>
    <xf numFmtId="0" fontId="0" fillId="6" borderId="19" xfId="0" applyFill="1" applyBorder="1" applyAlignment="1">
      <alignment horizontal="left" vertical="center"/>
    </xf>
    <xf numFmtId="0" fontId="0" fillId="6" borderId="20" xfId="0" applyFill="1" applyBorder="1" applyAlignment="1">
      <alignment horizontal="left" vertical="center"/>
    </xf>
    <xf numFmtId="0" fontId="0" fillId="4" borderId="19" xfId="0" applyFill="1" applyBorder="1" applyAlignment="1">
      <alignment horizontal="left" vertical="center"/>
    </xf>
    <xf numFmtId="0" fontId="0" fillId="4" borderId="20" xfId="0" applyFill="1" applyBorder="1" applyAlignment="1">
      <alignment horizontal="left" vertical="center"/>
    </xf>
    <xf numFmtId="0" fontId="0" fillId="4" borderId="28" xfId="0" applyFill="1" applyBorder="1" applyAlignment="1">
      <alignment horizontal="left" vertical="center"/>
    </xf>
    <xf numFmtId="0" fontId="0" fillId="4" borderId="29" xfId="0" applyFill="1" applyBorder="1" applyAlignment="1">
      <alignment horizontal="left" vertical="center"/>
    </xf>
    <xf numFmtId="0" fontId="12" fillId="6" borderId="19" xfId="5" applyFill="1" applyBorder="1" applyAlignment="1">
      <alignment horizontal="left" vertical="center"/>
    </xf>
    <xf numFmtId="0" fontId="12" fillId="6" borderId="20" xfId="5" applyFill="1" applyBorder="1" applyAlignment="1">
      <alignment horizontal="left" vertical="center"/>
    </xf>
    <xf numFmtId="0" fontId="0" fillId="5" borderId="19" xfId="0" applyFill="1" applyBorder="1" applyAlignment="1">
      <alignment horizontal="left" vertical="center"/>
    </xf>
    <xf numFmtId="0" fontId="0" fillId="5" borderId="20" xfId="0" applyFill="1" applyBorder="1" applyAlignment="1">
      <alignment horizontal="left" vertical="center"/>
    </xf>
    <xf numFmtId="0" fontId="0" fillId="5" borderId="28" xfId="0" applyFill="1" applyBorder="1" applyAlignment="1">
      <alignment horizontal="left" vertical="center"/>
    </xf>
    <xf numFmtId="0" fontId="0" fillId="5" borderId="29" xfId="0" applyFill="1" applyBorder="1" applyAlignment="1">
      <alignment horizontal="left" vertical="center"/>
    </xf>
    <xf numFmtId="0" fontId="0" fillId="5" borderId="19" xfId="0" applyFill="1" applyBorder="1" applyAlignment="1">
      <alignment horizontal="right" vertical="center"/>
    </xf>
    <xf numFmtId="0" fontId="0" fillId="5" borderId="20" xfId="0" applyFill="1" applyBorder="1" applyAlignment="1">
      <alignment horizontal="right" vertical="center"/>
    </xf>
    <xf numFmtId="0" fontId="0" fillId="4" borderId="19" xfId="0" applyFill="1" applyBorder="1" applyAlignment="1">
      <alignment horizontal="right" vertical="center"/>
    </xf>
    <xf numFmtId="0" fontId="0" fillId="4" borderId="20" xfId="0" applyFill="1" applyBorder="1" applyAlignment="1">
      <alignment horizontal="right" vertical="center"/>
    </xf>
    <xf numFmtId="0" fontId="12" fillId="0" borderId="0" xfId="5">
      <alignment vertical="center"/>
    </xf>
  </cellXfs>
  <cellStyles count="6">
    <cellStyle name="标题 2" xfId="4" builtinId="17"/>
    <cellStyle name="常规" xfId="0" builtinId="0"/>
    <cellStyle name="超链接" xfId="5" builtinId="8"/>
    <cellStyle name="汇总" xfId="3" builtinId="25"/>
    <cellStyle name="计算" xfId="1" builtinId="22"/>
    <cellStyle name="检查单元格" xfId="2" builtinId="23"/>
  </cellStyles>
  <dxfs count="21">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border diagonalUp="0" diagonalDown="0" outline="0">
        <left/>
        <right/>
        <top/>
        <bottom/>
      </border>
    </dxf>
    <dxf>
      <font>
        <b/>
        <i val="0"/>
        <strike val="0"/>
        <condense val="0"/>
        <extend val="0"/>
        <outline val="0"/>
        <shadow val="0"/>
        <u/>
        <vertAlign val="baseline"/>
        <sz val="11"/>
        <color theme="10"/>
        <name val="等线"/>
        <family val="3"/>
        <charset val="134"/>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ertAlign val="baseline"/>
        <sz val="11"/>
        <color theme="10"/>
        <name val="等线"/>
        <family val="2"/>
        <charset val="134"/>
        <scheme val="minor"/>
      </font>
      <alignment horizontal="center" vertical="center" textRotation="0" wrapText="0" indent="0" justifyLastLine="0" shrinkToFit="0" readingOrder="0"/>
      <border diagonalUp="0" diagonalDown="0" outline="0">
        <left/>
        <right/>
        <top/>
        <bottom/>
      </border>
    </dxf>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left/>
        <right/>
        <top style="thin">
          <color theme="0" tint="-0.24994659260841701"/>
        </top>
        <bottom style="thin">
          <color theme="0" tint="-0.24994659260841701"/>
        </bottom>
      </border>
    </dxf>
    <dxf>
      <numFmt numFmtId="177" formatCode="#,##0.00_);[Red]\(#,##0.00\)"/>
      <fill>
        <patternFill patternType="none">
          <fgColor indexed="64"/>
          <bgColor indexed="65"/>
        </patternFill>
      </fill>
      <border diagonalUp="0" diagonalDown="0">
        <left/>
        <right/>
        <top style="thin">
          <color theme="0" tint="-0.24994659260841701"/>
        </top>
        <bottom/>
        <vertical/>
        <horizontal/>
      </border>
    </dxf>
    <dxf>
      <numFmt numFmtId="177" formatCode="#,##0.00_);[Red]\(#,##0.00\)"/>
      <fill>
        <patternFill patternType="none">
          <fgColor indexed="64"/>
          <bgColor indexed="65"/>
        </patternFill>
      </fill>
      <border diagonalUp="0" diagonalDown="0">
        <left/>
        <right/>
        <top style="thin">
          <color theme="0" tint="-0.24994659260841701"/>
        </top>
        <bottom/>
        <vertical/>
        <horizontal/>
      </border>
    </dxf>
    <dxf>
      <numFmt numFmtId="177" formatCode="#,##0.00_);[Red]\(#,##0.00\)"/>
      <border diagonalUp="0" diagonalDown="0" outline="0">
        <left/>
        <right/>
        <top style="thin">
          <color theme="0" tint="-0.24994659260841701"/>
        </top>
        <bottom style="thin">
          <color theme="0" tint="-0.24994659260841701"/>
        </bottom>
      </border>
    </dxf>
    <dxf>
      <numFmt numFmtId="177" formatCode="#,##0.00_);[Red]\(#,##0.00\)"/>
      <border diagonalUp="0" diagonalDown="0" outline="0">
        <left/>
        <right/>
        <top style="thin">
          <color theme="0" tint="-0.24994659260841701"/>
        </top>
        <bottom style="thin">
          <color theme="0" tint="-0.24994659260841701"/>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dxf>
    <dxf>
      <font>
        <b/>
        <family val="3"/>
      </font>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op>
      </border>
    </dxf>
    <dxf>
      <border outline="0">
        <bottom style="double">
          <color theme="4"/>
        </bottom>
      </border>
    </dxf>
    <dxf>
      <alignment horizontal="center" vertical="center" textRotation="0" wrapText="0" indent="0" justifyLastLine="0" shrinkToFit="0" readingOrder="0"/>
    </dxf>
  </dxfs>
  <tableStyles count="0" defaultTableStyle="TableStyleMedium2" defaultPivotStyle="PivotStyleLight16"/>
  <colors>
    <mruColors>
      <color rgb="FFEFF6FF"/>
      <color rgb="FFECFFEB"/>
      <color rgb="FFFFF0EB"/>
      <color rgb="FFFEF1F0"/>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44BC7-8F2D-4752-A971-24F798CFEC1C}" name="表1" displayName="表1" ref="A1:I11" totalsRowCount="1" headerRowDxfId="20" headerRowBorderDxfId="19" tableBorderDxfId="18" headerRowCellStyle="汇总" dataCellStyle="汇总">
  <autoFilter ref="A1:I10" xr:uid="{F2ABA23D-97C5-4A39-B304-D7EF47FB4C31}"/>
  <tableColumns count="9">
    <tableColumn id="1" xr3:uid="{E6B49A77-7544-4888-B89E-6DFD028332E1}" name="序号" dataDxfId="17" totalsRowDxfId="8" dataCellStyle="超链接"/>
    <tableColumn id="7" xr3:uid="{5085D3B0-B454-4F3F-9DEA-7D484A87C9BB}" name="时间" dataDxfId="16" totalsRowDxfId="7" dataCellStyle="超链接"/>
    <tableColumn id="8" xr3:uid="{A02C0EDF-44DE-4BDF-831D-A8954943C323}" name="数量" dataDxfId="15" totalsRowDxfId="6"/>
    <tableColumn id="2" xr3:uid="{AF4F6A89-2274-4415-A9A7-1A8B6616B4A9}" name="总付款" dataDxfId="14" totalsRowDxfId="5" dataCellStyle="汇总"/>
    <tableColumn id="3" xr3:uid="{E2348C38-A7F5-4E77-891B-81C53D12D9FE}" name="总收入" dataDxfId="13" totalsRowDxfId="4" dataCellStyle="汇总"/>
    <tableColumn id="6" xr3:uid="{3ABFCA13-7E8E-4E17-ADB9-11138FE11265}" name="国际运费" dataDxfId="12" totalsRowDxfId="3" dataCellStyle="汇总"/>
    <tableColumn id="9" xr3:uid="{541C13D2-C2D2-4212-83DE-5B16D5FD4D37}" name="国内运费" dataDxfId="11" totalsRowDxfId="2" dataCellStyle="汇总"/>
    <tableColumn id="4" xr3:uid="{5FE51089-C9A0-451C-A4E3-B0A876AECE75}" name="+/-" dataDxfId="10" totalsRowDxfId="1" dataCellStyle="汇总">
      <calculatedColumnFormula>E2-表1[[#This Row],[总付款]]-表1[[#This Row],[国际运费]]-表1[[#This Row],[国内运费]]</calculatedColumnFormula>
    </tableColumn>
    <tableColumn id="5" xr3:uid="{A192AF1A-3C87-483E-BF26-E32D6B5DAF4E}" name="APP" dataDxfId="9" totalsRowDxfId="0" dataCellStyle="汇总"/>
  </tableColumns>
  <tableStyleInfo name="TableStyleLight1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BY.X%20BOUTIQUE%20&#26376;&#32479;&#35745;.xlsx"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Desktop/txt/&#22270;/X-C/&#24050;&#19979;&#21333;/5.22&#19979;&#21333;" TargetMode="External"/><Relationship Id="rId7" Type="http://schemas.openxmlformats.org/officeDocument/2006/relationships/comments" Target="../comments2.xml"/><Relationship Id="rId2" Type="http://schemas.openxmlformats.org/officeDocument/2006/relationships/hyperlink" Target="../../Desktop/txt/&#22270;/X-C/&#24050;&#19979;&#21333;/5.21&#19979;&#21333;" TargetMode="External"/><Relationship Id="rId1" Type="http://schemas.openxmlformats.org/officeDocument/2006/relationships/hyperlink" Target="../../Desktop/txt/&#22270;/X-C/&#24050;&#19979;&#21333;/5.20&#19979;&#21333;"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Desktop/txt/&#22270;/X-C/&#24050;&#19979;&#21333;/5.31&#19979;&#213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Desktop\txt\&#22270;\X-C\&#24050;&#19979;&#21333;\5.28&#19979;&#21333;%20FDU" TargetMode="External"/><Relationship Id="rId2" Type="http://schemas.openxmlformats.org/officeDocument/2006/relationships/hyperlink" Target="..\..\Desktop\txt\&#22270;\X-C\&#24050;&#19979;&#21333;\5.22&#19979;&#21333;%20FDU" TargetMode="External"/><Relationship Id="rId1" Type="http://schemas.openxmlformats.org/officeDocument/2006/relationships/hyperlink" Target="..\..\Desktop\txt\&#22270;\X-C\&#24050;&#19979;&#21333;\5.21&#19979;&#21333;%20FD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9E5C-CCB9-476F-8234-E85E0F0C37F3}">
  <dimension ref="A1:L1"/>
  <sheetViews>
    <sheetView workbookViewId="0">
      <selection activeCell="C7" sqref="C7"/>
    </sheetView>
  </sheetViews>
  <sheetFormatPr defaultRowHeight="19.95" customHeight="1" x14ac:dyDescent="0.25"/>
  <cols>
    <col min="1" max="1" width="14.88671875" bestFit="1" customWidth="1"/>
    <col min="2" max="2" width="23" customWidth="1"/>
    <col min="10" max="10" width="7.5546875" bestFit="1" customWidth="1"/>
    <col min="11" max="11" width="12.77734375" bestFit="1" customWidth="1"/>
    <col min="12" max="12" width="66.5546875" bestFit="1" customWidth="1"/>
  </cols>
  <sheetData>
    <row r="1" spans="1:12" ht="19.95" customHeight="1" x14ac:dyDescent="0.25">
      <c r="A1" s="1" t="s">
        <v>0</v>
      </c>
      <c r="B1" s="83" t="s">
        <v>1</v>
      </c>
      <c r="C1" s="84"/>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1D21-E3EC-4765-94A6-5F04A796FA6F}">
  <dimension ref="A1:L1"/>
  <sheetViews>
    <sheetView workbookViewId="0">
      <selection activeCell="B18" sqref="B18"/>
    </sheetView>
  </sheetViews>
  <sheetFormatPr defaultRowHeight="19.95" customHeight="1" x14ac:dyDescent="0.25"/>
  <cols>
    <col min="1" max="1" width="12.44140625" bestFit="1" customWidth="1"/>
    <col min="2" max="2" width="18.88671875" bestFit="1" customWidth="1"/>
    <col min="3" max="3" width="9.109375" customWidth="1"/>
    <col min="4" max="4" width="9.44140625" bestFit="1" customWidth="1"/>
    <col min="10" max="10" width="9.5546875" bestFit="1" customWidth="1"/>
    <col min="11" max="11" width="12.77734375" bestFit="1" customWidth="1"/>
    <col min="12" max="12" width="55.6640625" bestFit="1" customWidth="1"/>
  </cols>
  <sheetData>
    <row r="1" spans="1:12" ht="19.95" customHeight="1" x14ac:dyDescent="0.25">
      <c r="A1" s="1" t="s">
        <v>0</v>
      </c>
      <c r="B1" s="83" t="s">
        <v>1</v>
      </c>
      <c r="C1" s="84"/>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FBE1-8ECA-46E5-9F0F-953899B69DB4}">
  <dimension ref="A1:L21"/>
  <sheetViews>
    <sheetView tabSelected="1" workbookViewId="0">
      <selection activeCell="M25" sqref="M25"/>
    </sheetView>
  </sheetViews>
  <sheetFormatPr defaultRowHeight="13.8" x14ac:dyDescent="0.25"/>
  <cols>
    <col min="4" max="4" width="12.109375" customWidth="1"/>
    <col min="5" max="5" width="13.109375" customWidth="1"/>
    <col min="6" max="7" width="11.88671875" customWidth="1"/>
    <col min="8" max="9" width="11" customWidth="1"/>
  </cols>
  <sheetData>
    <row r="1" spans="1:12" ht="19.95" customHeight="1" x14ac:dyDescent="0.25">
      <c r="A1" s="54" t="s">
        <v>73</v>
      </c>
      <c r="B1" s="27" t="s">
        <v>96</v>
      </c>
      <c r="C1" s="27" t="s">
        <v>108</v>
      </c>
      <c r="D1" s="48" t="s">
        <v>74</v>
      </c>
      <c r="E1" s="48" t="s">
        <v>75</v>
      </c>
      <c r="F1" s="48" t="s">
        <v>121</v>
      </c>
      <c r="G1" s="48" t="s">
        <v>131</v>
      </c>
      <c r="H1" s="49" t="s">
        <v>76</v>
      </c>
      <c r="I1" s="50" t="s">
        <v>109</v>
      </c>
      <c r="K1" t="s">
        <v>126</v>
      </c>
    </row>
    <row r="2" spans="1:12" x14ac:dyDescent="0.25">
      <c r="A2" s="47">
        <v>1</v>
      </c>
      <c r="B2" s="60">
        <v>5.2</v>
      </c>
      <c r="C2" s="3">
        <v>17</v>
      </c>
      <c r="D2" s="51">
        <v>1251.7</v>
      </c>
      <c r="E2" s="51">
        <v>1776.84</v>
      </c>
      <c r="F2" s="51">
        <v>246.4</v>
      </c>
      <c r="G2" s="51">
        <v>80</v>
      </c>
      <c r="H2" s="51">
        <f>E2-表1[[#This Row],[总付款]]-表1[[#This Row],[国际运费]]-表1[[#This Row],[国内运费]]</f>
        <v>198.7399999999999</v>
      </c>
      <c r="I2" s="52" t="s">
        <v>110</v>
      </c>
      <c r="J2" s="59"/>
    </row>
    <row r="3" spans="1:12" x14ac:dyDescent="0.25">
      <c r="A3" s="47">
        <v>2</v>
      </c>
      <c r="B3" s="60">
        <v>5.21</v>
      </c>
      <c r="C3" s="3">
        <v>5</v>
      </c>
      <c r="D3" s="53">
        <v>1034.51</v>
      </c>
      <c r="E3" s="53">
        <v>1184.43</v>
      </c>
      <c r="F3" s="53">
        <v>0</v>
      </c>
      <c r="G3" s="53">
        <v>16</v>
      </c>
      <c r="H3" s="53">
        <f>E3-表1[[#This Row],[总付款]]-表1[[#This Row],[国际运费]]-表1[[#This Row],[国内运费]]</f>
        <v>133.92000000000007</v>
      </c>
      <c r="I3" s="52" t="s">
        <v>107</v>
      </c>
      <c r="J3" s="59"/>
      <c r="K3" t="s">
        <v>127</v>
      </c>
      <c r="L3">
        <v>10</v>
      </c>
    </row>
    <row r="4" spans="1:12" x14ac:dyDescent="0.25">
      <c r="A4" s="58">
        <v>3</v>
      </c>
      <c r="B4" s="60">
        <v>5.21</v>
      </c>
      <c r="C4" s="3">
        <v>3</v>
      </c>
      <c r="D4" s="53">
        <v>817.44</v>
      </c>
      <c r="E4" s="53">
        <v>1047</v>
      </c>
      <c r="F4" s="53">
        <v>60.4</v>
      </c>
      <c r="G4" s="53">
        <v>24</v>
      </c>
      <c r="H4" s="53">
        <f>E4-表1[[#This Row],[总付款]]-表1[[#This Row],[国际运费]]-表1[[#This Row],[国内运费]]</f>
        <v>145.15999999999994</v>
      </c>
      <c r="I4" s="52" t="s">
        <v>110</v>
      </c>
      <c r="J4" s="59"/>
    </row>
    <row r="5" spans="1:12" x14ac:dyDescent="0.25">
      <c r="A5" s="58">
        <v>4</v>
      </c>
      <c r="B5" s="60">
        <v>5.22</v>
      </c>
      <c r="C5" s="3">
        <v>3</v>
      </c>
      <c r="D5" s="53">
        <v>604.79999999999995</v>
      </c>
      <c r="E5" s="53">
        <v>807</v>
      </c>
      <c r="F5" s="53">
        <v>61.5</v>
      </c>
      <c r="G5" s="53">
        <v>24</v>
      </c>
      <c r="H5" s="53">
        <f>E5-表1[[#This Row],[总付款]]-表1[[#This Row],[国际运费]]-表1[[#This Row],[国内运费]]</f>
        <v>116.70000000000005</v>
      </c>
      <c r="I5" s="52" t="s">
        <v>110</v>
      </c>
      <c r="J5" s="59"/>
    </row>
    <row r="6" spans="1:12" x14ac:dyDescent="0.25">
      <c r="A6" s="58">
        <v>5</v>
      </c>
      <c r="B6" s="62">
        <v>5.22</v>
      </c>
      <c r="C6" s="63">
        <v>6</v>
      </c>
      <c r="D6" s="53">
        <v>1452.68</v>
      </c>
      <c r="E6" s="53">
        <v>1653.8</v>
      </c>
      <c r="F6" s="53">
        <v>0</v>
      </c>
      <c r="G6" s="53">
        <v>8</v>
      </c>
      <c r="H6" s="53">
        <f>E6-表1[[#This Row],[总付款]]-表1[[#This Row],[国际运费]]-表1[[#This Row],[国内运费]]</f>
        <v>193.11999999999989</v>
      </c>
      <c r="I6" s="52" t="s">
        <v>107</v>
      </c>
    </row>
    <row r="7" spans="1:12" x14ac:dyDescent="0.25">
      <c r="A7" s="58">
        <v>6</v>
      </c>
      <c r="B7" s="64">
        <v>5.24</v>
      </c>
      <c r="C7" s="63">
        <v>1</v>
      </c>
      <c r="D7" s="53">
        <v>1498</v>
      </c>
      <c r="E7" s="53">
        <v>1598</v>
      </c>
      <c r="F7" s="53">
        <v>0</v>
      </c>
      <c r="G7" s="53">
        <v>0</v>
      </c>
      <c r="H7" s="53">
        <f>E7-表1[[#This Row],[总付款]]-表1[[#This Row],[国际运费]]-表1[[#This Row],[国内运费]]</f>
        <v>100</v>
      </c>
      <c r="I7" s="52" t="s">
        <v>120</v>
      </c>
      <c r="K7" s="27"/>
    </row>
    <row r="8" spans="1:12" x14ac:dyDescent="0.25">
      <c r="A8" s="58">
        <v>7</v>
      </c>
      <c r="B8" s="67">
        <v>5.27</v>
      </c>
      <c r="C8" s="63">
        <v>1</v>
      </c>
      <c r="D8" s="53">
        <v>1498</v>
      </c>
      <c r="E8" s="53">
        <v>1598</v>
      </c>
      <c r="F8" s="53">
        <v>0</v>
      </c>
      <c r="G8" s="53">
        <v>0</v>
      </c>
      <c r="H8" s="53">
        <f>E8-表1[[#This Row],[总付款]]-表1[[#This Row],[国际运费]]-表1[[#This Row],[国内运费]]</f>
        <v>100</v>
      </c>
      <c r="I8" s="69" t="s">
        <v>120</v>
      </c>
    </row>
    <row r="9" spans="1:12" x14ac:dyDescent="0.25">
      <c r="A9" s="58">
        <v>8</v>
      </c>
      <c r="B9" s="67">
        <v>5.28</v>
      </c>
      <c r="C9" s="63">
        <v>2</v>
      </c>
      <c r="D9" s="53">
        <v>509.25</v>
      </c>
      <c r="E9" s="53">
        <v>576.52</v>
      </c>
      <c r="F9" s="53">
        <v>0</v>
      </c>
      <c r="G9" s="53">
        <v>8</v>
      </c>
      <c r="H9" s="53">
        <f>E9-表1[[#This Row],[总付款]]-表1[[#This Row],[国际运费]]-表1[[#This Row],[国内运费]]</f>
        <v>59.269999999999982</v>
      </c>
      <c r="I9" s="52" t="s">
        <v>107</v>
      </c>
    </row>
    <row r="10" spans="1:12" x14ac:dyDescent="0.25">
      <c r="A10" s="58">
        <v>9</v>
      </c>
      <c r="B10" s="71">
        <v>5.31</v>
      </c>
      <c r="C10" s="63">
        <v>1</v>
      </c>
      <c r="D10" s="53">
        <v>70</v>
      </c>
      <c r="E10" s="53">
        <v>100</v>
      </c>
      <c r="F10" s="53">
        <v>14.8</v>
      </c>
      <c r="G10" s="53">
        <v>8</v>
      </c>
      <c r="H10" s="53">
        <f>E10-表1[[#This Row],[总付款]]-表1[[#This Row],[国际运费]]-表1[[#This Row],[国内运费]]</f>
        <v>7.1999999999999993</v>
      </c>
      <c r="I10" s="52" t="s">
        <v>110</v>
      </c>
    </row>
    <row r="11" spans="1:12" x14ac:dyDescent="0.25">
      <c r="A11" s="79"/>
      <c r="B11" s="80"/>
      <c r="C11" s="63"/>
      <c r="D11" s="75"/>
      <c r="E11" s="75"/>
      <c r="F11" s="75"/>
      <c r="G11" s="75"/>
      <c r="H11" s="75"/>
      <c r="I11" s="75"/>
    </row>
    <row r="19" spans="3:12" x14ac:dyDescent="0.25">
      <c r="C19">
        <f>SUM(C2:C18)</f>
        <v>39</v>
      </c>
      <c r="G19" s="59">
        <f>SUM(G2:G18)</f>
        <v>168</v>
      </c>
      <c r="H19" s="59">
        <f>SUM(H2:H18)</f>
        <v>1054.1099999999999</v>
      </c>
      <c r="J19" s="82" t="s">
        <v>133</v>
      </c>
      <c r="K19" s="59">
        <f>H19-L3</f>
        <v>1044.1099999999999</v>
      </c>
    </row>
    <row r="21" spans="3:12" x14ac:dyDescent="0.25">
      <c r="L21" s="139" t="s">
        <v>134</v>
      </c>
    </row>
  </sheetData>
  <phoneticPr fontId="2" type="noConversion"/>
  <hyperlinks>
    <hyperlink ref="A2" location="'100帮 已下单'!B23" display="'100帮 已下单'!B23" xr:uid="{DCD93F4C-135B-4EB8-B9A9-6D05F1D7F13C}"/>
    <hyperlink ref="A3" location="'FDU 已下单'!B12" display="'FDU 已下单'!B12" xr:uid="{A1292E66-71B8-4903-B9F7-5452159D8D4F}"/>
    <hyperlink ref="A4" location="'100帮 已下单'!B32" display="'100帮 已下单'!B32" xr:uid="{4DE8070E-1B02-49CD-92FE-B1F92B9E55AF}"/>
    <hyperlink ref="A5" location="'100帮 已下单'!B41" display="'100帮 已下单'!B41" xr:uid="{CA2948F3-71F8-4C5E-8589-07B3080ADE6C}"/>
    <hyperlink ref="A6" location="'FDU 已下单'!B26" display="'FDU 已下单'!B26" xr:uid="{C5CF0EB6-11B0-4B8F-B6BB-BC391FA96A92}"/>
    <hyperlink ref="A7" location="etc!B6" display="etc!B6" xr:uid="{057F9AB6-A174-49A8-866E-849B45749AF2}"/>
    <hyperlink ref="A8" location="etc!B13" display="etc!B13" xr:uid="{C1C225CB-1B0F-4715-A848-F316CC0BCC3D}"/>
    <hyperlink ref="A9" location="'FDU 已下单'!B34" display="'FDU 已下单'!B34" xr:uid="{DFD8EAAE-03D0-4D68-BC41-13B195ADAF9B}"/>
    <hyperlink ref="A10" location="'100帮 已下单'!B48" display="'100帮 已下单'!B48" xr:uid="{0A9C2834-BD94-4F5B-A801-CA425A8DD800}"/>
    <hyperlink ref="L21" r:id="rId1" xr:uid="{F618019D-EE81-4C53-942B-C1D19993C9C0}"/>
  </hyperlinks>
  <pageMargins left="0.7" right="0.7" top="0.75" bottom="0.75" header="0.3" footer="0.3"/>
  <pageSetup paperSize="9" orientation="portrait"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AC304-3998-4D5B-9867-658A3579CE90}">
  <dimension ref="A1:N49"/>
  <sheetViews>
    <sheetView workbookViewId="0">
      <pane ySplit="1" topLeftCell="A38" activePane="bottomLeft" state="frozen"/>
      <selection pane="bottomLeft" activeCell="B48" sqref="B48"/>
    </sheetView>
  </sheetViews>
  <sheetFormatPr defaultRowHeight="19.95" customHeight="1" x14ac:dyDescent="0.25"/>
  <cols>
    <col min="1" max="1" width="17.77734375" bestFit="1" customWidth="1"/>
    <col min="2" max="2" width="42.5546875" bestFit="1" customWidth="1"/>
    <col min="3" max="3" width="14.88671875" bestFit="1" customWidth="1"/>
    <col min="11" max="11" width="9.5546875" bestFit="1" customWidth="1"/>
    <col min="13" max="13" width="12.77734375" bestFit="1" customWidth="1"/>
    <col min="14" max="14" width="66.5546875" bestFit="1" customWidth="1"/>
  </cols>
  <sheetData>
    <row r="1" spans="1:14" ht="19.95" customHeight="1" thickBot="1" x14ac:dyDescent="0.3">
      <c r="A1" s="1" t="s">
        <v>0</v>
      </c>
      <c r="B1" s="83" t="s">
        <v>1</v>
      </c>
      <c r="C1" s="84"/>
      <c r="D1" s="1" t="s">
        <v>2</v>
      </c>
      <c r="E1" s="61" t="s">
        <v>62</v>
      </c>
      <c r="F1" s="61" t="s">
        <v>60</v>
      </c>
      <c r="G1" s="61" t="s">
        <v>61</v>
      </c>
      <c r="H1" s="61" t="s">
        <v>64</v>
      </c>
      <c r="I1" s="61" t="s">
        <v>121</v>
      </c>
      <c r="J1" s="61" t="s">
        <v>131</v>
      </c>
      <c r="K1" s="61" t="s">
        <v>15</v>
      </c>
      <c r="L1" s="1" t="s">
        <v>3</v>
      </c>
      <c r="M1" s="1" t="s">
        <v>4</v>
      </c>
      <c r="N1" s="1" t="s">
        <v>5</v>
      </c>
    </row>
    <row r="2" spans="1:14" ht="19.95" customHeight="1" thickTop="1" thickBot="1" x14ac:dyDescent="0.3">
      <c r="A2" s="4">
        <v>5.19</v>
      </c>
      <c r="B2" s="2"/>
      <c r="C2" s="2"/>
      <c r="D2" s="2"/>
      <c r="E2" s="26"/>
      <c r="F2" s="26"/>
      <c r="G2" s="26"/>
      <c r="H2" s="26"/>
      <c r="I2" s="26"/>
      <c r="J2" s="26"/>
      <c r="K2" s="30"/>
      <c r="L2" s="2"/>
      <c r="M2" s="2"/>
      <c r="N2" s="2"/>
    </row>
    <row r="3" spans="1:14" ht="19.95" customHeight="1" thickTop="1" x14ac:dyDescent="0.25">
      <c r="A3" s="105" t="s">
        <v>57</v>
      </c>
      <c r="B3" s="55" t="s">
        <v>8</v>
      </c>
      <c r="C3" s="56" t="s">
        <v>9</v>
      </c>
      <c r="D3" s="56">
        <v>1</v>
      </c>
      <c r="E3" s="56">
        <v>8100</v>
      </c>
      <c r="F3" s="56">
        <v>79</v>
      </c>
      <c r="G3" s="57">
        <f>F3*D3</f>
        <v>79</v>
      </c>
      <c r="H3" s="57">
        <v>53</v>
      </c>
      <c r="I3" s="57"/>
      <c r="J3" s="78"/>
      <c r="K3" s="102">
        <v>10</v>
      </c>
      <c r="L3" s="87" t="s">
        <v>6</v>
      </c>
      <c r="M3" s="90">
        <v>13814694770</v>
      </c>
      <c r="N3" s="99" t="s">
        <v>7</v>
      </c>
    </row>
    <row r="4" spans="1:14" ht="19.95" customHeight="1" x14ac:dyDescent="0.25">
      <c r="A4" s="106"/>
      <c r="B4" s="8" t="s">
        <v>10</v>
      </c>
      <c r="C4" s="9" t="s">
        <v>11</v>
      </c>
      <c r="D4" s="9">
        <v>1</v>
      </c>
      <c r="E4" s="9">
        <v>8100</v>
      </c>
      <c r="F4" s="9">
        <v>79</v>
      </c>
      <c r="G4" s="32">
        <f>F4*D4</f>
        <v>79</v>
      </c>
      <c r="H4" s="32">
        <v>53</v>
      </c>
      <c r="I4" s="32"/>
      <c r="J4" s="96">
        <v>8</v>
      </c>
      <c r="K4" s="103"/>
      <c r="L4" s="88"/>
      <c r="M4" s="91"/>
      <c r="N4" s="100"/>
    </row>
    <row r="5" spans="1:14" ht="19.95" customHeight="1" x14ac:dyDescent="0.25">
      <c r="A5" s="106"/>
      <c r="B5" s="8" t="s">
        <v>13</v>
      </c>
      <c r="C5" s="9" t="s">
        <v>66</v>
      </c>
      <c r="D5" s="9">
        <v>1</v>
      </c>
      <c r="E5" s="9">
        <v>8400</v>
      </c>
      <c r="F5" s="9">
        <v>85</v>
      </c>
      <c r="G5" s="32">
        <f>F5*D5</f>
        <v>85</v>
      </c>
      <c r="H5" s="32">
        <v>55</v>
      </c>
      <c r="I5" s="32"/>
      <c r="J5" s="97"/>
      <c r="K5" s="103"/>
      <c r="L5" s="88"/>
      <c r="M5" s="91"/>
      <c r="N5" s="100"/>
    </row>
    <row r="6" spans="1:14" ht="19.95" customHeight="1" x14ac:dyDescent="0.25">
      <c r="A6" s="106"/>
      <c r="B6" s="8" t="s">
        <v>14</v>
      </c>
      <c r="C6" s="9" t="s">
        <v>9</v>
      </c>
      <c r="D6" s="9">
        <v>1</v>
      </c>
      <c r="E6" s="9">
        <v>8400</v>
      </c>
      <c r="F6" s="9">
        <v>85</v>
      </c>
      <c r="G6" s="32">
        <f>F6*D6</f>
        <v>85</v>
      </c>
      <c r="H6" s="32">
        <v>55</v>
      </c>
      <c r="I6" s="32"/>
      <c r="J6" s="97"/>
      <c r="K6" s="103"/>
      <c r="L6" s="88"/>
      <c r="M6" s="91"/>
      <c r="N6" s="100"/>
    </row>
    <row r="7" spans="1:14" ht="19.95" customHeight="1" thickBot="1" x14ac:dyDescent="0.3">
      <c r="A7" s="106"/>
      <c r="B7" s="10" t="s">
        <v>12</v>
      </c>
      <c r="C7" s="11" t="s">
        <v>11</v>
      </c>
      <c r="D7" s="11">
        <v>1</v>
      </c>
      <c r="E7" s="11">
        <v>7500</v>
      </c>
      <c r="F7" s="11">
        <v>75</v>
      </c>
      <c r="G7" s="33">
        <f>F7*D7</f>
        <v>75</v>
      </c>
      <c r="H7" s="33">
        <v>48</v>
      </c>
      <c r="I7" s="33"/>
      <c r="J7" s="98"/>
      <c r="K7" s="104"/>
      <c r="L7" s="89"/>
      <c r="M7" s="92"/>
      <c r="N7" s="101"/>
    </row>
    <row r="8" spans="1:14" ht="19.95" customHeight="1" thickTop="1" x14ac:dyDescent="0.25">
      <c r="A8" s="106"/>
      <c r="B8" s="12" t="s">
        <v>12</v>
      </c>
      <c r="C8" s="13" t="s">
        <v>11</v>
      </c>
      <c r="D8" s="13">
        <v>1</v>
      </c>
      <c r="E8" s="13">
        <v>7500</v>
      </c>
      <c r="F8" s="13">
        <v>75</v>
      </c>
      <c r="G8" s="118">
        <v>241.39</v>
      </c>
      <c r="H8" s="34">
        <v>48</v>
      </c>
      <c r="I8" s="34"/>
      <c r="J8" s="93">
        <v>8</v>
      </c>
      <c r="K8" s="110">
        <v>6.65</v>
      </c>
      <c r="L8" s="87" t="s">
        <v>16</v>
      </c>
      <c r="M8" s="113">
        <v>17375302553</v>
      </c>
      <c r="N8" s="107" t="s">
        <v>17</v>
      </c>
    </row>
    <row r="9" spans="1:14" ht="19.95" customHeight="1" x14ac:dyDescent="0.25">
      <c r="A9" s="106"/>
      <c r="B9" s="14" t="s">
        <v>14</v>
      </c>
      <c r="C9" s="15" t="s">
        <v>9</v>
      </c>
      <c r="D9" s="15">
        <v>1</v>
      </c>
      <c r="E9" s="15">
        <v>8400</v>
      </c>
      <c r="F9" s="15">
        <v>85</v>
      </c>
      <c r="G9" s="119"/>
      <c r="H9" s="35">
        <v>55</v>
      </c>
      <c r="I9" s="35"/>
      <c r="J9" s="94"/>
      <c r="K9" s="111"/>
      <c r="L9" s="88"/>
      <c r="M9" s="117"/>
      <c r="N9" s="108"/>
    </row>
    <row r="10" spans="1:14" ht="19.95" customHeight="1" thickBot="1" x14ac:dyDescent="0.3">
      <c r="A10" s="106"/>
      <c r="B10" s="16" t="s">
        <v>10</v>
      </c>
      <c r="C10" s="17" t="s">
        <v>11</v>
      </c>
      <c r="D10" s="17">
        <v>1</v>
      </c>
      <c r="E10" s="17">
        <v>8100</v>
      </c>
      <c r="F10" s="17">
        <v>79</v>
      </c>
      <c r="G10" s="120"/>
      <c r="H10" s="36">
        <v>53</v>
      </c>
      <c r="I10" s="36"/>
      <c r="J10" s="95"/>
      <c r="K10" s="112"/>
      <c r="L10" s="89"/>
      <c r="M10" s="114"/>
      <c r="N10" s="109"/>
    </row>
    <row r="11" spans="1:14" ht="19.95" customHeight="1" thickTop="1" thickBot="1" x14ac:dyDescent="0.3">
      <c r="A11" s="106"/>
      <c r="B11" s="18" t="s">
        <v>10</v>
      </c>
      <c r="C11" s="19" t="s">
        <v>20</v>
      </c>
      <c r="D11" s="19">
        <v>2</v>
      </c>
      <c r="E11" s="19">
        <v>8100</v>
      </c>
      <c r="F11" s="19">
        <v>79</v>
      </c>
      <c r="G11" s="31">
        <f t="shared" ref="G11:G16" si="0">F11*D11</f>
        <v>158</v>
      </c>
      <c r="H11" s="37">
        <v>106</v>
      </c>
      <c r="I11" s="37"/>
      <c r="J11" s="73">
        <v>8</v>
      </c>
      <c r="K11" s="29">
        <v>0.95</v>
      </c>
      <c r="L11" s="72" t="s">
        <v>19</v>
      </c>
      <c r="M11" s="20">
        <v>18840654030</v>
      </c>
      <c r="N11" s="21" t="s">
        <v>18</v>
      </c>
    </row>
    <row r="12" spans="1:14" ht="19.95" customHeight="1" thickTop="1" x14ac:dyDescent="0.25">
      <c r="A12" s="106"/>
      <c r="B12" s="12" t="s">
        <v>10</v>
      </c>
      <c r="C12" s="13" t="s">
        <v>22</v>
      </c>
      <c r="D12" s="13">
        <v>1</v>
      </c>
      <c r="E12" s="13">
        <v>8100</v>
      </c>
      <c r="F12" s="13">
        <v>79</v>
      </c>
      <c r="G12" s="34">
        <f t="shared" si="0"/>
        <v>79</v>
      </c>
      <c r="H12" s="34">
        <v>53</v>
      </c>
      <c r="I12" s="65"/>
      <c r="J12" s="93">
        <v>8</v>
      </c>
      <c r="K12" s="115">
        <v>0.95</v>
      </c>
      <c r="L12" s="87" t="s">
        <v>23</v>
      </c>
      <c r="M12" s="113">
        <v>13952822468</v>
      </c>
      <c r="N12" s="107" t="s">
        <v>21</v>
      </c>
    </row>
    <row r="13" spans="1:14" ht="19.95" customHeight="1" thickBot="1" x14ac:dyDescent="0.3">
      <c r="A13" s="106"/>
      <c r="B13" s="16" t="s">
        <v>8</v>
      </c>
      <c r="C13" s="17" t="s">
        <v>9</v>
      </c>
      <c r="D13" s="17">
        <v>1</v>
      </c>
      <c r="E13" s="17">
        <v>8100</v>
      </c>
      <c r="F13" s="17">
        <v>79</v>
      </c>
      <c r="G13" s="36">
        <f t="shared" si="0"/>
        <v>79</v>
      </c>
      <c r="H13" s="36">
        <v>53</v>
      </c>
      <c r="I13" s="66"/>
      <c r="J13" s="95"/>
      <c r="K13" s="116"/>
      <c r="L13" s="89"/>
      <c r="M13" s="114"/>
      <c r="N13" s="109"/>
    </row>
    <row r="14" spans="1:14" ht="19.95" customHeight="1" thickTop="1" thickBot="1" x14ac:dyDescent="0.3">
      <c r="A14" s="106"/>
      <c r="B14" s="18" t="s">
        <v>10</v>
      </c>
      <c r="C14" s="19" t="s">
        <v>11</v>
      </c>
      <c r="D14" s="19">
        <v>1</v>
      </c>
      <c r="E14" s="19">
        <v>8100</v>
      </c>
      <c r="F14" s="19">
        <v>79</v>
      </c>
      <c r="G14" s="31">
        <f t="shared" si="0"/>
        <v>79</v>
      </c>
      <c r="H14" s="37">
        <v>53</v>
      </c>
      <c r="I14" s="37"/>
      <c r="J14" s="73">
        <v>8</v>
      </c>
      <c r="K14" s="19"/>
      <c r="L14" s="72" t="s">
        <v>25</v>
      </c>
      <c r="M14" s="20">
        <v>19810952575</v>
      </c>
      <c r="N14" s="21" t="s">
        <v>24</v>
      </c>
    </row>
    <row r="15" spans="1:14" ht="19.95" customHeight="1" thickTop="1" thickBot="1" x14ac:dyDescent="0.3">
      <c r="A15" s="106"/>
      <c r="B15" s="22" t="s">
        <v>10</v>
      </c>
      <c r="C15" s="23" t="s">
        <v>28</v>
      </c>
      <c r="D15" s="23">
        <v>1</v>
      </c>
      <c r="E15" s="23">
        <v>8100</v>
      </c>
      <c r="F15" s="23">
        <v>79</v>
      </c>
      <c r="G15" s="34">
        <f t="shared" si="0"/>
        <v>79</v>
      </c>
      <c r="H15" s="38">
        <v>53</v>
      </c>
      <c r="I15" s="38"/>
      <c r="J15" s="74">
        <v>8</v>
      </c>
      <c r="K15" s="23"/>
      <c r="L15" s="72" t="s">
        <v>34</v>
      </c>
      <c r="M15" s="24">
        <v>18664536540</v>
      </c>
      <c r="N15" s="25" t="s">
        <v>35</v>
      </c>
    </row>
    <row r="16" spans="1:14" ht="19.95" customHeight="1" thickTop="1" thickBot="1" x14ac:dyDescent="0.3">
      <c r="A16" s="28" t="s">
        <v>58</v>
      </c>
      <c r="B16" s="18" t="s">
        <v>27</v>
      </c>
      <c r="C16" s="19" t="s">
        <v>26</v>
      </c>
      <c r="D16" s="19">
        <v>1</v>
      </c>
      <c r="E16" s="19">
        <v>38700</v>
      </c>
      <c r="F16" s="19">
        <v>269</v>
      </c>
      <c r="G16" s="37">
        <f t="shared" si="0"/>
        <v>269</v>
      </c>
      <c r="H16" s="37">
        <v>201.6</v>
      </c>
      <c r="I16" s="37"/>
      <c r="J16" s="73">
        <v>8</v>
      </c>
      <c r="K16" s="19"/>
      <c r="L16" s="72" t="s">
        <v>103</v>
      </c>
      <c r="M16" s="20">
        <v>18875099023</v>
      </c>
      <c r="N16" s="21" t="s">
        <v>104</v>
      </c>
    </row>
    <row r="17" spans="1:14" ht="19.95" customHeight="1" thickTop="1" thickBot="1" x14ac:dyDescent="0.3">
      <c r="A17" s="5">
        <v>5.2</v>
      </c>
      <c r="J17" s="27"/>
    </row>
    <row r="18" spans="1:14" ht="19.95" customHeight="1" thickTop="1" thickBot="1" x14ac:dyDescent="0.3">
      <c r="A18" s="28" t="s">
        <v>58</v>
      </c>
      <c r="B18" s="22" t="s">
        <v>42</v>
      </c>
      <c r="C18" s="23" t="s">
        <v>43</v>
      </c>
      <c r="D18" s="23">
        <v>1</v>
      </c>
      <c r="E18" s="23">
        <v>26700</v>
      </c>
      <c r="F18" s="23">
        <v>209</v>
      </c>
      <c r="G18" s="38">
        <f>F18*D18</f>
        <v>209</v>
      </c>
      <c r="H18" s="38">
        <v>139.19999999999999</v>
      </c>
      <c r="I18" s="38"/>
      <c r="J18" s="74">
        <v>8</v>
      </c>
      <c r="K18" s="23"/>
      <c r="L18" s="72" t="s">
        <v>44</v>
      </c>
      <c r="M18" s="24">
        <v>13852092313</v>
      </c>
      <c r="N18" s="25" t="s">
        <v>45</v>
      </c>
    </row>
    <row r="19" spans="1:14" ht="19.95" customHeight="1" thickTop="1" thickBot="1" x14ac:dyDescent="0.3">
      <c r="A19" s="86" t="s">
        <v>57</v>
      </c>
      <c r="B19" s="18" t="s">
        <v>56</v>
      </c>
      <c r="C19" s="19" t="s">
        <v>9</v>
      </c>
      <c r="D19" s="19">
        <v>1</v>
      </c>
      <c r="E19" s="19">
        <v>22400</v>
      </c>
      <c r="F19" s="19">
        <v>149</v>
      </c>
      <c r="G19" s="37">
        <f>F19*D19</f>
        <v>149</v>
      </c>
      <c r="H19" s="37">
        <v>131.4</v>
      </c>
      <c r="I19" s="37"/>
      <c r="J19" s="73">
        <v>8</v>
      </c>
      <c r="K19" s="19"/>
      <c r="L19" s="72" t="s">
        <v>37</v>
      </c>
      <c r="M19" s="20">
        <v>13697286210</v>
      </c>
      <c r="N19" s="21" t="s">
        <v>38</v>
      </c>
    </row>
    <row r="20" spans="1:14" ht="19.95" customHeight="1" thickTop="1" thickBot="1" x14ac:dyDescent="0.3">
      <c r="A20" s="86"/>
      <c r="B20" s="22" t="s">
        <v>39</v>
      </c>
      <c r="C20" s="23" t="s">
        <v>36</v>
      </c>
      <c r="D20" s="23">
        <v>1</v>
      </c>
      <c r="E20" s="23">
        <v>16000</v>
      </c>
      <c r="F20" s="23">
        <v>129</v>
      </c>
      <c r="G20" s="38">
        <f>F20*D20</f>
        <v>129</v>
      </c>
      <c r="H20" s="38">
        <v>94.5</v>
      </c>
      <c r="I20" s="38"/>
      <c r="J20" s="74">
        <v>8</v>
      </c>
      <c r="K20" s="23"/>
      <c r="L20" s="72" t="s">
        <v>40</v>
      </c>
      <c r="M20" s="24">
        <v>15546622309</v>
      </c>
      <c r="N20" s="25" t="s">
        <v>41</v>
      </c>
    </row>
    <row r="21" spans="1:14" ht="19.95" customHeight="1" thickTop="1" x14ac:dyDescent="0.25">
      <c r="D21" s="40">
        <f>SUM(D4:D20)</f>
        <v>17</v>
      </c>
      <c r="E21" s="41"/>
      <c r="F21" s="41"/>
      <c r="G21" s="40">
        <f>SUM(G4:G20)</f>
        <v>1795.3899999999999</v>
      </c>
      <c r="H21" s="40">
        <f>SUM(H4:H20)</f>
        <v>1251.7</v>
      </c>
      <c r="I21" s="40">
        <v>246.4</v>
      </c>
      <c r="J21" s="40">
        <f>SUM(J4:J20)</f>
        <v>80</v>
      </c>
      <c r="K21" s="40">
        <f>SUM(K3:K16)</f>
        <v>18.549999999999997</v>
      </c>
      <c r="L21" s="39"/>
    </row>
    <row r="23" spans="1:14" ht="19.95" customHeight="1" thickBot="1" x14ac:dyDescent="0.3">
      <c r="B23" s="58" t="s">
        <v>94</v>
      </c>
      <c r="C23" s="42" t="s">
        <v>65</v>
      </c>
      <c r="D23" s="43">
        <f>H21</f>
        <v>1251.7</v>
      </c>
      <c r="F23" s="42" t="s">
        <v>59</v>
      </c>
      <c r="G23" s="43">
        <f>G21-K21</f>
        <v>1776.84</v>
      </c>
      <c r="L23" s="45" t="s">
        <v>72</v>
      </c>
      <c r="M23" s="43">
        <f>G23-D23-I21-J21</f>
        <v>198.7399999999999</v>
      </c>
    </row>
    <row r="24" spans="1:14" ht="19.95" customHeight="1" thickTop="1" x14ac:dyDescent="0.25"/>
    <row r="25" spans="1:14" ht="19.95" customHeight="1" thickBot="1" x14ac:dyDescent="0.3"/>
    <row r="26" spans="1:14" ht="19.95" customHeight="1" thickTop="1" thickBot="1" x14ac:dyDescent="0.3">
      <c r="A26" s="5">
        <v>5.21</v>
      </c>
    </row>
    <row r="27" spans="1:14" ht="19.95" customHeight="1" thickTop="1" thickBot="1" x14ac:dyDescent="0.3">
      <c r="A27" s="28" t="s">
        <v>77</v>
      </c>
      <c r="B27" s="18" t="s">
        <v>81</v>
      </c>
      <c r="C27" s="19" t="s">
        <v>63</v>
      </c>
      <c r="D27" s="19">
        <v>1</v>
      </c>
      <c r="E27" s="19"/>
      <c r="F27" s="19">
        <v>159</v>
      </c>
      <c r="G27" s="19">
        <v>159</v>
      </c>
      <c r="H27" s="37">
        <v>123.84</v>
      </c>
      <c r="I27" s="37">
        <v>17.3</v>
      </c>
      <c r="J27" s="37">
        <v>8</v>
      </c>
      <c r="K27" s="19"/>
      <c r="L27" s="72" t="s">
        <v>82</v>
      </c>
      <c r="M27" s="20">
        <v>18559903536</v>
      </c>
      <c r="N27" s="21" t="s">
        <v>83</v>
      </c>
    </row>
    <row r="28" spans="1:14" ht="19.95" customHeight="1" thickTop="1" thickBot="1" x14ac:dyDescent="0.3">
      <c r="A28" s="86" t="s">
        <v>58</v>
      </c>
      <c r="B28" s="22" t="s">
        <v>80</v>
      </c>
      <c r="C28" s="23" t="s">
        <v>48</v>
      </c>
      <c r="D28" s="23">
        <v>1</v>
      </c>
      <c r="E28" s="23">
        <v>94500</v>
      </c>
      <c r="F28" s="23">
        <v>619</v>
      </c>
      <c r="G28" s="23">
        <v>619</v>
      </c>
      <c r="H28" s="38">
        <v>492</v>
      </c>
      <c r="I28" s="38">
        <v>19.8</v>
      </c>
      <c r="J28" s="38">
        <v>8</v>
      </c>
      <c r="K28" s="23"/>
      <c r="L28" s="72" t="s">
        <v>54</v>
      </c>
      <c r="M28" s="24">
        <v>18933367700</v>
      </c>
      <c r="N28" s="25" t="s">
        <v>55</v>
      </c>
    </row>
    <row r="29" spans="1:14" ht="19.95" customHeight="1" thickTop="1" thickBot="1" x14ac:dyDescent="0.3">
      <c r="A29" s="86"/>
      <c r="B29" s="18" t="s">
        <v>27</v>
      </c>
      <c r="C29" s="19" t="s">
        <v>26</v>
      </c>
      <c r="D29" s="19">
        <v>1</v>
      </c>
      <c r="E29" s="19">
        <v>38700</v>
      </c>
      <c r="F29" s="19">
        <v>269</v>
      </c>
      <c r="G29" s="19">
        <v>269</v>
      </c>
      <c r="H29" s="37">
        <v>201.6</v>
      </c>
      <c r="I29" s="37">
        <v>23.3</v>
      </c>
      <c r="J29" s="37">
        <v>8</v>
      </c>
      <c r="K29" s="19"/>
      <c r="L29" s="72" t="s">
        <v>78</v>
      </c>
      <c r="M29" s="20">
        <v>13713671114</v>
      </c>
      <c r="N29" s="21" t="s">
        <v>79</v>
      </c>
    </row>
    <row r="30" spans="1:14" ht="19.95" customHeight="1" thickTop="1" x14ac:dyDescent="0.25">
      <c r="D30" s="40">
        <f>SUM(D27:D29)</f>
        <v>3</v>
      </c>
      <c r="F30" s="40"/>
      <c r="G30" s="40">
        <f>SUM(G27:G29)</f>
        <v>1047</v>
      </c>
      <c r="H30" s="40">
        <f>SUM(H27:H29)</f>
        <v>817.44</v>
      </c>
      <c r="I30" s="40">
        <f>SUM(I27:I29)</f>
        <v>60.400000000000006</v>
      </c>
      <c r="J30" s="40">
        <f>SUM(J27:J29)</f>
        <v>24</v>
      </c>
    </row>
    <row r="32" spans="1:14" ht="19.95" customHeight="1" thickBot="1" x14ac:dyDescent="0.3">
      <c r="B32" s="58" t="s">
        <v>95</v>
      </c>
      <c r="C32" s="42" t="s">
        <v>65</v>
      </c>
      <c r="D32" s="43">
        <f>H30</f>
        <v>817.44</v>
      </c>
      <c r="F32" s="42" t="s">
        <v>59</v>
      </c>
      <c r="G32" s="43">
        <f>G30-K30</f>
        <v>1047</v>
      </c>
      <c r="L32" s="45" t="s">
        <v>72</v>
      </c>
      <c r="M32" s="43">
        <f>G32-D32-I30-J30</f>
        <v>145.15999999999994</v>
      </c>
    </row>
    <row r="33" spans="1:14" ht="19.95" customHeight="1" thickTop="1" x14ac:dyDescent="0.25">
      <c r="B33" s="46"/>
      <c r="C33" s="46"/>
    </row>
    <row r="34" spans="1:14" ht="19.95" customHeight="1" thickBot="1" x14ac:dyDescent="0.3">
      <c r="B34" s="46"/>
      <c r="C34" s="46"/>
    </row>
    <row r="35" spans="1:14" ht="19.95" customHeight="1" thickTop="1" thickBot="1" x14ac:dyDescent="0.3">
      <c r="A35" s="5">
        <v>5.21</v>
      </c>
      <c r="B35" s="46"/>
      <c r="C35" s="46"/>
    </row>
    <row r="36" spans="1:14" ht="19.95" customHeight="1" thickTop="1" thickBot="1" x14ac:dyDescent="0.3">
      <c r="A36" s="85" t="s">
        <v>58</v>
      </c>
      <c r="B36" s="23" t="s">
        <v>27</v>
      </c>
      <c r="C36" s="23" t="s">
        <v>26</v>
      </c>
      <c r="D36" s="23">
        <v>1</v>
      </c>
      <c r="E36" s="23">
        <v>38700</v>
      </c>
      <c r="F36" s="23">
        <v>269</v>
      </c>
      <c r="G36" s="23">
        <v>269</v>
      </c>
      <c r="H36" s="38">
        <v>201.6</v>
      </c>
      <c r="I36" s="38"/>
      <c r="J36" s="38">
        <v>8</v>
      </c>
      <c r="K36" s="23"/>
      <c r="L36" s="72" t="s">
        <v>89</v>
      </c>
      <c r="M36" s="24">
        <v>15600527500</v>
      </c>
      <c r="N36" s="25" t="s">
        <v>90</v>
      </c>
    </row>
    <row r="37" spans="1:14" ht="19.95" customHeight="1" thickTop="1" thickBot="1" x14ac:dyDescent="0.3">
      <c r="A37" s="85"/>
      <c r="B37" s="18" t="s">
        <v>27</v>
      </c>
      <c r="C37" s="19" t="s">
        <v>26</v>
      </c>
      <c r="D37" s="19">
        <v>1</v>
      </c>
      <c r="E37" s="19">
        <v>38700</v>
      </c>
      <c r="F37" s="19">
        <v>269</v>
      </c>
      <c r="G37" s="19">
        <v>269</v>
      </c>
      <c r="H37" s="37">
        <v>201.6</v>
      </c>
      <c r="I37" s="37"/>
      <c r="J37" s="37">
        <v>8</v>
      </c>
      <c r="K37" s="19"/>
      <c r="L37" s="72" t="s">
        <v>91</v>
      </c>
      <c r="M37" s="20">
        <v>13411380392</v>
      </c>
      <c r="N37" s="21" t="s">
        <v>92</v>
      </c>
    </row>
    <row r="38" spans="1:14" ht="19.95" customHeight="1" thickTop="1" thickBot="1" x14ac:dyDescent="0.3">
      <c r="A38" s="85"/>
      <c r="B38" s="23" t="s">
        <v>27</v>
      </c>
      <c r="C38" s="23" t="s">
        <v>26</v>
      </c>
      <c r="D38" s="23">
        <v>1</v>
      </c>
      <c r="E38" s="23">
        <v>38700</v>
      </c>
      <c r="F38" s="23">
        <v>269</v>
      </c>
      <c r="G38" s="23">
        <v>269</v>
      </c>
      <c r="H38" s="38">
        <v>201.6</v>
      </c>
      <c r="I38" s="38"/>
      <c r="J38" s="38">
        <v>8</v>
      </c>
      <c r="K38" s="23"/>
      <c r="L38" s="72" t="s">
        <v>97</v>
      </c>
      <c r="M38" s="24">
        <v>15060063602</v>
      </c>
      <c r="N38" s="25" t="s">
        <v>93</v>
      </c>
    </row>
    <row r="39" spans="1:14" ht="19.95" customHeight="1" thickTop="1" x14ac:dyDescent="0.25">
      <c r="D39" s="40">
        <f>SUM(D36:D38)</f>
        <v>3</v>
      </c>
      <c r="G39" s="40">
        <f>SUM(G36:G38)</f>
        <v>807</v>
      </c>
      <c r="H39" s="40">
        <f>SUM(H36:H38)</f>
        <v>604.79999999999995</v>
      </c>
      <c r="I39" s="40">
        <v>61.5</v>
      </c>
      <c r="J39" s="40">
        <f>SUM(J36:J38)</f>
        <v>24</v>
      </c>
    </row>
    <row r="41" spans="1:14" ht="19.95" customHeight="1" thickBot="1" x14ac:dyDescent="0.3">
      <c r="B41" s="58" t="s">
        <v>102</v>
      </c>
      <c r="C41" s="42" t="s">
        <v>65</v>
      </c>
      <c r="D41" s="43">
        <f>H39</f>
        <v>604.79999999999995</v>
      </c>
      <c r="F41" s="42" t="s">
        <v>59</v>
      </c>
      <c r="G41" s="43">
        <f>G39-K39</f>
        <v>807</v>
      </c>
      <c r="L41" s="45" t="s">
        <v>72</v>
      </c>
      <c r="M41" s="43">
        <f>G41-D41-I39-J39</f>
        <v>116.70000000000005</v>
      </c>
    </row>
    <row r="42" spans="1:14" ht="19.95" customHeight="1" thickTop="1" x14ac:dyDescent="0.25"/>
    <row r="43" spans="1:14" ht="19.95" customHeight="1" thickBot="1" x14ac:dyDescent="0.3"/>
    <row r="44" spans="1:14" ht="19.95" customHeight="1" thickTop="1" thickBot="1" x14ac:dyDescent="0.3">
      <c r="A44" s="5">
        <v>5.31</v>
      </c>
      <c r="B44" s="46"/>
      <c r="C44" s="46"/>
    </row>
    <row r="45" spans="1:14" ht="19.95" customHeight="1" thickTop="1" thickBot="1" x14ac:dyDescent="0.3">
      <c r="A45" s="71" t="s">
        <v>129</v>
      </c>
      <c r="B45" s="23" t="s">
        <v>130</v>
      </c>
      <c r="C45" s="23" t="s">
        <v>48</v>
      </c>
      <c r="D45" s="23">
        <v>1</v>
      </c>
      <c r="E45" s="23"/>
      <c r="F45" s="23">
        <v>90</v>
      </c>
      <c r="G45" s="23">
        <v>100</v>
      </c>
      <c r="H45" s="38">
        <v>70</v>
      </c>
      <c r="I45" s="38">
        <v>14.8</v>
      </c>
      <c r="J45" s="38">
        <v>8</v>
      </c>
      <c r="K45" s="23"/>
      <c r="L45" s="23" t="s">
        <v>82</v>
      </c>
      <c r="M45" s="24">
        <v>18559903536</v>
      </c>
      <c r="N45" s="25" t="s">
        <v>83</v>
      </c>
    </row>
    <row r="46" spans="1:14" ht="19.95" customHeight="1" thickTop="1" x14ac:dyDescent="0.25">
      <c r="D46" s="40">
        <f>SUM(D45:D45)</f>
        <v>1</v>
      </c>
      <c r="G46" s="40">
        <f>SUM(G45:G45)</f>
        <v>100</v>
      </c>
      <c r="H46" s="40">
        <f>SUM(H45:H45)</f>
        <v>70</v>
      </c>
      <c r="I46" s="40">
        <v>14.8</v>
      </c>
      <c r="J46" s="40">
        <v>8</v>
      </c>
    </row>
    <row r="48" spans="1:14" ht="19.95" customHeight="1" thickBot="1" x14ac:dyDescent="0.3">
      <c r="B48" s="58" t="s">
        <v>128</v>
      </c>
      <c r="C48" s="42" t="s">
        <v>65</v>
      </c>
      <c r="D48" s="43">
        <f>H46</f>
        <v>70</v>
      </c>
      <c r="F48" s="42" t="s">
        <v>59</v>
      </c>
      <c r="G48" s="43">
        <f>G46-K46</f>
        <v>100</v>
      </c>
      <c r="L48" s="45" t="s">
        <v>72</v>
      </c>
      <c r="M48" s="43">
        <f>G48-D48-I46-J46</f>
        <v>7.1999999999999993</v>
      </c>
    </row>
    <row r="49" ht="19.95" customHeight="1" thickTop="1" x14ac:dyDescent="0.25"/>
  </sheetData>
  <mergeCells count="21">
    <mergeCell ref="N3:N7"/>
    <mergeCell ref="K3:K7"/>
    <mergeCell ref="A3:A15"/>
    <mergeCell ref="N8:N10"/>
    <mergeCell ref="K8:K10"/>
    <mergeCell ref="L12:L13"/>
    <mergeCell ref="M12:M13"/>
    <mergeCell ref="N12:N13"/>
    <mergeCell ref="K12:K13"/>
    <mergeCell ref="L8:L10"/>
    <mergeCell ref="M8:M10"/>
    <mergeCell ref="G8:G10"/>
    <mergeCell ref="A36:A38"/>
    <mergeCell ref="A28:A29"/>
    <mergeCell ref="B1:C1"/>
    <mergeCell ref="L3:L7"/>
    <mergeCell ref="M3:M7"/>
    <mergeCell ref="A19:A20"/>
    <mergeCell ref="J8:J10"/>
    <mergeCell ref="J12:J13"/>
    <mergeCell ref="J4:J7"/>
  </mergeCells>
  <phoneticPr fontId="2" type="noConversion"/>
  <hyperlinks>
    <hyperlink ref="B23" r:id="rId1" xr:uid="{FE63C5DD-506A-4AA8-8FE3-B3679D177312}"/>
    <hyperlink ref="B32" r:id="rId2" xr:uid="{3DA25331-B954-4981-8894-36F5CACEC78B}"/>
    <hyperlink ref="B41" r:id="rId3" xr:uid="{404463A6-229E-4E90-80A2-C3980DEF4A1C}"/>
    <hyperlink ref="B48" r:id="rId4" xr:uid="{BD26AD04-F8D0-4221-8BF5-E62C0BB0952A}"/>
  </hyperlinks>
  <pageMargins left="0.7" right="0.7" top="0.75" bottom="0.75" header="0.3" footer="0.3"/>
  <pageSetup paperSize="9" orientation="portrait"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A04B-5B84-42BA-9BE8-59999E9EBA5D}">
  <dimension ref="A1:M35"/>
  <sheetViews>
    <sheetView workbookViewId="0">
      <pane ySplit="1" topLeftCell="A21" activePane="bottomLeft" state="frozen"/>
      <selection pane="bottomLeft" activeCell="B34" sqref="B34"/>
    </sheetView>
  </sheetViews>
  <sheetFormatPr defaultRowHeight="19.95" customHeight="1" x14ac:dyDescent="0.25"/>
  <cols>
    <col min="1" max="1" width="21.88671875" bestFit="1" customWidth="1"/>
    <col min="2" max="2" width="22.44140625" customWidth="1"/>
    <col min="3" max="3" width="9.109375" bestFit="1" customWidth="1"/>
    <col min="7" max="10" width="8.88671875" customWidth="1"/>
    <col min="12" max="12" width="12.77734375" bestFit="1" customWidth="1"/>
    <col min="13" max="13" width="55.6640625" bestFit="1" customWidth="1"/>
  </cols>
  <sheetData>
    <row r="1" spans="1:13" ht="19.95" customHeight="1" thickBot="1" x14ac:dyDescent="0.3">
      <c r="A1" s="1" t="s">
        <v>0</v>
      </c>
      <c r="B1" s="83" t="s">
        <v>1</v>
      </c>
      <c r="C1" s="84"/>
      <c r="D1" s="1" t="s">
        <v>2</v>
      </c>
      <c r="E1" s="61" t="s">
        <v>62</v>
      </c>
      <c r="F1" s="61" t="s">
        <v>60</v>
      </c>
      <c r="G1" s="61" t="s">
        <v>61</v>
      </c>
      <c r="H1" s="61" t="s">
        <v>64</v>
      </c>
      <c r="I1" s="61" t="s">
        <v>132</v>
      </c>
      <c r="J1" s="61" t="s">
        <v>15</v>
      </c>
      <c r="K1" s="1" t="s">
        <v>3</v>
      </c>
      <c r="L1" s="1" t="s">
        <v>4</v>
      </c>
      <c r="M1" s="1" t="s">
        <v>5</v>
      </c>
    </row>
    <row r="2" spans="1:13" ht="19.95" customHeight="1" thickTop="1" thickBot="1" x14ac:dyDescent="0.3">
      <c r="A2" s="5">
        <v>5.19</v>
      </c>
      <c r="E2" s="27"/>
      <c r="F2" s="27"/>
      <c r="G2" s="27"/>
      <c r="H2" s="27"/>
      <c r="I2" s="27"/>
      <c r="J2" s="27"/>
    </row>
    <row r="3" spans="1:13" ht="19.95" customHeight="1" thickTop="1" thickBot="1" x14ac:dyDescent="0.3">
      <c r="A3" s="3" t="s">
        <v>31</v>
      </c>
      <c r="B3" s="18" t="s">
        <v>32</v>
      </c>
      <c r="C3" s="19" t="s">
        <v>33</v>
      </c>
      <c r="D3" s="19">
        <v>1</v>
      </c>
      <c r="E3" s="19"/>
      <c r="F3" s="19">
        <v>346</v>
      </c>
      <c r="G3" s="19">
        <v>346</v>
      </c>
      <c r="H3" s="19"/>
      <c r="I3" s="19">
        <v>8</v>
      </c>
      <c r="J3" s="19"/>
      <c r="K3" s="72" t="s">
        <v>29</v>
      </c>
      <c r="L3" s="20">
        <v>13716147057</v>
      </c>
      <c r="M3" s="21" t="s">
        <v>30</v>
      </c>
    </row>
    <row r="4" spans="1:13" ht="19.95" customHeight="1" thickTop="1" thickBot="1" x14ac:dyDescent="0.3">
      <c r="A4" s="5">
        <v>5.2</v>
      </c>
    </row>
    <row r="5" spans="1:13" ht="19.95" customHeight="1" thickTop="1" thickBot="1" x14ac:dyDescent="0.3">
      <c r="A5" s="3" t="s">
        <v>46</v>
      </c>
      <c r="B5" s="22" t="s">
        <v>47</v>
      </c>
      <c r="C5" s="23" t="s">
        <v>48</v>
      </c>
      <c r="D5" s="23">
        <v>1</v>
      </c>
      <c r="E5" s="23"/>
      <c r="F5" s="23">
        <v>259</v>
      </c>
      <c r="G5" s="23">
        <v>262</v>
      </c>
      <c r="H5" s="23"/>
      <c r="I5" s="23">
        <v>8</v>
      </c>
      <c r="J5" s="44">
        <v>1.57</v>
      </c>
      <c r="K5" s="72" t="s">
        <v>49</v>
      </c>
      <c r="L5" s="24">
        <v>13515219857</v>
      </c>
      <c r="M5" s="25" t="s">
        <v>50</v>
      </c>
    </row>
    <row r="6" spans="1:13" ht="19.95" customHeight="1" thickTop="1" thickBot="1" x14ac:dyDescent="0.3">
      <c r="A6" s="3" t="s">
        <v>51</v>
      </c>
      <c r="B6" s="18" t="s">
        <v>52</v>
      </c>
      <c r="C6" s="19" t="s">
        <v>53</v>
      </c>
      <c r="D6" s="19">
        <v>1</v>
      </c>
      <c r="E6" s="19"/>
      <c r="F6" s="19">
        <v>299</v>
      </c>
      <c r="G6" s="19">
        <v>299</v>
      </c>
      <c r="H6" s="19"/>
      <c r="I6" s="19"/>
      <c r="J6" s="19"/>
      <c r="K6" s="81" t="s">
        <v>54</v>
      </c>
      <c r="L6" s="20">
        <v>18933367700</v>
      </c>
      <c r="M6" s="21" t="s">
        <v>55</v>
      </c>
    </row>
    <row r="7" spans="1:13" ht="19.95" customHeight="1" thickTop="1" thickBot="1" x14ac:dyDescent="0.3">
      <c r="A7" s="5">
        <v>5.21</v>
      </c>
    </row>
    <row r="8" spans="1:13" ht="19.95" customHeight="1" thickTop="1" x14ac:dyDescent="0.25">
      <c r="A8" s="3" t="s">
        <v>67</v>
      </c>
      <c r="B8" s="12" t="s">
        <v>69</v>
      </c>
      <c r="C8" s="13" t="s">
        <v>48</v>
      </c>
      <c r="D8" s="13">
        <v>1</v>
      </c>
      <c r="E8" s="13"/>
      <c r="F8" s="13">
        <v>130</v>
      </c>
      <c r="G8" s="13">
        <v>130</v>
      </c>
      <c r="H8" s="13"/>
      <c r="I8" s="135"/>
      <c r="J8" s="13"/>
      <c r="K8" s="129" t="s">
        <v>44</v>
      </c>
      <c r="L8" s="131">
        <v>13852092313</v>
      </c>
      <c r="M8" s="133" t="s">
        <v>45</v>
      </c>
    </row>
    <row r="9" spans="1:13" ht="19.95" customHeight="1" thickBot="1" x14ac:dyDescent="0.3">
      <c r="A9" s="3" t="s">
        <v>68</v>
      </c>
      <c r="B9" s="16" t="s">
        <v>70</v>
      </c>
      <c r="C9" s="17" t="s">
        <v>71</v>
      </c>
      <c r="D9" s="17">
        <v>1</v>
      </c>
      <c r="E9" s="17"/>
      <c r="F9" s="17">
        <v>149</v>
      </c>
      <c r="G9" s="17">
        <v>149</v>
      </c>
      <c r="H9" s="17"/>
      <c r="I9" s="136"/>
      <c r="J9" s="17"/>
      <c r="K9" s="130"/>
      <c r="L9" s="132"/>
      <c r="M9" s="134"/>
    </row>
    <row r="10" spans="1:13" ht="19.95" customHeight="1" thickTop="1" x14ac:dyDescent="0.25">
      <c r="D10" s="40">
        <f>SUM(D3:D9)</f>
        <v>5</v>
      </c>
      <c r="E10" s="40"/>
      <c r="F10" s="40"/>
      <c r="G10" s="40">
        <f>SUM(G3:G9)</f>
        <v>1186</v>
      </c>
      <c r="H10" s="40"/>
      <c r="I10" s="40">
        <f>SUM(I3:I9)</f>
        <v>16</v>
      </c>
      <c r="J10" s="40">
        <f>SUM(J3:J9)</f>
        <v>1.57</v>
      </c>
    </row>
    <row r="12" spans="1:13" ht="19.95" customHeight="1" thickBot="1" x14ac:dyDescent="0.3">
      <c r="B12" s="58" t="s">
        <v>95</v>
      </c>
      <c r="C12" s="42" t="s">
        <v>65</v>
      </c>
      <c r="D12" s="43">
        <v>1034.51</v>
      </c>
      <c r="F12" s="42" t="s">
        <v>59</v>
      </c>
      <c r="G12" s="43">
        <f>G10-J10</f>
        <v>1184.43</v>
      </c>
      <c r="J12" s="45" t="s">
        <v>72</v>
      </c>
      <c r="K12" s="43">
        <f>G12-D12-I10</f>
        <v>133.92000000000007</v>
      </c>
    </row>
    <row r="13" spans="1:13" ht="19.95" customHeight="1" thickTop="1" x14ac:dyDescent="0.25"/>
    <row r="14" spans="1:13" ht="19.95" customHeight="1" thickBot="1" x14ac:dyDescent="0.3"/>
    <row r="15" spans="1:13" ht="19.95" customHeight="1" thickTop="1" thickBot="1" x14ac:dyDescent="0.3">
      <c r="A15" s="5">
        <v>5.21</v>
      </c>
    </row>
    <row r="16" spans="1:13" ht="19.95" customHeight="1" thickTop="1" x14ac:dyDescent="0.25">
      <c r="A16" s="3" t="s">
        <v>86</v>
      </c>
      <c r="B16" s="6" t="s">
        <v>81</v>
      </c>
      <c r="C16" s="7" t="s">
        <v>48</v>
      </c>
      <c r="D16" s="7">
        <v>1</v>
      </c>
      <c r="E16" s="7"/>
      <c r="F16" s="7">
        <v>179</v>
      </c>
      <c r="G16" s="7">
        <v>179</v>
      </c>
      <c r="H16" s="7"/>
      <c r="I16" s="137">
        <v>8</v>
      </c>
      <c r="J16" s="7"/>
      <c r="K16" s="123" t="s">
        <v>84</v>
      </c>
      <c r="L16" s="125">
        <v>18222242851</v>
      </c>
      <c r="M16" s="127" t="s">
        <v>85</v>
      </c>
    </row>
    <row r="17" spans="1:13" ht="19.95" customHeight="1" thickBot="1" x14ac:dyDescent="0.3">
      <c r="A17" s="122" t="s">
        <v>88</v>
      </c>
      <c r="B17" s="10" t="s">
        <v>87</v>
      </c>
      <c r="C17" s="11" t="s">
        <v>53</v>
      </c>
      <c r="D17" s="11">
        <v>1</v>
      </c>
      <c r="E17" s="11"/>
      <c r="F17" s="11">
        <v>185</v>
      </c>
      <c r="G17" s="11">
        <v>185</v>
      </c>
      <c r="H17" s="11"/>
      <c r="I17" s="138"/>
      <c r="J17" s="11"/>
      <c r="K17" s="124"/>
      <c r="L17" s="126"/>
      <c r="M17" s="128"/>
    </row>
    <row r="18" spans="1:13" ht="19.95" customHeight="1" thickTop="1" x14ac:dyDescent="0.25">
      <c r="A18" s="122"/>
      <c r="B18" s="12" t="s">
        <v>100</v>
      </c>
      <c r="C18" s="13" t="s">
        <v>53</v>
      </c>
      <c r="D18" s="13">
        <v>1</v>
      </c>
      <c r="E18" s="13"/>
      <c r="F18" s="13">
        <v>309</v>
      </c>
      <c r="G18" s="13">
        <v>309</v>
      </c>
      <c r="H18" s="13"/>
      <c r="I18" s="76"/>
      <c r="J18" s="115">
        <v>10</v>
      </c>
      <c r="K18" s="129" t="s">
        <v>98</v>
      </c>
      <c r="L18" s="131">
        <v>18933367700</v>
      </c>
      <c r="M18" s="133" t="s">
        <v>99</v>
      </c>
    </row>
    <row r="19" spans="1:13" ht="19.95" customHeight="1" thickBot="1" x14ac:dyDescent="0.3">
      <c r="A19" s="122"/>
      <c r="B19" s="16" t="s">
        <v>101</v>
      </c>
      <c r="C19" s="17" t="s">
        <v>53</v>
      </c>
      <c r="D19" s="17">
        <v>1</v>
      </c>
      <c r="E19" s="17"/>
      <c r="F19" s="17">
        <v>309</v>
      </c>
      <c r="G19" s="17">
        <v>309</v>
      </c>
      <c r="H19" s="17"/>
      <c r="I19" s="77"/>
      <c r="J19" s="116"/>
      <c r="K19" s="130"/>
      <c r="L19" s="132"/>
      <c r="M19" s="134"/>
    </row>
    <row r="20" spans="1:13" ht="19.95" customHeight="1" thickTop="1" thickBot="1" x14ac:dyDescent="0.3"/>
    <row r="21" spans="1:13" ht="19.95" customHeight="1" thickTop="1" thickBot="1" x14ac:dyDescent="0.3">
      <c r="A21" s="5">
        <v>5.22</v>
      </c>
    </row>
    <row r="22" spans="1:13" ht="19.95" customHeight="1" thickTop="1" thickBot="1" x14ac:dyDescent="0.3">
      <c r="A22" s="121" t="s">
        <v>105</v>
      </c>
      <c r="B22" s="18" t="s">
        <v>106</v>
      </c>
      <c r="C22" s="19" t="s">
        <v>48</v>
      </c>
      <c r="D22" s="19">
        <v>1</v>
      </c>
      <c r="E22" s="19">
        <v>39000</v>
      </c>
      <c r="F22" s="19">
        <v>228</v>
      </c>
      <c r="G22" s="19">
        <v>228</v>
      </c>
      <c r="H22" s="37"/>
      <c r="I22" s="37"/>
      <c r="J22" s="19"/>
      <c r="K22" s="81" t="s">
        <v>103</v>
      </c>
      <c r="L22" s="20">
        <v>18875099023</v>
      </c>
      <c r="M22" s="21" t="s">
        <v>104</v>
      </c>
    </row>
    <row r="23" spans="1:13" ht="19.95" customHeight="1" thickTop="1" thickBot="1" x14ac:dyDescent="0.3">
      <c r="A23" s="86"/>
      <c r="B23" s="22" t="s">
        <v>111</v>
      </c>
      <c r="C23" s="23" t="s">
        <v>48</v>
      </c>
      <c r="D23" s="23">
        <v>1</v>
      </c>
      <c r="E23" s="23"/>
      <c r="F23" s="23">
        <v>453.8</v>
      </c>
      <c r="G23" s="23">
        <v>453.8</v>
      </c>
      <c r="H23" s="38"/>
      <c r="I23" s="23"/>
      <c r="J23" s="23"/>
      <c r="K23" s="81" t="s">
        <v>37</v>
      </c>
      <c r="L23" s="24">
        <v>13697286210</v>
      </c>
      <c r="M23" s="25" t="s">
        <v>38</v>
      </c>
    </row>
    <row r="24" spans="1:13" ht="19.95" customHeight="1" thickTop="1" x14ac:dyDescent="0.25">
      <c r="D24" s="40">
        <f>SUM(D16:D23)</f>
        <v>6</v>
      </c>
      <c r="E24" s="40"/>
      <c r="F24" s="40"/>
      <c r="G24" s="40">
        <f>SUM(G16:G23)</f>
        <v>1663.8</v>
      </c>
      <c r="H24" s="40"/>
      <c r="I24" s="40">
        <f>SUM(I16:I23)</f>
        <v>8</v>
      </c>
      <c r="J24" s="40">
        <f>SUM(J16:J23)</f>
        <v>10</v>
      </c>
    </row>
    <row r="26" spans="1:13" ht="19.95" customHeight="1" thickBot="1" x14ac:dyDescent="0.3">
      <c r="B26" s="58" t="s">
        <v>102</v>
      </c>
      <c r="C26" s="42" t="s">
        <v>65</v>
      </c>
      <c r="D26" s="43">
        <v>1452.68</v>
      </c>
      <c r="F26" s="42" t="s">
        <v>59</v>
      </c>
      <c r="G26" s="43">
        <f>G24-J24</f>
        <v>1653.8</v>
      </c>
      <c r="J26" s="45" t="s">
        <v>72</v>
      </c>
      <c r="K26" s="43">
        <f>G26-D26-I24</f>
        <v>193.11999999999989</v>
      </c>
    </row>
    <row r="27" spans="1:13" ht="19.95" customHeight="1" thickTop="1" x14ac:dyDescent="0.25"/>
    <row r="28" spans="1:13" ht="19.95" customHeight="1" thickBot="1" x14ac:dyDescent="0.3"/>
    <row r="29" spans="1:13" ht="19.95" customHeight="1" thickTop="1" thickBot="1" x14ac:dyDescent="0.3">
      <c r="A29" s="5">
        <v>5.24</v>
      </c>
    </row>
    <row r="30" spans="1:13" ht="19.95" customHeight="1" thickTop="1" thickBot="1" x14ac:dyDescent="0.3">
      <c r="A30" s="3" t="s">
        <v>67</v>
      </c>
      <c r="B30" s="22" t="s">
        <v>112</v>
      </c>
      <c r="C30" s="23" t="s">
        <v>63</v>
      </c>
      <c r="D30" s="23">
        <v>1</v>
      </c>
      <c r="E30" s="23"/>
      <c r="F30" s="23">
        <v>359</v>
      </c>
      <c r="G30" s="115">
        <v>580</v>
      </c>
      <c r="H30" s="115">
        <v>509.25</v>
      </c>
      <c r="I30" s="135">
        <v>8</v>
      </c>
      <c r="J30" s="115">
        <v>3.48</v>
      </c>
      <c r="K30" s="123" t="s">
        <v>113</v>
      </c>
      <c r="L30" s="131">
        <v>18117208319</v>
      </c>
      <c r="M30" s="131" t="s">
        <v>114</v>
      </c>
    </row>
    <row r="31" spans="1:13" ht="19.95" customHeight="1" thickTop="1" thickBot="1" x14ac:dyDescent="0.3">
      <c r="A31" s="3" t="s">
        <v>51</v>
      </c>
      <c r="B31" s="22" t="s">
        <v>115</v>
      </c>
      <c r="C31" s="23" t="s">
        <v>116</v>
      </c>
      <c r="D31" s="23">
        <v>1</v>
      </c>
      <c r="E31" s="23"/>
      <c r="F31" s="23">
        <v>225</v>
      </c>
      <c r="G31" s="116"/>
      <c r="H31" s="116"/>
      <c r="I31" s="136"/>
      <c r="J31" s="116"/>
      <c r="K31" s="124"/>
      <c r="L31" s="132"/>
      <c r="M31" s="132"/>
    </row>
    <row r="32" spans="1:13" ht="19.95" customHeight="1" thickTop="1" x14ac:dyDescent="0.25">
      <c r="D32" s="40">
        <f>SUM(D30:D31)</f>
        <v>2</v>
      </c>
      <c r="E32" s="40"/>
      <c r="F32" s="40"/>
      <c r="G32" s="40">
        <f>SUM(G30:G31)</f>
        <v>580</v>
      </c>
      <c r="H32" s="40">
        <f>SUM(H30:H31)</f>
        <v>509.25</v>
      </c>
      <c r="I32" s="40">
        <v>8</v>
      </c>
      <c r="J32" s="40">
        <f>SUM(J30:J31)</f>
        <v>3.48</v>
      </c>
    </row>
    <row r="34" spans="2:11" ht="19.95" customHeight="1" thickBot="1" x14ac:dyDescent="0.3">
      <c r="B34" s="70" t="s">
        <v>124</v>
      </c>
      <c r="C34" s="42" t="s">
        <v>65</v>
      </c>
      <c r="D34" s="43">
        <f>H32</f>
        <v>509.25</v>
      </c>
      <c r="F34" s="42" t="s">
        <v>59</v>
      </c>
      <c r="G34" s="43">
        <f>G32-J32</f>
        <v>576.52</v>
      </c>
      <c r="J34" s="45" t="s">
        <v>72</v>
      </c>
      <c r="K34" s="43">
        <f>G34-D34-I32</f>
        <v>59.269999999999982</v>
      </c>
    </row>
    <row r="35" spans="2:11" ht="19.95" customHeight="1" thickTop="1" x14ac:dyDescent="0.25"/>
  </sheetData>
  <mergeCells count="22">
    <mergeCell ref="M30:M31"/>
    <mergeCell ref="G30:G31"/>
    <mergeCell ref="J30:J31"/>
    <mergeCell ref="K30:K31"/>
    <mergeCell ref="L30:L31"/>
    <mergeCell ref="H30:H31"/>
    <mergeCell ref="I30:I31"/>
    <mergeCell ref="B1:C1"/>
    <mergeCell ref="K8:K9"/>
    <mergeCell ref="L8:L9"/>
    <mergeCell ref="M8:M9"/>
    <mergeCell ref="K18:K19"/>
    <mergeCell ref="L18:L19"/>
    <mergeCell ref="M18:M19"/>
    <mergeCell ref="J18:J19"/>
    <mergeCell ref="I8:I9"/>
    <mergeCell ref="I16:I17"/>
    <mergeCell ref="A22:A23"/>
    <mergeCell ref="A17:A19"/>
    <mergeCell ref="K16:K17"/>
    <mergeCell ref="L16:L17"/>
    <mergeCell ref="M16:M17"/>
  </mergeCells>
  <phoneticPr fontId="2" type="noConversion"/>
  <hyperlinks>
    <hyperlink ref="B12" r:id="rId1" xr:uid="{5305CDA7-C4D4-4672-939D-C73693604BDA}"/>
    <hyperlink ref="B26" r:id="rId2" xr:uid="{1871C8F9-78F1-4327-BD6B-3BAD5E5E1BE3}"/>
    <hyperlink ref="B34" r:id="rId3" xr:uid="{285DE6DE-CAE6-4A7D-A21A-55045D44044A}"/>
    <hyperlink ref="K22" location="'100帮 已下单'!L16" display="张瑶" xr:uid="{E60A593D-294B-4E1E-8A99-9C854DA5EF38}"/>
    <hyperlink ref="K18:K19" location="'100帮 已下单'!L28" display="陈泽琳" xr:uid="{7A2BD153-EF2E-4CD0-9A8E-57188723AD6B}"/>
    <hyperlink ref="K8:K9" location="'100帮 已下单'!L18" display="周艺雯" xr:uid="{671CDE34-0D9E-4D38-9E39-0899B55BC352}"/>
    <hyperlink ref="K23" location="'100帮 已下单'!L19" display="王晓玥" xr:uid="{E028263F-8608-4766-BE28-B983A498E6C1}"/>
    <hyperlink ref="K6" location="'100帮 已下单'!L28" display="陈泽琳" xr:uid="{D0FE3523-93AC-40AE-98EE-DA36D6A68A33}"/>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39F7-7E5E-437B-B280-2ECDF8D6067E}">
  <dimension ref="A1:L14"/>
  <sheetViews>
    <sheetView workbookViewId="0">
      <selection activeCell="I16" sqref="I16"/>
    </sheetView>
  </sheetViews>
  <sheetFormatPr defaultRowHeight="19.95" customHeight="1" x14ac:dyDescent="0.25"/>
  <cols>
    <col min="1" max="1" width="19.88671875" bestFit="1" customWidth="1"/>
    <col min="2" max="2" width="11.6640625" bestFit="1" customWidth="1"/>
    <col min="11" max="11" width="12.77734375" bestFit="1" customWidth="1"/>
    <col min="12" max="12" width="40.44140625" bestFit="1" customWidth="1"/>
  </cols>
  <sheetData>
    <row r="1" spans="1:12" ht="19.95" customHeight="1" thickBot="1" x14ac:dyDescent="0.3">
      <c r="A1" s="1" t="s">
        <v>0</v>
      </c>
      <c r="B1" s="83" t="s">
        <v>1</v>
      </c>
      <c r="C1" s="84"/>
      <c r="D1" s="1" t="s">
        <v>2</v>
      </c>
      <c r="E1" s="61" t="s">
        <v>62</v>
      </c>
      <c r="F1" s="61" t="s">
        <v>60</v>
      </c>
      <c r="G1" s="61" t="s">
        <v>61</v>
      </c>
      <c r="H1" s="61"/>
      <c r="I1" s="61" t="s">
        <v>15</v>
      </c>
      <c r="J1" s="1" t="s">
        <v>3</v>
      </c>
      <c r="K1" s="1" t="s">
        <v>4</v>
      </c>
      <c r="L1" s="1" t="s">
        <v>5</v>
      </c>
    </row>
    <row r="2" spans="1:12" ht="19.95" customHeight="1" thickTop="1" thickBot="1" x14ac:dyDescent="0.3">
      <c r="A2" s="5">
        <v>5.24</v>
      </c>
    </row>
    <row r="3" spans="1:12" ht="19.95" customHeight="1" thickTop="1" thickBot="1" x14ac:dyDescent="0.3">
      <c r="A3" s="3" t="s">
        <v>117</v>
      </c>
      <c r="B3" s="22" t="s">
        <v>118</v>
      </c>
      <c r="C3" s="23"/>
      <c r="D3" s="23">
        <v>1</v>
      </c>
      <c r="E3" s="23"/>
      <c r="F3" s="23">
        <v>1598</v>
      </c>
      <c r="G3" s="23">
        <v>1598</v>
      </c>
      <c r="H3" s="38">
        <v>1498</v>
      </c>
      <c r="I3" s="23"/>
      <c r="J3" s="23" t="s">
        <v>37</v>
      </c>
      <c r="K3" s="24">
        <v>13697286210</v>
      </c>
      <c r="L3" s="25" t="s">
        <v>38</v>
      </c>
    </row>
    <row r="4" spans="1:12" ht="19.95" customHeight="1" thickTop="1" x14ac:dyDescent="0.25">
      <c r="D4" s="40">
        <f>SUM(D1:D3)</f>
        <v>1</v>
      </c>
      <c r="F4" s="40"/>
      <c r="G4" s="40">
        <f>SUM(G1:G3)</f>
        <v>1598</v>
      </c>
      <c r="H4" s="40">
        <f>SUM(H1:H3)</f>
        <v>1498</v>
      </c>
    </row>
    <row r="6" spans="1:12" ht="19.95" customHeight="1" thickBot="1" x14ac:dyDescent="0.3">
      <c r="B6" s="68" t="s">
        <v>119</v>
      </c>
      <c r="C6" s="42" t="s">
        <v>65</v>
      </c>
      <c r="D6" s="43">
        <f>H4</f>
        <v>1498</v>
      </c>
      <c r="F6" s="42" t="s">
        <v>59</v>
      </c>
      <c r="G6" s="43">
        <f>G4-I4</f>
        <v>1598</v>
      </c>
      <c r="J6" s="45" t="s">
        <v>72</v>
      </c>
      <c r="K6" s="43">
        <f>G6-D6</f>
        <v>100</v>
      </c>
    </row>
    <row r="7" spans="1:12" ht="19.95" customHeight="1" thickTop="1" x14ac:dyDescent="0.25"/>
    <row r="8" spans="1:12" ht="19.95" customHeight="1" thickBot="1" x14ac:dyDescent="0.3"/>
    <row r="9" spans="1:12" ht="19.95" customHeight="1" thickTop="1" thickBot="1" x14ac:dyDescent="0.3">
      <c r="A9" s="5">
        <v>5.27</v>
      </c>
    </row>
    <row r="10" spans="1:12" ht="19.95" customHeight="1" thickTop="1" thickBot="1" x14ac:dyDescent="0.3">
      <c r="A10" s="3" t="s">
        <v>117</v>
      </c>
      <c r="B10" s="22" t="s">
        <v>118</v>
      </c>
      <c r="C10" s="23"/>
      <c r="D10" s="23">
        <v>1</v>
      </c>
      <c r="E10" s="23"/>
      <c r="F10" s="23">
        <v>1598</v>
      </c>
      <c r="G10" s="23">
        <v>1598</v>
      </c>
      <c r="H10" s="38">
        <v>1498</v>
      </c>
      <c r="I10" s="23"/>
      <c r="J10" s="23" t="s">
        <v>122</v>
      </c>
      <c r="K10" s="24">
        <v>18117215920</v>
      </c>
      <c r="L10" s="25" t="s">
        <v>123</v>
      </c>
    </row>
    <row r="11" spans="1:12" ht="19.95" customHeight="1" thickTop="1" x14ac:dyDescent="0.25">
      <c r="D11" s="40">
        <f>SUM(D8:D10)</f>
        <v>1</v>
      </c>
      <c r="F11" s="40"/>
      <c r="G11" s="40">
        <f>SUM(G8:G10)</f>
        <v>1598</v>
      </c>
      <c r="H11" s="40">
        <f>SUM(H8:H10)</f>
        <v>1498</v>
      </c>
    </row>
    <row r="13" spans="1:12" ht="19.95" customHeight="1" thickBot="1" x14ac:dyDescent="0.3">
      <c r="B13" s="68" t="s">
        <v>125</v>
      </c>
      <c r="C13" s="42" t="s">
        <v>65</v>
      </c>
      <c r="D13" s="43">
        <f>H11</f>
        <v>1498</v>
      </c>
      <c r="F13" s="42" t="s">
        <v>59</v>
      </c>
      <c r="G13" s="43">
        <f>G11-I11</f>
        <v>1598</v>
      </c>
      <c r="J13" s="45" t="s">
        <v>72</v>
      </c>
      <c r="K13" s="43">
        <f>G13-D13</f>
        <v>100</v>
      </c>
    </row>
    <row r="14" spans="1:12" ht="19.95" customHeight="1" thickTop="1" x14ac:dyDescent="0.25"/>
  </sheetData>
  <mergeCells count="1">
    <mergeCell ref="B1:C1"/>
  </mergeCells>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Z G 1 U I D I y p a o A A A A + A A A A B I A H A B D b 2 5 m a W c v U G F j a 2 F n Z S 5 4 b W w g o h g A K K A U A A A A A A A A A A A A A A A A A A A A A A A A A A A A h Y / B C o J A F E V / R W b v v F E J T J 7 j w m 1 G E E R b m S Y d 0 j G c s Z F + r U W f 1 C 8 k l N W u 5 b 2 c C + c + b n f M x r b x L r I 3 q t M p C S g j n t S i O y h d p W S w R z 8 m G c d N K U 5 l J b 0 J 1 i Y Z j U p J b e 0 5 A X D O U R f R r q 8 g Z C y A f b H a i l q 2 p a + 0 s a U W k n x W h / 8 r w n H 3 k u E h j R l d x C y i S x Y g z D U W S n + R c D K m D O G n x H x o 7 N B L f q 3 9 f I 0 w R 4 T 3 C / 4 E U E s D B B Q A A g A I A E W R 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k b V Q K I p H u A 4 A A A A R A A A A E w A c A E Z v c m 1 1 b G F z L 1 N l Y 3 R p b 2 4 x L m 0 g o h g A K K A U A A A A A A A A A A A A A A A A A A A A A A A A A A A A K 0 5 N L s n M z 1 M I h t C G 1 g B Q S w E C L Q A U A A I A C A B F k b V Q g M j K l q g A A A D 4 A A A A E g A A A A A A A A A A A A A A A A A A A A A A Q 2 9 u Z m l n L 1 B h Y 2 t h Z 2 U u e G 1 s U E s B A i 0 A F A A C A A g A R Z G 1 U A / K 6 a u k A A A A 6 Q A A A B M A A A A A A A A A A A A A A A A A 9 A A A A F t D b 2 5 0 Z W 5 0 X 1 R 5 c G V z X S 5 4 b W x Q S w E C L Q A U A A I A C A B F k b V 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q H Z 2 U E e k C x 4 U 7 S U L q U K A A A A A A C A A A A A A A Q Z g A A A A E A A C A A A A A o p 8 s X W L 9 i O D T U X D r d l v c z 8 W 2 j G a v H U q d p p 6 J X s D R g G A A A A A A O g A A A A A I A A C A A A A C L K R t 9 q 7 D 0 x j T w f h D p 3 r 9 Q p z g N o R e E i Y H I m 4 u q i S G Z b l A A A A B M a O B 2 t f i s Q t q 5 b O x j A Y X N 1 F h O k o y r f 4 C 2 s Y V Z + 6 Z L I / 2 N c 8 B 2 I W T 8 w S n A H u l 7 d P F c K 5 8 R Z H 8 o D 5 8 e y W B h s k 7 n y b P U R n 3 D 1 u f 7 e S e k E m B b s 0 A A A A B z + e h E O Z C 5 k p z P z F W N y j 9 o t Z U 0 2 E S 1 Y k C R G L S K 7 r e O f P t d 8 6 f z U h C + V E / b D G D e C c O n A j P e V 5 z Y H u o I G d C b y 9 s 5 < / D a t a M a s h u p > 
</file>

<file path=customXml/itemProps1.xml><?xml version="1.0" encoding="utf-8"?>
<ds:datastoreItem xmlns:ds="http://schemas.openxmlformats.org/officeDocument/2006/customXml" ds:itemID="{BDE2E045-E523-4517-8777-50B70A636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100帮</vt:lpstr>
      <vt:lpstr>FDU</vt:lpstr>
      <vt:lpstr>下单统计</vt:lpstr>
      <vt:lpstr>100帮 已下单</vt:lpstr>
      <vt:lpstr>FDU 已下单</vt:lpstr>
      <vt:lpstr>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milly</dc:creator>
  <cp:lastModifiedBy>milly</cp:lastModifiedBy>
  <dcterms:created xsi:type="dcterms:W3CDTF">2020-05-19T15:32:46Z</dcterms:created>
  <dcterms:modified xsi:type="dcterms:W3CDTF">2020-08-06T02:05:51Z</dcterms:modified>
</cp:coreProperties>
</file>