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illy\eclipse-workspace\404\"/>
    </mc:Choice>
  </mc:AlternateContent>
  <xr:revisionPtr revIDLastSave="0" documentId="13_ncr:1_{2E00ECD7-8ECD-46D1-85A0-84FA8525CEE2}" xr6:coauthVersionLast="45" xr6:coauthVersionMax="45" xr10:uidLastSave="{00000000-0000-0000-0000-000000000000}"/>
  <bookViews>
    <workbookView xWindow="-108" yWindow="-108" windowWidth="23256" windowHeight="12576" firstSheet="2" activeTab="3" xr2:uid="{35E5E20D-E500-4790-A1BA-A13E9D98634E}"/>
  </bookViews>
  <sheets>
    <sheet name="100帮" sheetId="4" r:id="rId1"/>
    <sheet name="FDU" sheetId="5" r:id="rId2"/>
    <sheet name="下单统计" sheetId="3" r:id="rId3"/>
    <sheet name="100帮 已下单" sheetId="1" r:id="rId4"/>
    <sheet name="FDU 已下单" sheetId="2" r:id="rId5"/>
    <sheet name="etc"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8" i="1" l="1"/>
  <c r="G19" i="3" l="1"/>
  <c r="K12" i="2"/>
  <c r="I10" i="2"/>
  <c r="J39" i="1"/>
  <c r="M41" i="1" s="1"/>
  <c r="J30" i="1"/>
  <c r="M32" i="1" s="1"/>
  <c r="H2" i="3"/>
  <c r="H3" i="3"/>
  <c r="H4" i="3"/>
  <c r="H5" i="3"/>
  <c r="H6" i="3"/>
  <c r="H7" i="3"/>
  <c r="H8" i="3"/>
  <c r="H9" i="3"/>
  <c r="H10" i="3"/>
  <c r="J21" i="1"/>
  <c r="M23" i="1" s="1"/>
  <c r="C19" i="3" l="1"/>
  <c r="H46" i="1" l="1"/>
  <c r="D48" i="1" s="1"/>
  <c r="G46" i="1"/>
  <c r="G48" i="1" s="1"/>
  <c r="D46" i="1"/>
  <c r="G10" i="2" l="1"/>
  <c r="H32" i="2"/>
  <c r="G24" i="2"/>
  <c r="J10" i="2"/>
  <c r="G30" i="1"/>
  <c r="I30" i="1"/>
  <c r="H30" i="1"/>
  <c r="H39" i="1"/>
  <c r="K21" i="1"/>
  <c r="D32" i="2" l="1"/>
  <c r="G32" i="2"/>
  <c r="G34" i="2" s="1"/>
  <c r="J32" i="2"/>
  <c r="D34" i="2"/>
  <c r="K34" i="2" l="1"/>
  <c r="H11" i="6"/>
  <c r="D13" i="6" s="1"/>
  <c r="G11" i="6"/>
  <c r="G13" i="6" s="1"/>
  <c r="K13" i="6" s="1"/>
  <c r="D11" i="6"/>
  <c r="H19" i="3" l="1"/>
  <c r="H4" i="6"/>
  <c r="D6" i="6" s="1"/>
  <c r="G4" i="6"/>
  <c r="D4" i="6"/>
  <c r="G6" i="6"/>
  <c r="K6" i="6" l="1"/>
  <c r="J24" i="2"/>
  <c r="D24" i="2"/>
  <c r="G26" i="2" l="1"/>
  <c r="K26" i="2" s="1"/>
  <c r="D41" i="1"/>
  <c r="G39" i="1"/>
  <c r="G41" i="1" s="1"/>
  <c r="D39" i="1"/>
  <c r="H21" i="1"/>
  <c r="D21" i="1"/>
  <c r="G32" i="1" l="1"/>
  <c r="D32" i="1"/>
  <c r="D30" i="1"/>
  <c r="D23" i="1"/>
  <c r="D10" i="2" l="1"/>
  <c r="G12" i="2" l="1"/>
  <c r="G20" i="1" l="1"/>
  <c r="G19" i="1"/>
  <c r="G18" i="1"/>
  <c r="G15" i="1" l="1"/>
  <c r="G13" i="1"/>
  <c r="G12" i="1"/>
  <c r="G16" i="1"/>
  <c r="G14" i="1"/>
  <c r="G11" i="1"/>
  <c r="G4" i="1"/>
  <c r="G5" i="1"/>
  <c r="G6" i="1"/>
  <c r="G7" i="1"/>
  <c r="G3" i="1"/>
  <c r="G21" i="1" l="1"/>
  <c r="G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L3" authorId="0" shapeId="0" xr:uid="{0AA55580-6B20-42D7-980C-BBA8981D9776}">
      <text>
        <r>
          <rPr>
            <b/>
            <sz val="9"/>
            <color indexed="81"/>
            <rFont val="宋体"/>
            <family val="3"/>
            <charset val="134"/>
          </rPr>
          <t>milly:</t>
        </r>
        <r>
          <rPr>
            <sz val="9"/>
            <color indexed="81"/>
            <rFont val="宋体"/>
            <family val="3"/>
            <charset val="134"/>
          </rPr>
          <t xml:space="preserve">
id：dchimm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K3" authorId="0" shapeId="0" xr:uid="{5BB87A58-FC23-4D67-984B-5F2B42904BD1}">
      <text>
        <r>
          <rPr>
            <b/>
            <sz val="9"/>
            <color indexed="81"/>
            <rFont val="宋体"/>
            <family val="3"/>
            <charset val="134"/>
          </rPr>
          <t>milly:</t>
        </r>
        <r>
          <rPr>
            <sz val="9"/>
            <color indexed="81"/>
            <rFont val="宋体"/>
            <family val="3"/>
            <charset val="134"/>
          </rPr>
          <t xml:space="preserve">
另还有卡哈特*1;满500-10</t>
        </r>
      </text>
    </comment>
    <comment ref="K8" authorId="0" shapeId="0" xr:uid="{4D1A2276-5F08-4009-AC6B-263EC2EFC4A2}">
      <text>
        <r>
          <rPr>
            <b/>
            <sz val="9"/>
            <color indexed="81"/>
            <rFont val="宋体"/>
            <family val="3"/>
            <charset val="134"/>
          </rPr>
          <t>milly:</t>
        </r>
        <r>
          <rPr>
            <sz val="9"/>
            <color indexed="81"/>
            <rFont val="宋体"/>
            <family val="3"/>
            <charset val="134"/>
          </rPr>
          <t xml:space="preserve">
1.朋友圈点赞 优惠 5.2
2.手续费1.45</t>
        </r>
      </text>
    </comment>
    <comment ref="K11" authorId="0" shapeId="0" xr:uid="{4D45D565-A6FB-44B4-B50D-43A25D0885D8}">
      <text>
        <r>
          <rPr>
            <b/>
            <sz val="9"/>
            <color indexed="81"/>
            <rFont val="宋体"/>
            <family val="3"/>
            <charset val="134"/>
          </rPr>
          <t>milly:</t>
        </r>
        <r>
          <rPr>
            <sz val="9"/>
            <color indexed="81"/>
            <rFont val="宋体"/>
            <family val="3"/>
            <charset val="134"/>
          </rPr>
          <t xml:space="preserve">
花呗手续费</t>
        </r>
      </text>
    </comment>
    <comment ref="K12" authorId="0" shapeId="0" xr:uid="{E85D3969-B768-4EE9-8E91-5D4B4354ECEC}">
      <text>
        <r>
          <rPr>
            <b/>
            <sz val="9"/>
            <color indexed="81"/>
            <rFont val="宋体"/>
            <family val="3"/>
            <charset val="134"/>
          </rPr>
          <t>milly:</t>
        </r>
        <r>
          <rPr>
            <sz val="9"/>
            <color indexed="81"/>
            <rFont val="宋体"/>
            <family val="3"/>
            <charset val="134"/>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J5" authorId="0" shapeId="0" xr:uid="{C9A16ECA-25B2-49D8-9F21-7383435646CC}">
      <text>
        <r>
          <rPr>
            <b/>
            <sz val="9"/>
            <color indexed="81"/>
            <rFont val="宋体"/>
            <family val="3"/>
            <charset val="134"/>
          </rPr>
          <t>milly:</t>
        </r>
        <r>
          <rPr>
            <sz val="9"/>
            <color indexed="81"/>
            <rFont val="宋体"/>
            <family val="3"/>
            <charset val="134"/>
          </rPr>
          <t xml:space="preserve">
花呗手续费</t>
        </r>
      </text>
    </comment>
    <comment ref="J18" authorId="0" shapeId="0" xr:uid="{1E6E50F2-F1D4-4903-BA54-9BFDEDDD5668}">
      <text>
        <r>
          <rPr>
            <b/>
            <sz val="9"/>
            <color indexed="81"/>
            <rFont val="宋体"/>
            <family val="3"/>
            <charset val="134"/>
          </rPr>
          <t>milly:</t>
        </r>
        <r>
          <rPr>
            <sz val="9"/>
            <color indexed="81"/>
            <rFont val="宋体"/>
            <family val="3"/>
            <charset val="134"/>
          </rPr>
          <t xml:space="preserve">
满减优惠</t>
        </r>
      </text>
    </comment>
    <comment ref="J23" authorId="0" shapeId="0" xr:uid="{79694C48-738A-4C95-957F-9D685B7ABCDF}">
      <text>
        <r>
          <rPr>
            <b/>
            <sz val="9"/>
            <color indexed="81"/>
            <rFont val="宋体"/>
            <family val="3"/>
            <charset val="134"/>
          </rPr>
          <t>milly:</t>
        </r>
        <r>
          <rPr>
            <sz val="9"/>
            <color indexed="81"/>
            <rFont val="宋体"/>
            <family val="3"/>
            <charset val="134"/>
          </rPr>
          <t xml:space="preserve">
5.2优惠券</t>
        </r>
      </text>
    </comment>
    <comment ref="J30" authorId="0" shapeId="0" xr:uid="{122D0FDE-1837-467C-A6D0-9009864D9F07}">
      <text>
        <r>
          <rPr>
            <b/>
            <sz val="9"/>
            <color indexed="81"/>
            <rFont val="宋体"/>
            <family val="3"/>
            <charset val="134"/>
          </rPr>
          <t>milly:</t>
        </r>
        <r>
          <rPr>
            <sz val="9"/>
            <color indexed="81"/>
            <rFont val="宋体"/>
            <family val="3"/>
            <charset val="134"/>
          </rPr>
          <t xml:space="preserve">
1.优惠 500-10
2.花呗手续费</t>
        </r>
      </text>
    </comment>
  </commentList>
</comments>
</file>

<file path=xl/sharedStrings.xml><?xml version="1.0" encoding="utf-8"?>
<sst xmlns="http://schemas.openxmlformats.org/spreadsheetml/2006/main" count="264" uniqueCount="133">
  <si>
    <t>品牌</t>
    <phoneticPr fontId="2" type="noConversion"/>
  </si>
  <si>
    <t>型号</t>
    <phoneticPr fontId="2" type="noConversion"/>
  </si>
  <si>
    <t>数量</t>
    <phoneticPr fontId="2" type="noConversion"/>
  </si>
  <si>
    <t>收货人</t>
    <phoneticPr fontId="2" type="noConversion"/>
  </si>
  <si>
    <t>电话</t>
    <phoneticPr fontId="2" type="noConversion"/>
  </si>
  <si>
    <t>地址</t>
    <phoneticPr fontId="2" type="noConversion"/>
  </si>
  <si>
    <t xml:space="preserve">卢昕遥  </t>
    <phoneticPr fontId="2" type="noConversion"/>
  </si>
  <si>
    <t>江苏省南通市海门市经济技术开发区贵都之星六号楼一单元物业代收</t>
    <phoneticPr fontId="2" type="noConversion"/>
  </si>
  <si>
    <t>youth logo t-shirt (CT0207)</t>
    <phoneticPr fontId="2" type="noConversion"/>
  </si>
  <si>
    <t>黑色 M</t>
    <phoneticPr fontId="2" type="noConversion"/>
  </si>
  <si>
    <t>youth logo t-shirt (CT0207-1)</t>
    <phoneticPr fontId="2" type="noConversion"/>
  </si>
  <si>
    <t>白色 M</t>
    <phoneticPr fontId="2" type="noConversion"/>
  </si>
  <si>
    <t>glitter logo t-shirt (WHITE)</t>
    <phoneticPr fontId="2" type="noConversion"/>
  </si>
  <si>
    <t>research logo tee (CT0213-1)</t>
    <phoneticPr fontId="2" type="noConversion"/>
  </si>
  <si>
    <t>midnight tee (CT0214)</t>
    <phoneticPr fontId="2" type="noConversion"/>
  </si>
  <si>
    <t>备注</t>
    <phoneticPr fontId="2" type="noConversion"/>
  </si>
  <si>
    <t>李文云</t>
    <phoneticPr fontId="2" type="noConversion"/>
  </si>
  <si>
    <t>安徽省芜湖市鸠江区东方红郡32栋1单元602</t>
    <phoneticPr fontId="2" type="noConversion"/>
  </si>
  <si>
    <t>辽宁省沈阳市于洪区沈辽路31-1号金穗花园小区</t>
    <phoneticPr fontId="2" type="noConversion"/>
  </si>
  <si>
    <t>宁方效</t>
    <phoneticPr fontId="2" type="noConversion"/>
  </si>
  <si>
    <t>白色 M，L</t>
    <phoneticPr fontId="2" type="noConversion"/>
  </si>
  <si>
    <t>江苏省镇江市丹徒区宜城街道丹徒工业园区广园路55号沃得重工有限公司</t>
    <phoneticPr fontId="2" type="noConversion"/>
  </si>
  <si>
    <t>白色 L</t>
    <phoneticPr fontId="2" type="noConversion"/>
  </si>
  <si>
    <t>吴</t>
    <phoneticPr fontId="2" type="noConversion"/>
  </si>
  <si>
    <t>安徽省芜湖市弋江区江城国际瑞华苑</t>
    <phoneticPr fontId="2" type="noConversion"/>
  </si>
  <si>
    <t>单睿婕</t>
    <phoneticPr fontId="2" type="noConversion"/>
  </si>
  <si>
    <t>卡其 均码</t>
    <phoneticPr fontId="2" type="noConversion"/>
  </si>
  <si>
    <t>TECH PANTS beige</t>
    <phoneticPr fontId="2" type="noConversion"/>
  </si>
  <si>
    <t>白色 S</t>
    <phoneticPr fontId="2" type="noConversion"/>
  </si>
  <si>
    <t>白白</t>
    <phoneticPr fontId="2" type="noConversion"/>
  </si>
  <si>
    <t>北京市丰台区怡海花园富泽园6号楼1单元803</t>
    <phoneticPr fontId="2" type="noConversion"/>
  </si>
  <si>
    <t>BURIEDALIVE x ADLV</t>
    <phoneticPr fontId="2" type="noConversion"/>
  </si>
  <si>
    <t>VR GAME</t>
    <phoneticPr fontId="2" type="noConversion"/>
  </si>
  <si>
    <t>黑色 2码</t>
    <phoneticPr fontId="2" type="noConversion"/>
  </si>
  <si>
    <t>usiy</t>
    <phoneticPr fontId="2" type="noConversion"/>
  </si>
  <si>
    <t>广东省广州市天河区华景东路200号信华经理人花园</t>
    <phoneticPr fontId="2" type="noConversion"/>
  </si>
  <si>
    <t>紫色 M</t>
    <phoneticPr fontId="2" type="noConversion"/>
  </si>
  <si>
    <t>王晓玥</t>
    <phoneticPr fontId="2" type="noConversion"/>
  </si>
  <si>
    <t>湖北省宜昌市伍家岗区兴润秋雨台</t>
    <phoneticPr fontId="2" type="noConversion"/>
  </si>
  <si>
    <t>Purple label dreamlike tee (PT0003-2)</t>
    <phoneticPr fontId="2" type="noConversion"/>
  </si>
  <si>
    <t>徐梦晨</t>
    <phoneticPr fontId="2" type="noConversion"/>
  </si>
  <si>
    <t>黑龙江省牡丹江市西安区江城美地一区七号楼二单元403室</t>
    <phoneticPr fontId="2" type="noConversion"/>
  </si>
  <si>
    <t>BUCKLE DENIM PANTS black</t>
    <phoneticPr fontId="2" type="noConversion"/>
  </si>
  <si>
    <t>黑色 均码</t>
    <phoneticPr fontId="2" type="noConversion"/>
  </si>
  <si>
    <t>周艺雯</t>
    <phoneticPr fontId="2" type="noConversion"/>
  </si>
  <si>
    <t>江苏省徐州市鼓楼区琵琶街道滨河花园30号楼2单元201室</t>
    <phoneticPr fontId="2" type="noConversion"/>
  </si>
  <si>
    <t xml:space="preserve">letter from moon </t>
    <phoneticPr fontId="2" type="noConversion"/>
  </si>
  <si>
    <t>黑色1+1 短袖</t>
    <phoneticPr fontId="2" type="noConversion"/>
  </si>
  <si>
    <t>均码</t>
    <phoneticPr fontId="2" type="noConversion"/>
  </si>
  <si>
    <t>张佳</t>
    <phoneticPr fontId="2" type="noConversion"/>
  </si>
  <si>
    <t>江苏省南通市崇川区中兴街道军山花园36幢501室</t>
    <phoneticPr fontId="2" type="noConversion"/>
  </si>
  <si>
    <t>mahagrid</t>
    <phoneticPr fontId="2" type="noConversion"/>
  </si>
  <si>
    <t>蓝色扎染短袖</t>
    <phoneticPr fontId="2" type="noConversion"/>
  </si>
  <si>
    <t>S</t>
    <phoneticPr fontId="2" type="noConversion"/>
  </si>
  <si>
    <t>陈泽琳</t>
    <phoneticPr fontId="2" type="noConversion"/>
  </si>
  <si>
    <t>广东省佛山市顺德区容桂东逸湾七期水漾林庭B区3街35号</t>
    <phoneticPr fontId="2" type="noConversion"/>
  </si>
  <si>
    <t>Purple label O/G logo dolphin shorts (PP0002)</t>
    <phoneticPr fontId="2" type="noConversion"/>
  </si>
  <si>
    <t>CRUMP</t>
    <phoneticPr fontId="2" type="noConversion"/>
  </si>
  <si>
    <t>pain or pleasure</t>
    <phoneticPr fontId="2" type="noConversion"/>
  </si>
  <si>
    <t>总收入：</t>
    <phoneticPr fontId="2" type="noConversion"/>
  </si>
  <si>
    <t>单价</t>
    <phoneticPr fontId="2" type="noConversion"/>
  </si>
  <si>
    <t>总收</t>
    <phoneticPr fontId="2" type="noConversion"/>
  </si>
  <si>
    <t>韩元</t>
    <phoneticPr fontId="2" type="noConversion"/>
  </si>
  <si>
    <t>M</t>
    <phoneticPr fontId="2" type="noConversion"/>
  </si>
  <si>
    <t>实付</t>
    <phoneticPr fontId="2" type="noConversion"/>
  </si>
  <si>
    <t>总付款：</t>
    <phoneticPr fontId="2" type="noConversion"/>
  </si>
  <si>
    <t>紫色 S</t>
  </si>
  <si>
    <t>youth bath</t>
    <phoneticPr fontId="2" type="noConversion"/>
  </si>
  <si>
    <t>fcmm</t>
    <phoneticPr fontId="2" type="noConversion"/>
  </si>
  <si>
    <t>紫色短袖</t>
    <phoneticPr fontId="2" type="noConversion"/>
  </si>
  <si>
    <t>蓝色短袖</t>
    <phoneticPr fontId="2" type="noConversion"/>
  </si>
  <si>
    <t>XL</t>
    <phoneticPr fontId="2" type="noConversion"/>
  </si>
  <si>
    <t>+/-：</t>
    <phoneticPr fontId="2" type="noConversion"/>
  </si>
  <si>
    <t>序号</t>
    <phoneticPr fontId="2" type="noConversion"/>
  </si>
  <si>
    <t>总付款</t>
    <phoneticPr fontId="2" type="noConversion"/>
  </si>
  <si>
    <t>总收入</t>
    <phoneticPr fontId="2" type="noConversion"/>
  </si>
  <si>
    <t>+/-</t>
    <phoneticPr fontId="2" type="noConversion"/>
  </si>
  <si>
    <t>Royallife</t>
    <phoneticPr fontId="2" type="noConversion"/>
  </si>
  <si>
    <t>郑欣</t>
    <phoneticPr fontId="2" type="noConversion"/>
  </si>
  <si>
    <t>浙江省杭州市余杭区临平街道月荷路28号莱茵知己4-4</t>
    <phoneticPr fontId="2" type="noConversion"/>
  </si>
  <si>
    <t>2WAY RIBBON CARDIGAN black</t>
    <phoneticPr fontId="2" type="noConversion"/>
  </si>
  <si>
    <t>白色短袖</t>
    <phoneticPr fontId="2" type="noConversion"/>
  </si>
  <si>
    <t>七七</t>
    <phoneticPr fontId="2" type="noConversion"/>
  </si>
  <si>
    <t>福建省福州市晋安区新店镇秀山路198号康城小区一期</t>
    <phoneticPr fontId="2" type="noConversion"/>
  </si>
  <si>
    <t>尤里乌斯</t>
    <phoneticPr fontId="2" type="noConversion"/>
  </si>
  <si>
    <t>天津市西青区杨柳青镇莱茵小镇美林苑24-2-402</t>
    <phoneticPr fontId="2" type="noConversion"/>
  </si>
  <si>
    <t>Clotty</t>
    <phoneticPr fontId="2" type="noConversion"/>
  </si>
  <si>
    <t>黑色小红帽短袖</t>
    <phoneticPr fontId="2" type="noConversion"/>
  </si>
  <si>
    <t>main booth</t>
    <phoneticPr fontId="2" type="noConversion"/>
  </si>
  <si>
    <t>猜猜</t>
    <phoneticPr fontId="2" type="noConversion"/>
  </si>
  <si>
    <t>湖南省湘西州龙山县龙城世家</t>
    <phoneticPr fontId="2" type="noConversion"/>
  </si>
  <si>
    <t>fx</t>
    <phoneticPr fontId="2" type="noConversion"/>
  </si>
  <si>
    <t>广东省珠海市香洲区前山福石路81号10栋2401</t>
    <phoneticPr fontId="2" type="noConversion"/>
  </si>
  <si>
    <t>福建省福州市鼓楼区树汤路树兜花园3座</t>
    <phoneticPr fontId="2" type="noConversion"/>
  </si>
  <si>
    <t>5.20下单</t>
    <phoneticPr fontId="2" type="noConversion"/>
  </si>
  <si>
    <t>5.21下单</t>
    <phoneticPr fontId="2" type="noConversion"/>
  </si>
  <si>
    <t>时间</t>
    <phoneticPr fontId="2" type="noConversion"/>
  </si>
  <si>
    <t>小刘</t>
    <phoneticPr fontId="2" type="noConversion"/>
  </si>
  <si>
    <t>陈泽琳</t>
    <phoneticPr fontId="2" type="noConversion"/>
  </si>
  <si>
    <t>广东省佛山市顺德区容桂东逸湾七期水漾林庭B区3街35号</t>
    <phoneticPr fontId="2" type="noConversion"/>
  </si>
  <si>
    <t>米奇扎染短袖 紫色</t>
    <phoneticPr fontId="2" type="noConversion"/>
  </si>
  <si>
    <t>米奇扎染短袖 白色</t>
    <phoneticPr fontId="2" type="noConversion"/>
  </si>
  <si>
    <t>5.22下单</t>
    <phoneticPr fontId="2" type="noConversion"/>
  </si>
  <si>
    <t>张瑶</t>
    <phoneticPr fontId="2" type="noConversion"/>
  </si>
  <si>
    <t>重庆市南岸区美堤雅城2期2栋</t>
    <phoneticPr fontId="2" type="noConversion"/>
  </si>
  <si>
    <t>babletwo</t>
    <phoneticPr fontId="2" type="noConversion"/>
  </si>
  <si>
    <t>黑色豹纹短袖</t>
    <phoneticPr fontId="2" type="noConversion"/>
  </si>
  <si>
    <t>FDU</t>
    <phoneticPr fontId="2" type="noConversion"/>
  </si>
  <si>
    <t>数量</t>
    <phoneticPr fontId="2" type="noConversion"/>
  </si>
  <si>
    <t>APP</t>
    <phoneticPr fontId="2" type="noConversion"/>
  </si>
  <si>
    <t>100帮</t>
    <phoneticPr fontId="2" type="noConversion"/>
  </si>
  <si>
    <t>黑色落肩上衣</t>
    <phoneticPr fontId="2" type="noConversion"/>
  </si>
  <si>
    <t>扎染短袖</t>
    <phoneticPr fontId="2" type="noConversion"/>
  </si>
  <si>
    <t>Kristine</t>
    <phoneticPr fontId="2" type="noConversion"/>
  </si>
  <si>
    <t>上海市静安区海防路538弄6号2201室</t>
    <phoneticPr fontId="2" type="noConversion"/>
  </si>
  <si>
    <t>蓝色条纹</t>
    <phoneticPr fontId="2" type="noConversion"/>
  </si>
  <si>
    <t>L</t>
    <phoneticPr fontId="2" type="noConversion"/>
  </si>
  <si>
    <t>Jennie x GM联名款</t>
    <phoneticPr fontId="2" type="noConversion"/>
  </si>
  <si>
    <t>墨镜kuku01</t>
    <phoneticPr fontId="2" type="noConversion"/>
  </si>
  <si>
    <t>5.24下单</t>
    <phoneticPr fontId="2" type="noConversion"/>
  </si>
  <si>
    <t>etc</t>
    <phoneticPr fontId="2" type="noConversion"/>
  </si>
  <si>
    <t>国际运费</t>
    <phoneticPr fontId="2" type="noConversion"/>
  </si>
  <si>
    <t>李好</t>
    <phoneticPr fontId="2" type="noConversion"/>
  </si>
  <si>
    <t>上海市徐汇区柳州路128弄康馨家园2号9A</t>
    <phoneticPr fontId="2" type="noConversion"/>
  </si>
  <si>
    <t>5.28下单</t>
    <phoneticPr fontId="2" type="noConversion"/>
  </si>
  <si>
    <t>5.27下单</t>
    <phoneticPr fontId="2" type="noConversion"/>
  </si>
  <si>
    <t>其他支出</t>
    <phoneticPr fontId="2" type="noConversion"/>
  </si>
  <si>
    <t>投稿返现</t>
    <phoneticPr fontId="2" type="noConversion"/>
  </si>
  <si>
    <t>5.31下单</t>
    <phoneticPr fontId="2" type="noConversion"/>
  </si>
  <si>
    <t>muah muah</t>
    <phoneticPr fontId="2" type="noConversion"/>
  </si>
  <si>
    <t>黑色短袖</t>
  </si>
  <si>
    <t>国内运费</t>
    <phoneticPr fontId="2" type="noConversion"/>
  </si>
  <si>
    <t>国内邮费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</si>
</sst>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16" x14ac:knownFonts="1">
    <font>
      <sz val="11"/>
      <color theme="1"/>
      <name val="等线"/>
      <family val="2"/>
      <charset val="134"/>
      <scheme val="minor"/>
    </font>
    <font>
      <b/>
      <sz val="11"/>
      <color rgb="FFFA7D00"/>
      <name val="等线"/>
      <family val="2"/>
      <charset val="134"/>
      <scheme val="minor"/>
    </font>
    <font>
      <sz val="9"/>
      <name val="等线"/>
      <family val="2"/>
      <charset val="134"/>
      <scheme val="minor"/>
    </font>
    <font>
      <b/>
      <sz val="11"/>
      <color theme="1"/>
      <name val="等线"/>
      <family val="3"/>
      <charset val="134"/>
      <scheme val="minor"/>
    </font>
    <font>
      <b/>
      <sz val="11"/>
      <color theme="0"/>
      <name val="等线"/>
      <family val="2"/>
      <charset val="134"/>
      <scheme val="minor"/>
    </font>
    <font>
      <sz val="9"/>
      <color indexed="81"/>
      <name val="宋体"/>
      <family val="3"/>
      <charset val="134"/>
    </font>
    <font>
      <b/>
      <sz val="9"/>
      <color indexed="81"/>
      <name val="宋体"/>
      <family val="3"/>
      <charset val="134"/>
    </font>
    <font>
      <sz val="11"/>
      <color rgb="FFFF0000"/>
      <name val="等线"/>
      <family val="2"/>
      <charset val="134"/>
      <scheme val="minor"/>
    </font>
    <font>
      <b/>
      <sz val="11"/>
      <color theme="1"/>
      <name val="等线"/>
      <family val="2"/>
      <charset val="134"/>
      <scheme val="minor"/>
    </font>
    <font>
      <b/>
      <sz val="11"/>
      <color rgb="FFFF0000"/>
      <name val="等线"/>
      <family val="3"/>
      <charset val="134"/>
      <scheme val="minor"/>
    </font>
    <font>
      <b/>
      <sz val="13"/>
      <color theme="3"/>
      <name val="等线"/>
      <family val="2"/>
      <charset val="134"/>
      <scheme val="minor"/>
    </font>
    <font>
      <b/>
      <sz val="13"/>
      <color theme="8" tint="-0.249977111117893"/>
      <name val="等线"/>
      <family val="2"/>
      <charset val="134"/>
      <scheme val="minor"/>
    </font>
    <font>
      <u/>
      <sz val="11"/>
      <color theme="10"/>
      <name val="等线"/>
      <family val="2"/>
      <charset val="134"/>
      <scheme val="minor"/>
    </font>
    <font>
      <sz val="11"/>
      <color theme="0" tint="-0.14999847407452621"/>
      <name val="等线"/>
      <family val="3"/>
      <charset val="134"/>
      <scheme val="minor"/>
    </font>
    <font>
      <b/>
      <sz val="11"/>
      <color theme="0" tint="-0.14999847407452621"/>
      <name val="等线"/>
      <family val="3"/>
      <charset val="134"/>
      <scheme val="minor"/>
    </font>
    <font>
      <b/>
      <u/>
      <sz val="11"/>
      <color theme="10"/>
      <name val="等线"/>
      <family val="3"/>
      <charset val="134"/>
      <scheme val="minor"/>
    </font>
  </fonts>
  <fills count="7">
    <fill>
      <patternFill patternType="none"/>
    </fill>
    <fill>
      <patternFill patternType="gray125"/>
    </fill>
    <fill>
      <patternFill patternType="solid">
        <fgColor rgb="FFF2F2F2"/>
      </patternFill>
    </fill>
    <fill>
      <patternFill patternType="solid">
        <fgColor rgb="FFA5A5A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
      <left style="thick">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ck">
        <color theme="0" tint="-0.24994659260841701"/>
      </right>
      <top style="thick">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ck">
        <color theme="0" tint="-0.24994659260841701"/>
      </right>
      <top style="thin">
        <color theme="0" tint="-0.24994659260841701"/>
      </top>
      <bottom style="thick">
        <color theme="0" tint="-0.24994659260841701"/>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right style="thick">
        <color theme="0" tint="-0.24994659260841701"/>
      </right>
      <top/>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style="thick">
        <color theme="0" tint="-0.24994659260841701"/>
      </bottom>
      <diagonal/>
    </border>
    <border>
      <left style="thin">
        <color theme="0" tint="-0.24994659260841701"/>
      </left>
      <right style="thin">
        <color theme="0" tint="-0.24994659260841701"/>
      </right>
      <top/>
      <bottom/>
      <diagonal/>
    </border>
    <border>
      <left/>
      <right/>
      <top style="thin">
        <color theme="4"/>
      </top>
      <bottom style="double">
        <color theme="4"/>
      </bottom>
      <diagonal/>
    </border>
    <border>
      <left/>
      <right/>
      <top/>
      <bottom style="thick">
        <color theme="4" tint="0.499984740745262"/>
      </bottom>
      <diagonal/>
    </border>
    <border>
      <left/>
      <right/>
      <top style="thin">
        <color theme="4"/>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ck">
        <color theme="0" tint="-0.24994659260841701"/>
      </right>
      <top style="thick">
        <color theme="0" tint="-0.24994659260841701"/>
      </top>
      <bottom/>
      <diagonal/>
    </border>
    <border>
      <left style="thin">
        <color theme="0" tint="-0.24994659260841701"/>
      </left>
      <right style="thick">
        <color theme="0" tint="-0.24994659260841701"/>
      </right>
      <top/>
      <bottom style="thick">
        <color theme="0" tint="-0.24994659260841701"/>
      </bottom>
      <diagonal/>
    </border>
    <border>
      <left/>
      <right style="thick">
        <color theme="0" tint="-0.24994659260841701"/>
      </right>
      <top style="double">
        <color rgb="FF3F3F3F"/>
      </top>
      <bottom/>
      <diagonal/>
    </border>
    <border>
      <left style="thin">
        <color theme="0" tint="-0.24994659260841701"/>
      </left>
      <right style="thin">
        <color theme="0" tint="-0.24994659260841701"/>
      </right>
      <top style="thin">
        <color theme="0" tint="-0.24994659260841701"/>
      </top>
      <bottom/>
      <diagonal/>
    </border>
  </borders>
  <cellStyleXfs count="6">
    <xf numFmtId="0" fontId="0" fillId="0" borderId="0">
      <alignment vertical="center"/>
    </xf>
    <xf numFmtId="0" fontId="1" fillId="2" borderId="1" applyNumberFormat="0" applyAlignment="0" applyProtection="0">
      <alignment vertical="center"/>
    </xf>
    <xf numFmtId="0" fontId="4" fillId="3" borderId="4" applyNumberFormat="0" applyAlignment="0" applyProtection="0">
      <alignment vertical="center"/>
    </xf>
    <xf numFmtId="0" fontId="8" fillId="0" borderId="22" applyNumberFormat="0" applyFill="0" applyAlignment="0" applyProtection="0">
      <alignment vertical="center"/>
    </xf>
    <xf numFmtId="0" fontId="10" fillId="0" borderId="23" applyNumberFormat="0" applyFill="0" applyAlignment="0" applyProtection="0">
      <alignment vertical="center"/>
    </xf>
    <xf numFmtId="0" fontId="12" fillId="0" borderId="0" applyNumberFormat="0" applyFill="0" applyBorder="0" applyAlignment="0" applyProtection="0">
      <alignment vertical="center"/>
    </xf>
  </cellStyleXfs>
  <cellXfs count="134">
    <xf numFmtId="0" fontId="0" fillId="0" borderId="0" xfId="0">
      <alignment vertical="center"/>
    </xf>
    <xf numFmtId="0" fontId="1" fillId="2" borderId="1" xfId="1" applyAlignment="1">
      <alignment horizontal="center" vertical="center"/>
    </xf>
    <xf numFmtId="0" fontId="0" fillId="0" borderId="0" xfId="0" applyBorder="1">
      <alignment vertical="center"/>
    </xf>
    <xf numFmtId="0" fontId="3" fillId="0" borderId="0" xfId="0" applyFont="1" applyAlignment="1">
      <alignment horizontal="center" vertical="center"/>
    </xf>
    <xf numFmtId="0" fontId="4" fillId="3" borderId="4" xfId="2" applyAlignment="1">
      <alignment horizontal="center" vertical="center"/>
    </xf>
    <xf numFmtId="176" fontId="4" fillId="3" borderId="4" xfId="2" applyNumberFormat="1" applyAlignment="1">
      <alignment horizontal="center" vertical="center"/>
    </xf>
    <xf numFmtId="0" fontId="0" fillId="4" borderId="6" xfId="0" applyFill="1" applyBorder="1">
      <alignment vertical="center"/>
    </xf>
    <xf numFmtId="0" fontId="0" fillId="4" borderId="7"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9" xfId="0" applyFill="1" applyBorder="1">
      <alignment vertical="center"/>
    </xf>
    <xf numFmtId="0" fontId="0" fillId="5" borderId="10" xfId="0" applyFill="1" applyBorder="1">
      <alignment vertical="center"/>
    </xf>
    <xf numFmtId="0" fontId="0" fillId="5" borderId="12" xfId="0" applyFill="1" applyBorder="1">
      <alignment vertical="center"/>
    </xf>
    <xf numFmtId="0" fontId="0" fillId="5" borderId="13"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6" xfId="0" applyFill="1" applyBorder="1" applyAlignment="1">
      <alignment horizontal="left" vertical="center"/>
    </xf>
    <xf numFmtId="0" fontId="0" fillId="4" borderId="17"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6" xfId="0" applyFill="1" applyBorder="1" applyAlignment="1">
      <alignment horizontal="left" vertical="center"/>
    </xf>
    <xf numFmtId="0" fontId="0" fillId="5" borderId="17" xfId="0" applyFill="1" applyBorder="1">
      <alignment vertical="center"/>
    </xf>
    <xf numFmtId="0" fontId="0" fillId="0" borderId="0" xfId="0" applyBorder="1" applyAlignment="1">
      <alignment horizontal="center" vertical="center"/>
    </xf>
    <xf numFmtId="0" fontId="0" fillId="0" borderId="0" xfId="0" applyAlignment="1">
      <alignment horizontal="center" vertical="center"/>
    </xf>
    <xf numFmtId="176" fontId="3" fillId="0" borderId="0" xfId="0" applyNumberFormat="1" applyFont="1" applyAlignment="1">
      <alignment horizontal="center" vertical="center"/>
    </xf>
    <xf numFmtId="0" fontId="0" fillId="4" borderId="16" xfId="0" applyFill="1" applyBorder="1" applyAlignment="1">
      <alignment horizontal="center" vertical="center"/>
    </xf>
    <xf numFmtId="0" fontId="0" fillId="0" borderId="0" xfId="0" applyFill="1" applyBorder="1" applyAlignment="1">
      <alignment horizontal="center" vertical="center"/>
    </xf>
    <xf numFmtId="0" fontId="3" fillId="4" borderId="7" xfId="0" applyFont="1" applyFill="1" applyBorder="1">
      <alignment vertical="center"/>
    </xf>
    <xf numFmtId="0" fontId="3" fillId="4" borderId="10" xfId="0" applyFont="1" applyFill="1" applyBorder="1">
      <alignment vertical="center"/>
    </xf>
    <xf numFmtId="0" fontId="3" fillId="4" borderId="13" xfId="0" applyFont="1" applyFill="1" applyBorder="1">
      <alignment vertical="center"/>
    </xf>
    <xf numFmtId="0" fontId="3" fillId="5" borderId="7" xfId="0" applyFont="1" applyFill="1" applyBorder="1">
      <alignment vertical="center"/>
    </xf>
    <xf numFmtId="0" fontId="3" fillId="5" borderId="10" xfId="0" applyFont="1" applyFill="1" applyBorder="1">
      <alignment vertical="center"/>
    </xf>
    <xf numFmtId="0" fontId="3" fillId="5" borderId="13" xfId="0" applyFont="1" applyFill="1" applyBorder="1">
      <alignment vertical="center"/>
    </xf>
    <xf numFmtId="0" fontId="3" fillId="4" borderId="16" xfId="0" applyFont="1" applyFill="1" applyBorder="1">
      <alignment vertical="center"/>
    </xf>
    <xf numFmtId="0" fontId="3" fillId="5" borderId="16" xfId="0" applyFont="1" applyFill="1" applyBorder="1">
      <alignment vertical="center"/>
    </xf>
    <xf numFmtId="0" fontId="7" fillId="0" borderId="0" xfId="0" applyFont="1">
      <alignment vertical="center"/>
    </xf>
    <xf numFmtId="0" fontId="9" fillId="0" borderId="0" xfId="0" applyFont="1">
      <alignment vertical="center"/>
    </xf>
    <xf numFmtId="0" fontId="3" fillId="0" borderId="0" xfId="0" applyFont="1">
      <alignment vertical="center"/>
    </xf>
    <xf numFmtId="0" fontId="8" fillId="0" borderId="22" xfId="3" applyAlignment="1">
      <alignment horizontal="right" vertical="center"/>
    </xf>
    <xf numFmtId="0" fontId="8" fillId="0" borderId="22" xfId="3">
      <alignment vertical="center"/>
    </xf>
    <xf numFmtId="0" fontId="0" fillId="5" borderId="16" xfId="0" applyFill="1" applyBorder="1" applyAlignment="1">
      <alignment horizontal="center" vertical="center"/>
    </xf>
    <xf numFmtId="0" fontId="8" fillId="0" borderId="22" xfId="3" quotePrefix="1" applyAlignment="1">
      <alignment horizontal="right" vertical="center"/>
    </xf>
    <xf numFmtId="0" fontId="11" fillId="0" borderId="0" xfId="4" applyFont="1" applyBorder="1" applyAlignment="1">
      <alignment horizontal="center" vertical="center"/>
    </xf>
    <xf numFmtId="0" fontId="12" fillId="0" borderId="0" xfId="5" applyAlignment="1">
      <alignment horizontal="center" vertical="center"/>
    </xf>
    <xf numFmtId="0" fontId="8" fillId="0" borderId="0" xfId="3" applyBorder="1" applyAlignment="1">
      <alignment horizontal="center" vertical="center"/>
    </xf>
    <xf numFmtId="0" fontId="8" fillId="0" borderId="0" xfId="3" quotePrefix="1" applyBorder="1" applyAlignment="1">
      <alignment horizontal="center" vertical="center"/>
    </xf>
    <xf numFmtId="0" fontId="8" fillId="0" borderId="24" xfId="3" quotePrefix="1" applyFill="1" applyBorder="1" applyAlignment="1">
      <alignment horizontal="center" vertical="center"/>
    </xf>
    <xf numFmtId="177" fontId="8" fillId="0" borderId="26" xfId="3" applyNumberFormat="1" applyBorder="1">
      <alignment vertical="center"/>
    </xf>
    <xf numFmtId="177" fontId="8" fillId="0" borderId="26" xfId="3" applyNumberFormat="1" applyFill="1" applyBorder="1" applyAlignment="1">
      <alignment horizontal="center" vertical="center"/>
    </xf>
    <xf numFmtId="177" fontId="8" fillId="0" borderId="25" xfId="3" applyNumberFormat="1" applyFill="1" applyBorder="1">
      <alignment vertical="center"/>
    </xf>
    <xf numFmtId="0" fontId="8" fillId="0" borderId="27" xfId="3" applyBorder="1" applyAlignment="1">
      <alignment horizontal="center" vertical="center"/>
    </xf>
    <xf numFmtId="0" fontId="13" fillId="4" borderId="6" xfId="0" applyFont="1" applyFill="1" applyBorder="1">
      <alignment vertical="center"/>
    </xf>
    <xf numFmtId="0" fontId="13" fillId="4" borderId="7" xfId="0" applyFont="1" applyFill="1" applyBorder="1">
      <alignment vertical="center"/>
    </xf>
    <xf numFmtId="0" fontId="14" fillId="4" borderId="7" xfId="0" applyFont="1" applyFill="1" applyBorder="1">
      <alignment vertical="center"/>
    </xf>
    <xf numFmtId="0" fontId="12" fillId="0" borderId="0" xfId="5" applyBorder="1" applyAlignment="1">
      <alignment horizontal="center" vertical="center"/>
    </xf>
    <xf numFmtId="177" fontId="0" fillId="0" borderId="0" xfId="0" applyNumberFormat="1">
      <alignment vertical="center"/>
    </xf>
    <xf numFmtId="176" fontId="3" fillId="0" borderId="0" xfId="0" applyNumberFormat="1" applyFont="1" applyAlignment="1">
      <alignment horizontal="center" vertical="center"/>
    </xf>
    <xf numFmtId="0" fontId="1" fillId="2" borderId="1" xfId="1" applyBorder="1" applyAlignment="1">
      <alignment horizontal="center" vertical="center"/>
    </xf>
    <xf numFmtId="176" fontId="3" fillId="0" borderId="0" xfId="0" applyNumberFormat="1" applyFont="1" applyAlignment="1">
      <alignment horizontal="center" vertical="center"/>
    </xf>
    <xf numFmtId="0" fontId="3" fillId="0" borderId="0" xfId="0" applyFont="1" applyBorder="1" applyAlignment="1">
      <alignment horizontal="center" vertical="center"/>
    </xf>
    <xf numFmtId="176" fontId="3" fillId="0" borderId="0" xfId="0" applyNumberFormat="1" applyFont="1" applyAlignment="1">
      <alignment horizontal="center" vertical="center"/>
    </xf>
    <xf numFmtId="0" fontId="3" fillId="5" borderId="19" xfId="0" applyFont="1" applyFill="1" applyBorder="1">
      <alignment vertical="center"/>
    </xf>
    <xf numFmtId="0" fontId="3" fillId="5" borderId="20" xfId="0" applyFont="1" applyFill="1" applyBorder="1">
      <alignment vertical="center"/>
    </xf>
    <xf numFmtId="176" fontId="3" fillId="0" borderId="0" xfId="0" applyNumberFormat="1" applyFont="1" applyAlignment="1">
      <alignment horizontal="center" vertical="center"/>
    </xf>
    <xf numFmtId="0" fontId="0" fillId="0" borderId="0" xfId="0" applyFill="1">
      <alignment vertical="center"/>
    </xf>
    <xf numFmtId="177" fontId="8" fillId="0" borderId="25" xfId="3" applyNumberFormat="1" applyFill="1" applyBorder="1" applyAlignment="1">
      <alignment horizontal="center" vertical="center"/>
    </xf>
    <xf numFmtId="0" fontId="12" fillId="0" borderId="0" xfId="5" applyFill="1" applyAlignment="1">
      <alignment horizontal="center" vertical="center"/>
    </xf>
    <xf numFmtId="176" fontId="3" fillId="0" borderId="0" xfId="0" applyNumberFormat="1" applyFont="1" applyAlignment="1">
      <alignment horizontal="center" vertical="center"/>
    </xf>
    <xf numFmtId="0" fontId="15" fillId="0" borderId="0" xfId="5" applyFont="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6" borderId="16" xfId="0" applyFill="1" applyBorder="1">
      <alignment vertical="center"/>
    </xf>
    <xf numFmtId="0" fontId="3" fillId="4" borderId="16" xfId="0" applyFont="1" applyFill="1" applyBorder="1" applyAlignment="1">
      <alignment horizontal="center" vertical="center"/>
    </xf>
    <xf numFmtId="0" fontId="3" fillId="5" borderId="16" xfId="0" applyFont="1" applyFill="1" applyBorder="1" applyAlignment="1">
      <alignment horizontal="center" vertical="center"/>
    </xf>
    <xf numFmtId="177" fontId="8" fillId="0" borderId="25" xfId="0" applyNumberFormat="1" applyFont="1" applyFill="1" applyBorder="1">
      <alignment vertical="center"/>
    </xf>
    <xf numFmtId="0" fontId="0" fillId="5" borderId="19" xfId="0" applyFill="1" applyBorder="1">
      <alignment vertical="center"/>
    </xf>
    <xf numFmtId="0" fontId="0" fillId="5" borderId="20" xfId="0" applyFill="1" applyBorder="1">
      <alignment vertical="center"/>
    </xf>
    <xf numFmtId="0" fontId="14" fillId="4" borderId="7" xfId="0" applyFont="1" applyFill="1"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0" fontId="0" fillId="4" borderId="8" xfId="0" applyFill="1" applyBorder="1" applyAlignment="1">
      <alignment horizontal="left" vertical="center"/>
    </xf>
    <xf numFmtId="0" fontId="0" fillId="4" borderId="11" xfId="0" applyFill="1" applyBorder="1" applyAlignment="1">
      <alignment horizontal="left" vertical="center"/>
    </xf>
    <xf numFmtId="0" fontId="0" fillId="4" borderId="14" xfId="0" applyFill="1" applyBorder="1" applyAlignment="1">
      <alignment horizontal="left"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0" fontId="0" fillId="4" borderId="13" xfId="0" applyFill="1" applyBorder="1" applyAlignment="1">
      <alignment horizontal="center" vertical="center"/>
    </xf>
    <xf numFmtId="176" fontId="3" fillId="0" borderId="5" xfId="0" applyNumberFormat="1" applyFont="1" applyBorder="1" applyAlignment="1">
      <alignment horizontal="center" vertical="center"/>
    </xf>
    <xf numFmtId="176" fontId="3" fillId="0" borderId="0" xfId="0" applyNumberFormat="1" applyFont="1" applyBorder="1" applyAlignment="1">
      <alignment horizontal="center" vertical="center"/>
    </xf>
    <xf numFmtId="0" fontId="0" fillId="5" borderId="8" xfId="0" applyFill="1" applyBorder="1" applyAlignment="1">
      <alignment horizontal="left" vertical="center"/>
    </xf>
    <xf numFmtId="0" fontId="0" fillId="5" borderId="11"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center" vertical="center"/>
    </xf>
    <xf numFmtId="0" fontId="0" fillId="5" borderId="10" xfId="0" applyFill="1" applyBorder="1" applyAlignment="1">
      <alignment horizontal="center" vertical="center"/>
    </xf>
    <xf numFmtId="0" fontId="0" fillId="5" borderId="13" xfId="0" applyFill="1" applyBorder="1" applyAlignment="1">
      <alignment horizontal="center" vertical="center"/>
    </xf>
    <xf numFmtId="0" fontId="0" fillId="6" borderId="7" xfId="0" applyFill="1" applyBorder="1" applyAlignment="1">
      <alignment horizontal="left" vertical="center"/>
    </xf>
    <xf numFmtId="0" fontId="0" fillId="6" borderId="13" xfId="0" applyFill="1" applyBorder="1" applyAlignment="1">
      <alignment horizontal="left" vertical="center"/>
    </xf>
    <xf numFmtId="0" fontId="0" fillId="5" borderId="7" xfId="0" applyFill="1" applyBorder="1" applyAlignment="1">
      <alignment horizontal="left" vertical="center"/>
    </xf>
    <xf numFmtId="0" fontId="0" fillId="5" borderId="13" xfId="0" applyFill="1" applyBorder="1" applyAlignment="1">
      <alignment horizontal="left"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6" borderId="10" xfId="0" applyFill="1" applyBorder="1" applyAlignment="1">
      <alignment horizontal="left" vertical="center"/>
    </xf>
    <xf numFmtId="0" fontId="0" fillId="5" borderId="10" xfId="0" applyFill="1" applyBorder="1" applyAlignment="1">
      <alignment horizontal="left" vertical="center"/>
    </xf>
    <xf numFmtId="0" fontId="3" fillId="5" borderId="19" xfId="0" applyFont="1" applyFill="1" applyBorder="1" applyAlignment="1">
      <alignment horizontal="right" vertical="center"/>
    </xf>
    <xf numFmtId="0" fontId="3" fillId="5" borderId="21" xfId="0" applyFont="1" applyFill="1" applyBorder="1" applyAlignment="1">
      <alignment horizontal="right" vertical="center"/>
    </xf>
    <xf numFmtId="0" fontId="3" fillId="5" borderId="20" xfId="0" applyFont="1" applyFill="1" applyBorder="1" applyAlignment="1">
      <alignment horizontal="right" vertical="center"/>
    </xf>
    <xf numFmtId="176" fontId="3" fillId="0" borderId="0" xfId="0" applyNumberFormat="1" applyFont="1" applyAlignment="1">
      <alignment horizontal="center" vertical="center"/>
    </xf>
    <xf numFmtId="176" fontId="3" fillId="0" borderId="18" xfId="0" applyNumberFormat="1" applyFont="1" applyBorder="1" applyAlignment="1">
      <alignment horizontal="center" vertical="center"/>
    </xf>
    <xf numFmtId="0" fontId="0" fillId="4" borderId="7" xfId="0" applyFill="1" applyBorder="1" applyAlignment="1">
      <alignment horizontal="left" vertical="center"/>
    </xf>
    <xf numFmtId="0" fontId="0" fillId="4" borderId="10" xfId="0" applyFill="1" applyBorder="1" applyAlignment="1">
      <alignment horizontal="left" vertical="center"/>
    </xf>
    <xf numFmtId="0" fontId="0" fillId="4" borderId="13" xfId="0" applyFill="1" applyBorder="1" applyAlignment="1">
      <alignment horizontal="left" vertical="center"/>
    </xf>
    <xf numFmtId="0" fontId="3" fillId="5" borderId="19"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20"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20" xfId="0" applyFont="1" applyFill="1" applyBorder="1" applyAlignment="1">
      <alignment horizontal="center" vertical="center"/>
    </xf>
    <xf numFmtId="0" fontId="0" fillId="5" borderId="19" xfId="0" applyFill="1" applyBorder="1" applyAlignment="1">
      <alignment horizontal="left" vertical="center"/>
    </xf>
    <xf numFmtId="0" fontId="0" fillId="5" borderId="20" xfId="0" applyFill="1" applyBorder="1" applyAlignment="1">
      <alignment horizontal="left" vertical="center"/>
    </xf>
    <xf numFmtId="0" fontId="0" fillId="6" borderId="19" xfId="0" applyFill="1" applyBorder="1" applyAlignment="1">
      <alignment horizontal="left" vertical="center"/>
    </xf>
    <xf numFmtId="0" fontId="0" fillId="6" borderId="20" xfId="0" applyFill="1" applyBorder="1" applyAlignment="1">
      <alignment horizontal="left" vertical="center"/>
    </xf>
    <xf numFmtId="0" fontId="0" fillId="5" borderId="28" xfId="0" applyFill="1" applyBorder="1" applyAlignment="1">
      <alignment horizontal="left" vertical="center"/>
    </xf>
    <xf numFmtId="0" fontId="0" fillId="5" borderId="29" xfId="0" applyFill="1" applyBorder="1" applyAlignment="1">
      <alignment horizontal="left" vertical="center"/>
    </xf>
    <xf numFmtId="0" fontId="0" fillId="5" borderId="19" xfId="0" applyFill="1" applyBorder="1" applyAlignment="1">
      <alignment horizontal="right" vertical="center"/>
    </xf>
    <xf numFmtId="0" fontId="0" fillId="5" borderId="20" xfId="0" applyFill="1" applyBorder="1" applyAlignment="1">
      <alignment horizontal="right" vertical="center"/>
    </xf>
    <xf numFmtId="176" fontId="3" fillId="0" borderId="30" xfId="0" applyNumberFormat="1" applyFont="1" applyBorder="1" applyAlignment="1">
      <alignment horizontal="center" vertical="center"/>
    </xf>
    <xf numFmtId="0" fontId="3" fillId="0" borderId="18" xfId="0" applyFont="1" applyBorder="1" applyAlignment="1">
      <alignment horizontal="center" vertical="center"/>
    </xf>
    <xf numFmtId="0" fontId="0" fillId="4" borderId="19" xfId="0" applyFill="1" applyBorder="1" applyAlignment="1">
      <alignment horizontal="left" vertical="center"/>
    </xf>
    <xf numFmtId="0" fontId="0" fillId="4" borderId="20" xfId="0" applyFill="1" applyBorder="1" applyAlignment="1">
      <alignment horizontal="left" vertical="center"/>
    </xf>
    <xf numFmtId="0" fontId="0" fillId="4" borderId="28" xfId="0" applyFill="1" applyBorder="1" applyAlignment="1">
      <alignment horizontal="left" vertical="center"/>
    </xf>
    <xf numFmtId="0" fontId="0" fillId="4" borderId="29" xfId="0" applyFill="1" applyBorder="1" applyAlignment="1">
      <alignment horizontal="left" vertical="center"/>
    </xf>
  </cellXfs>
  <cellStyles count="6">
    <cellStyle name="标题 2" xfId="4" builtinId="17"/>
    <cellStyle name="常规" xfId="0" builtinId="0"/>
    <cellStyle name="超链接" xfId="5" builtinId="8"/>
    <cellStyle name="汇总" xfId="3" builtinId="25"/>
    <cellStyle name="计算" xfId="1" builtinId="22"/>
    <cellStyle name="检查单元格" xfId="2" builtinId="23"/>
  </cellStyles>
  <dxfs count="21">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2"/>
        <charset val="134"/>
        <scheme val="minor"/>
      </font>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border diagonalUp="0" diagonalDown="0" outline="0">
        <left/>
        <right/>
        <top/>
        <bottom/>
      </border>
    </dxf>
    <dxf>
      <font>
        <b/>
        <i val="0"/>
        <strike val="0"/>
        <condense val="0"/>
        <extend val="0"/>
        <outline val="0"/>
        <shadow val="0"/>
        <u/>
        <vertAlign val="baseline"/>
        <sz val="11"/>
        <color theme="10"/>
        <name val="等线"/>
        <family val="3"/>
        <charset val="134"/>
        <scheme val="minor"/>
      </font>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border diagonalUp="0" diagonalDown="0" outline="0">
        <left/>
        <right/>
        <top/>
        <bottom/>
      </border>
    </dxf>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left/>
        <right/>
        <top style="thin">
          <color theme="0" tint="-0.24994659260841701"/>
        </top>
        <bottom style="thin">
          <color theme="0" tint="-0.24994659260841701"/>
        </bottom>
      </border>
    </dxf>
    <dxf>
      <numFmt numFmtId="177" formatCode="#,##0.00_);[Red]\(#,##0.00\)"/>
      <fill>
        <patternFill patternType="none">
          <fgColor indexed="64"/>
          <bgColor indexed="65"/>
        </patternFill>
      </fill>
      <border diagonalUp="0" diagonalDown="0">
        <left/>
        <right/>
        <top style="thin">
          <color theme="0" tint="-0.24994659260841701"/>
        </top>
        <bottom/>
        <vertical/>
        <horizontal/>
      </border>
    </dxf>
    <dxf>
      <numFmt numFmtId="177" formatCode="#,##0.00_);[Red]\(#,##0.00\)"/>
      <fill>
        <patternFill patternType="none">
          <fgColor indexed="64"/>
          <bgColor indexed="65"/>
        </patternFill>
      </fill>
      <border diagonalUp="0" diagonalDown="0">
        <left/>
        <right/>
        <top style="thin">
          <color theme="0" tint="-0.24994659260841701"/>
        </top>
        <bottom/>
        <vertical/>
        <horizontal/>
      </border>
    </dxf>
    <dxf>
      <numFmt numFmtId="177" formatCode="#,##0.00_);[Red]\(#,##0.00\)"/>
      <border diagonalUp="0" diagonalDown="0" outline="0">
        <left/>
        <right/>
        <top style="thin">
          <color theme="0" tint="-0.24994659260841701"/>
        </top>
        <bottom style="thin">
          <color theme="0" tint="-0.24994659260841701"/>
        </bottom>
      </border>
    </dxf>
    <dxf>
      <numFmt numFmtId="177" formatCode="#,##0.00_);[Red]\(#,##0.00\)"/>
      <border diagonalUp="0" diagonalDown="0" outline="0">
        <left/>
        <right/>
        <top style="thin">
          <color theme="0" tint="-0.24994659260841701"/>
        </top>
        <bottom style="thin">
          <color theme="0" tint="-0.24994659260841701"/>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dxf>
    <dxf>
      <font>
        <b/>
        <family val="3"/>
      </font>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op>
      </border>
    </dxf>
    <dxf>
      <border outline="0">
        <bottom style="double">
          <color theme="4"/>
        </bottom>
      </border>
    </dxf>
    <dxf>
      <alignment horizontal="center" vertical="center" textRotation="0" wrapText="0" indent="0" justifyLastLine="0" shrinkToFit="0" readingOrder="0"/>
    </dxf>
  </dxfs>
  <tableStyles count="0" defaultTableStyle="TableStyleMedium2" defaultPivotStyle="PivotStyleLight16"/>
  <colors>
    <mruColors>
      <color rgb="FFEFF6FF"/>
      <color rgb="FFECFFEB"/>
      <color rgb="FFFFF0EB"/>
      <color rgb="FFFEF1F0"/>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44BC7-8F2D-4752-A971-24F798CFEC1C}" name="表1" displayName="表1" ref="A1:I11" totalsRowCount="1" headerRowDxfId="20" headerRowBorderDxfId="19" tableBorderDxfId="18" headerRowCellStyle="汇总" dataCellStyle="汇总">
  <autoFilter ref="A1:I10" xr:uid="{F2ABA23D-97C5-4A39-B304-D7EF47FB4C31}"/>
  <tableColumns count="9">
    <tableColumn id="1" xr3:uid="{E6B49A77-7544-4888-B89E-6DFD028332E1}" name="序号" dataDxfId="17" totalsRowDxfId="8" dataCellStyle="超链接" totalsRowCellStyle="超链接"/>
    <tableColumn id="7" xr3:uid="{5085D3B0-B454-4F3F-9DEA-7D484A87C9BB}" name="时间" dataDxfId="16" totalsRowDxfId="7" dataCellStyle="超链接" totalsRowCellStyle="超链接"/>
    <tableColumn id="8" xr3:uid="{A02C0EDF-44DE-4BDF-831D-A8954943C323}" name="数量" dataDxfId="15" totalsRowDxfId="6"/>
    <tableColumn id="2" xr3:uid="{AF4F6A89-2274-4415-A9A7-1A8B6616B4A9}" name="总付款" dataDxfId="14" totalsRowDxfId="5" dataCellStyle="汇总" totalsRowCellStyle="汇总"/>
    <tableColumn id="3" xr3:uid="{E2348C38-A7F5-4E77-891B-81C53D12D9FE}" name="总收入" dataDxfId="13" totalsRowDxfId="4" dataCellStyle="汇总" totalsRowCellStyle="汇总"/>
    <tableColumn id="6" xr3:uid="{3ABFCA13-7E8E-4E17-ADB9-11138FE11265}" name="国际运费" dataDxfId="12" totalsRowDxfId="3" dataCellStyle="汇总" totalsRowCellStyle="汇总"/>
    <tableColumn id="9" xr3:uid="{541C13D2-C2D2-4212-83DE-5B16D5FD4D37}" name="国内运费" dataDxfId="11" totalsRowDxfId="2" dataCellStyle="汇总"/>
    <tableColumn id="4" xr3:uid="{5FE51089-C9A0-451C-A4E3-B0A876AECE75}" name="+/-" dataDxfId="10" totalsRowDxfId="1" dataCellStyle="汇总" totalsRowCellStyle="汇总">
      <calculatedColumnFormula>E2-表1[[#This Row],[总付款]]-表1[[#This Row],[国际运费]]-表1[[#This Row],[国内运费]]</calculatedColumnFormula>
    </tableColumn>
    <tableColumn id="5" xr3:uid="{A192AF1A-3C87-483E-BF26-E32D6B5DAF4E}" name="APP" dataDxfId="9" totalsRowDxfId="0" dataCellStyle="汇总" totalsRowCellStyle="汇总"/>
  </tableColumns>
  <tableStyleInfo name="TableStyleLight1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Desktop/txt/&#22270;/X-C/&#24050;&#19979;&#21333;/5.22&#19979;&#21333;" TargetMode="External"/><Relationship Id="rId7" Type="http://schemas.openxmlformats.org/officeDocument/2006/relationships/comments" Target="../comments2.xml"/><Relationship Id="rId2" Type="http://schemas.openxmlformats.org/officeDocument/2006/relationships/hyperlink" Target="../../Desktop/txt/&#22270;/X-C/&#24050;&#19979;&#21333;/5.21&#19979;&#21333;" TargetMode="External"/><Relationship Id="rId1" Type="http://schemas.openxmlformats.org/officeDocument/2006/relationships/hyperlink" Target="../../Desktop/txt/&#22270;/X-C/&#24050;&#19979;&#21333;/5.20&#19979;&#21333;" TargetMode="External"/><Relationship Id="rId6" Type="http://schemas.openxmlformats.org/officeDocument/2006/relationships/vmlDrawing" Target="../drawings/vmlDrawing2.vml"/><Relationship Id="rId5" Type="http://schemas.openxmlformats.org/officeDocument/2006/relationships/printerSettings" Target="../printerSettings/printerSettings1.bin"/><Relationship Id="rId4" Type="http://schemas.openxmlformats.org/officeDocument/2006/relationships/hyperlink" Target="../../Desktop/txt/&#22270;/X-C/&#24050;&#19979;&#21333;/5.31&#19979;&#213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Desktop\txt\&#22270;\X-C\&#24050;&#19979;&#21333;\5.28&#19979;&#21333;%20FDU" TargetMode="External"/><Relationship Id="rId2" Type="http://schemas.openxmlformats.org/officeDocument/2006/relationships/hyperlink" Target="..\..\Desktop\txt\&#22270;\X-C\&#24050;&#19979;&#21333;\5.22&#19979;&#21333;%20FDU" TargetMode="External"/><Relationship Id="rId1" Type="http://schemas.openxmlformats.org/officeDocument/2006/relationships/hyperlink" Target="..\..\Desktop\txt\&#22270;\X-C\&#24050;&#19979;&#21333;\5.21&#19979;&#21333;%20FD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9E5C-CCB9-476F-8234-E85E0F0C37F3}">
  <dimension ref="A1:L1"/>
  <sheetViews>
    <sheetView workbookViewId="0">
      <selection activeCell="C7" sqref="C7"/>
    </sheetView>
  </sheetViews>
  <sheetFormatPr defaultRowHeight="19.95" customHeight="1" x14ac:dyDescent="0.25"/>
  <cols>
    <col min="1" max="1" width="14.88671875" bestFit="1" customWidth="1"/>
    <col min="2" max="2" width="23" customWidth="1"/>
    <col min="10" max="10" width="7.5546875" bestFit="1" customWidth="1"/>
    <col min="11" max="11" width="12.77734375" bestFit="1" customWidth="1"/>
    <col min="12" max="12" width="66.5546875" bestFit="1" customWidth="1"/>
  </cols>
  <sheetData>
    <row r="1" spans="1:12" ht="19.95" customHeight="1" x14ac:dyDescent="0.25">
      <c r="A1" s="1" t="s">
        <v>0</v>
      </c>
      <c r="B1" s="82" t="s">
        <v>1</v>
      </c>
      <c r="C1" s="83"/>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1D21-E3EC-4765-94A6-5F04A796FA6F}">
  <dimension ref="A1:L1"/>
  <sheetViews>
    <sheetView workbookViewId="0">
      <selection activeCell="B18" sqref="B18"/>
    </sheetView>
  </sheetViews>
  <sheetFormatPr defaultRowHeight="19.95" customHeight="1" x14ac:dyDescent="0.25"/>
  <cols>
    <col min="1" max="1" width="12.44140625" bestFit="1" customWidth="1"/>
    <col min="2" max="2" width="18.88671875" bestFit="1" customWidth="1"/>
    <col min="3" max="3" width="9.109375" customWidth="1"/>
    <col min="4" max="4" width="9.44140625" bestFit="1" customWidth="1"/>
    <col min="10" max="10" width="9.5546875" bestFit="1" customWidth="1"/>
    <col min="11" max="11" width="12.77734375" bestFit="1" customWidth="1"/>
    <col min="12" max="12" width="55.6640625" bestFit="1" customWidth="1"/>
  </cols>
  <sheetData>
    <row r="1" spans="1:12" ht="19.95" customHeight="1" x14ac:dyDescent="0.25">
      <c r="A1" s="1" t="s">
        <v>0</v>
      </c>
      <c r="B1" s="82" t="s">
        <v>1</v>
      </c>
      <c r="C1" s="83"/>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FBE1-8ECA-46E5-9F0F-953899B69DB4}">
  <dimension ref="A1:L19"/>
  <sheetViews>
    <sheetView workbookViewId="0">
      <selection activeCell="A4" sqref="A4"/>
    </sheetView>
  </sheetViews>
  <sheetFormatPr defaultRowHeight="13.8" x14ac:dyDescent="0.25"/>
  <cols>
    <col min="4" max="4" width="12.109375" customWidth="1"/>
    <col min="5" max="5" width="13.109375" customWidth="1"/>
    <col min="6" max="7" width="11.88671875" customWidth="1"/>
    <col min="8" max="9" width="11" customWidth="1"/>
  </cols>
  <sheetData>
    <row r="1" spans="1:12" ht="19.95" customHeight="1" x14ac:dyDescent="0.25">
      <c r="A1" s="54" t="s">
        <v>73</v>
      </c>
      <c r="B1" s="27" t="s">
        <v>96</v>
      </c>
      <c r="C1" s="27" t="s">
        <v>108</v>
      </c>
      <c r="D1" s="48" t="s">
        <v>74</v>
      </c>
      <c r="E1" s="48" t="s">
        <v>75</v>
      </c>
      <c r="F1" s="48" t="s">
        <v>121</v>
      </c>
      <c r="G1" s="48" t="s">
        <v>131</v>
      </c>
      <c r="H1" s="49" t="s">
        <v>76</v>
      </c>
      <c r="I1" s="50" t="s">
        <v>109</v>
      </c>
      <c r="K1" t="s">
        <v>126</v>
      </c>
    </row>
    <row r="2" spans="1:12" x14ac:dyDescent="0.25">
      <c r="A2" s="47">
        <v>1</v>
      </c>
      <c r="B2" s="60">
        <v>5.2</v>
      </c>
      <c r="C2" s="3">
        <v>17</v>
      </c>
      <c r="D2" s="51">
        <v>1251.7</v>
      </c>
      <c r="E2" s="51">
        <v>1776.84</v>
      </c>
      <c r="F2" s="51">
        <v>246.4</v>
      </c>
      <c r="G2" s="51">
        <v>64</v>
      </c>
      <c r="H2" s="51">
        <f>E2-表1[[#This Row],[总付款]]-表1[[#This Row],[国际运费]]-表1[[#This Row],[国内运费]]</f>
        <v>214.7399999999999</v>
      </c>
      <c r="I2" s="52" t="s">
        <v>110</v>
      </c>
      <c r="J2" s="59"/>
    </row>
    <row r="3" spans="1:12" x14ac:dyDescent="0.25">
      <c r="A3" s="47">
        <v>2</v>
      </c>
      <c r="B3" s="60">
        <v>5.21</v>
      </c>
      <c r="C3" s="3">
        <v>5</v>
      </c>
      <c r="D3" s="53">
        <v>1034.51</v>
      </c>
      <c r="E3" s="53">
        <v>1184.43</v>
      </c>
      <c r="F3" s="53">
        <v>0</v>
      </c>
      <c r="G3" s="53">
        <v>16</v>
      </c>
      <c r="H3" s="53">
        <f>E3-表1[[#This Row],[总付款]]-表1[[#This Row],[国际运费]]-表1[[#This Row],[国内运费]]</f>
        <v>133.92000000000007</v>
      </c>
      <c r="I3" s="52" t="s">
        <v>107</v>
      </c>
      <c r="J3" s="59"/>
      <c r="K3" t="s">
        <v>127</v>
      </c>
      <c r="L3">
        <v>10</v>
      </c>
    </row>
    <row r="4" spans="1:12" x14ac:dyDescent="0.25">
      <c r="A4" s="58">
        <v>3</v>
      </c>
      <c r="B4" s="60">
        <v>5.21</v>
      </c>
      <c r="C4" s="3">
        <v>3</v>
      </c>
      <c r="D4" s="53">
        <v>817.44</v>
      </c>
      <c r="E4" s="53">
        <v>1047</v>
      </c>
      <c r="F4" s="53">
        <v>60.4</v>
      </c>
      <c r="G4" s="53">
        <v>16</v>
      </c>
      <c r="H4" s="53">
        <f>E4-表1[[#This Row],[总付款]]-表1[[#This Row],[国际运费]]-表1[[#This Row],[国内运费]]</f>
        <v>153.15999999999994</v>
      </c>
      <c r="I4" s="52" t="s">
        <v>110</v>
      </c>
      <c r="J4" s="59"/>
    </row>
    <row r="5" spans="1:12" x14ac:dyDescent="0.25">
      <c r="A5" s="58">
        <v>4</v>
      </c>
      <c r="B5" s="60">
        <v>5.22</v>
      </c>
      <c r="C5" s="3">
        <v>3</v>
      </c>
      <c r="D5" s="53">
        <v>604.79999999999995</v>
      </c>
      <c r="E5" s="53">
        <v>807</v>
      </c>
      <c r="F5" s="53">
        <v>61.5</v>
      </c>
      <c r="G5" s="53">
        <v>24</v>
      </c>
      <c r="H5" s="53">
        <f>E5-表1[[#This Row],[总付款]]-表1[[#This Row],[国际运费]]-表1[[#This Row],[国内运费]]</f>
        <v>116.70000000000005</v>
      </c>
      <c r="I5" s="52" t="s">
        <v>110</v>
      </c>
      <c r="J5" s="59"/>
    </row>
    <row r="6" spans="1:12" x14ac:dyDescent="0.25">
      <c r="A6" s="58">
        <v>5</v>
      </c>
      <c r="B6" s="62">
        <v>5.22</v>
      </c>
      <c r="C6" s="63">
        <v>6</v>
      </c>
      <c r="D6" s="53">
        <v>1452.68</v>
      </c>
      <c r="E6" s="53">
        <v>1653.8</v>
      </c>
      <c r="F6" s="53">
        <v>0</v>
      </c>
      <c r="G6" s="53"/>
      <c r="H6" s="53">
        <f>E6-表1[[#This Row],[总付款]]-表1[[#This Row],[国际运费]]-表1[[#This Row],[国内运费]]</f>
        <v>201.11999999999989</v>
      </c>
      <c r="I6" s="52" t="s">
        <v>107</v>
      </c>
    </row>
    <row r="7" spans="1:12" x14ac:dyDescent="0.25">
      <c r="A7" s="58">
        <v>6</v>
      </c>
      <c r="B7" s="64">
        <v>5.24</v>
      </c>
      <c r="C7" s="63">
        <v>1</v>
      </c>
      <c r="D7" s="53">
        <v>1498</v>
      </c>
      <c r="E7" s="53">
        <v>1598</v>
      </c>
      <c r="F7" s="53">
        <v>0</v>
      </c>
      <c r="G7" s="53"/>
      <c r="H7" s="53">
        <f>E7-表1[[#This Row],[总付款]]-表1[[#This Row],[国际运费]]-表1[[#This Row],[国内运费]]</f>
        <v>100</v>
      </c>
      <c r="I7" s="52" t="s">
        <v>120</v>
      </c>
      <c r="K7" s="27"/>
    </row>
    <row r="8" spans="1:12" x14ac:dyDescent="0.25">
      <c r="A8" s="58">
        <v>7</v>
      </c>
      <c r="B8" s="67">
        <v>5.27</v>
      </c>
      <c r="C8" s="63">
        <v>1</v>
      </c>
      <c r="D8" s="53">
        <v>1498</v>
      </c>
      <c r="E8" s="53">
        <v>1598</v>
      </c>
      <c r="F8" s="53">
        <v>0</v>
      </c>
      <c r="G8" s="53"/>
      <c r="H8" s="53">
        <f>E8-表1[[#This Row],[总付款]]-表1[[#This Row],[国际运费]]-表1[[#This Row],[国内运费]]</f>
        <v>100</v>
      </c>
      <c r="I8" s="69" t="s">
        <v>120</v>
      </c>
    </row>
    <row r="9" spans="1:12" x14ac:dyDescent="0.25">
      <c r="A9" s="58">
        <v>8</v>
      </c>
      <c r="B9" s="67">
        <v>5.28</v>
      </c>
      <c r="C9" s="63">
        <v>2</v>
      </c>
      <c r="D9" s="53">
        <v>509.25</v>
      </c>
      <c r="E9" s="53">
        <v>576.52</v>
      </c>
      <c r="F9" s="53">
        <v>0</v>
      </c>
      <c r="G9" s="53"/>
      <c r="H9" s="53">
        <f>E9-表1[[#This Row],[总付款]]-表1[[#This Row],[国际运费]]-表1[[#This Row],[国内运费]]</f>
        <v>67.269999999999982</v>
      </c>
      <c r="I9" s="52" t="s">
        <v>107</v>
      </c>
    </row>
    <row r="10" spans="1:12" x14ac:dyDescent="0.25">
      <c r="A10" s="58">
        <v>9</v>
      </c>
      <c r="B10" s="71">
        <v>5.31</v>
      </c>
      <c r="C10" s="63">
        <v>1</v>
      </c>
      <c r="D10" s="53">
        <v>70</v>
      </c>
      <c r="E10" s="53">
        <v>90</v>
      </c>
      <c r="F10" s="53">
        <v>14.8</v>
      </c>
      <c r="G10" s="53"/>
      <c r="H10" s="53">
        <f>E10-表1[[#This Row],[总付款]]-表1[[#This Row],[国际运费]]-表1[[#This Row],[国内运费]]</f>
        <v>5.1999999999999993</v>
      </c>
      <c r="I10" s="53"/>
    </row>
    <row r="11" spans="1:12" x14ac:dyDescent="0.25">
      <c r="A11" s="58"/>
      <c r="B11" s="72"/>
      <c r="C11" s="63"/>
      <c r="D11" s="53"/>
      <c r="E11" s="53"/>
      <c r="F11" s="53"/>
      <c r="G11" s="78"/>
      <c r="H11" s="53"/>
      <c r="I11" s="53"/>
    </row>
    <row r="19" spans="3:8" x14ac:dyDescent="0.25">
      <c r="C19">
        <f>SUM(C2:C18)</f>
        <v>39</v>
      </c>
      <c r="G19" s="59">
        <f>SUM(G2:G18)</f>
        <v>120</v>
      </c>
      <c r="H19">
        <f>SUM(H2:H18)</f>
        <v>1092.1099999999999</v>
      </c>
    </row>
  </sheetData>
  <phoneticPr fontId="2" type="noConversion"/>
  <hyperlinks>
    <hyperlink ref="A2" location="'100帮 已下单'!B23" display="'100帮 已下单'!B23" xr:uid="{DCD93F4C-135B-4EB8-B9A9-6D05F1D7F13C}"/>
    <hyperlink ref="A3" location="'FDU 已下单'!B12" display="'FDU 已下单'!B12" xr:uid="{A1292E66-71B8-4903-B9F7-5452159D8D4F}"/>
    <hyperlink ref="A4" location="'100帮 已下单'!B32" display="'100帮 已下单'!B32" xr:uid="{4DE8070E-1B02-49CD-92FE-B1F92B9E55AF}"/>
    <hyperlink ref="A5" location="'100帮 已下单'!B41" display="'100帮 已下单'!B41" xr:uid="{CA2948F3-71F8-4C5E-8589-07B3080ADE6C}"/>
    <hyperlink ref="A6" location="'FDU 已下单'!B26" display="'FDU 已下单'!B26" xr:uid="{C5CF0EB6-11B0-4B8F-B6BB-BC391FA96A92}"/>
    <hyperlink ref="A7" location="etc!B6" display="etc!B6" xr:uid="{057F9AB6-A174-49A8-866E-849B45749AF2}"/>
    <hyperlink ref="A8" location="etc!B13" display="etc!B13" xr:uid="{C1C225CB-1B0F-4715-A848-F316CC0BCC3D}"/>
    <hyperlink ref="A9" location="'FDU 已下单'!B34" display="'FDU 已下单'!B34" xr:uid="{DFD8EAAE-03D0-4D68-BC41-13B195ADAF9B}"/>
    <hyperlink ref="A10" location="'100帮 已下单'!B48" display="'100帮 已下单'!B48" xr:uid="{0A9C2834-BD94-4F5B-A801-CA425A8DD800}"/>
  </hyperlink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AC304-3998-4D5B-9867-658A3579CE90}">
  <dimension ref="A1:N49"/>
  <sheetViews>
    <sheetView tabSelected="1" workbookViewId="0">
      <pane ySplit="1" topLeftCell="A23" activePane="bottomLeft" state="frozen"/>
      <selection pane="bottomLeft" activeCell="L27" sqref="L27"/>
    </sheetView>
  </sheetViews>
  <sheetFormatPr defaultRowHeight="19.95" customHeight="1" x14ac:dyDescent="0.25"/>
  <cols>
    <col min="1" max="1" width="17.77734375" bestFit="1" customWidth="1"/>
    <col min="2" max="2" width="42.5546875" bestFit="1" customWidth="1"/>
    <col min="3" max="3" width="14.88671875" bestFit="1" customWidth="1"/>
    <col min="11" max="11" width="9.5546875" bestFit="1" customWidth="1"/>
    <col min="13" max="13" width="12.77734375" bestFit="1" customWidth="1"/>
    <col min="14" max="14" width="66.5546875" bestFit="1" customWidth="1"/>
  </cols>
  <sheetData>
    <row r="1" spans="1:14" ht="19.95" customHeight="1" thickBot="1" x14ac:dyDescent="0.3">
      <c r="A1" s="1" t="s">
        <v>0</v>
      </c>
      <c r="B1" s="82" t="s">
        <v>1</v>
      </c>
      <c r="C1" s="83"/>
      <c r="D1" s="1" t="s">
        <v>2</v>
      </c>
      <c r="E1" s="61" t="s">
        <v>62</v>
      </c>
      <c r="F1" s="61" t="s">
        <v>60</v>
      </c>
      <c r="G1" s="61" t="s">
        <v>61</v>
      </c>
      <c r="H1" s="61" t="s">
        <v>64</v>
      </c>
      <c r="I1" s="61" t="s">
        <v>121</v>
      </c>
      <c r="J1" s="61" t="s">
        <v>131</v>
      </c>
      <c r="K1" s="61" t="s">
        <v>15</v>
      </c>
      <c r="L1" s="1" t="s">
        <v>3</v>
      </c>
      <c r="M1" s="1" t="s">
        <v>4</v>
      </c>
      <c r="N1" s="1" t="s">
        <v>5</v>
      </c>
    </row>
    <row r="2" spans="1:14" ht="19.95" customHeight="1" thickTop="1" thickBot="1" x14ac:dyDescent="0.3">
      <c r="A2" s="4">
        <v>5.19</v>
      </c>
      <c r="B2" s="2"/>
      <c r="C2" s="2"/>
      <c r="D2" s="2"/>
      <c r="E2" s="26"/>
      <c r="F2" s="26"/>
      <c r="G2" s="26"/>
      <c r="H2" s="26"/>
      <c r="I2" s="26"/>
      <c r="J2" s="26"/>
      <c r="K2" s="30"/>
      <c r="L2" s="2"/>
      <c r="M2" s="2"/>
      <c r="N2" s="2"/>
    </row>
    <row r="3" spans="1:14" ht="19.95" customHeight="1" thickTop="1" x14ac:dyDescent="0.25">
      <c r="A3" s="90" t="s">
        <v>57</v>
      </c>
      <c r="B3" s="55" t="s">
        <v>8</v>
      </c>
      <c r="C3" s="56" t="s">
        <v>9</v>
      </c>
      <c r="D3" s="56">
        <v>1</v>
      </c>
      <c r="E3" s="56">
        <v>8100</v>
      </c>
      <c r="F3" s="56">
        <v>79</v>
      </c>
      <c r="G3" s="57">
        <f>F3*D3</f>
        <v>79</v>
      </c>
      <c r="H3" s="57">
        <v>53</v>
      </c>
      <c r="I3" s="57"/>
      <c r="J3" s="81"/>
      <c r="K3" s="87">
        <v>10</v>
      </c>
      <c r="L3" s="98" t="s">
        <v>6</v>
      </c>
      <c r="M3" s="111">
        <v>13814694770</v>
      </c>
      <c r="N3" s="84" t="s">
        <v>7</v>
      </c>
    </row>
    <row r="4" spans="1:14" ht="19.95" customHeight="1" x14ac:dyDescent="0.25">
      <c r="A4" s="91"/>
      <c r="B4" s="8" t="s">
        <v>10</v>
      </c>
      <c r="C4" s="9" t="s">
        <v>11</v>
      </c>
      <c r="D4" s="9">
        <v>1</v>
      </c>
      <c r="E4" s="9">
        <v>8100</v>
      </c>
      <c r="F4" s="9">
        <v>79</v>
      </c>
      <c r="G4" s="32">
        <f>F4*D4</f>
        <v>79</v>
      </c>
      <c r="H4" s="32">
        <v>53</v>
      </c>
      <c r="I4" s="32"/>
      <c r="J4" s="117">
        <v>8</v>
      </c>
      <c r="K4" s="88"/>
      <c r="L4" s="104"/>
      <c r="M4" s="112"/>
      <c r="N4" s="85"/>
    </row>
    <row r="5" spans="1:14" ht="19.95" customHeight="1" x14ac:dyDescent="0.25">
      <c r="A5" s="91"/>
      <c r="B5" s="8" t="s">
        <v>13</v>
      </c>
      <c r="C5" s="9" t="s">
        <v>66</v>
      </c>
      <c r="D5" s="9">
        <v>1</v>
      </c>
      <c r="E5" s="9">
        <v>8400</v>
      </c>
      <c r="F5" s="9">
        <v>85</v>
      </c>
      <c r="G5" s="32">
        <f>F5*D5</f>
        <v>85</v>
      </c>
      <c r="H5" s="32">
        <v>55</v>
      </c>
      <c r="I5" s="32"/>
      <c r="J5" s="118"/>
      <c r="K5" s="88"/>
      <c r="L5" s="104"/>
      <c r="M5" s="112"/>
      <c r="N5" s="85"/>
    </row>
    <row r="6" spans="1:14" ht="19.95" customHeight="1" x14ac:dyDescent="0.25">
      <c r="A6" s="91"/>
      <c r="B6" s="8" t="s">
        <v>14</v>
      </c>
      <c r="C6" s="9" t="s">
        <v>9</v>
      </c>
      <c r="D6" s="9">
        <v>1</v>
      </c>
      <c r="E6" s="9">
        <v>8400</v>
      </c>
      <c r="F6" s="9">
        <v>85</v>
      </c>
      <c r="G6" s="32">
        <f>F6*D6</f>
        <v>85</v>
      </c>
      <c r="H6" s="32">
        <v>55</v>
      </c>
      <c r="I6" s="32"/>
      <c r="J6" s="118"/>
      <c r="K6" s="88"/>
      <c r="L6" s="104"/>
      <c r="M6" s="112"/>
      <c r="N6" s="85"/>
    </row>
    <row r="7" spans="1:14" ht="19.95" customHeight="1" thickBot="1" x14ac:dyDescent="0.3">
      <c r="A7" s="91"/>
      <c r="B7" s="10" t="s">
        <v>12</v>
      </c>
      <c r="C7" s="11" t="s">
        <v>11</v>
      </c>
      <c r="D7" s="11">
        <v>1</v>
      </c>
      <c r="E7" s="11">
        <v>7500</v>
      </c>
      <c r="F7" s="11">
        <v>75</v>
      </c>
      <c r="G7" s="33">
        <f>F7*D7</f>
        <v>75</v>
      </c>
      <c r="H7" s="33">
        <v>48</v>
      </c>
      <c r="I7" s="33"/>
      <c r="J7" s="119"/>
      <c r="K7" s="89"/>
      <c r="L7" s="99"/>
      <c r="M7" s="113"/>
      <c r="N7" s="86"/>
    </row>
    <row r="8" spans="1:14" ht="19.95" customHeight="1" thickTop="1" x14ac:dyDescent="0.25">
      <c r="A8" s="91"/>
      <c r="B8" s="12" t="s">
        <v>12</v>
      </c>
      <c r="C8" s="13" t="s">
        <v>11</v>
      </c>
      <c r="D8" s="13">
        <v>1</v>
      </c>
      <c r="E8" s="13">
        <v>7500</v>
      </c>
      <c r="F8" s="13">
        <v>75</v>
      </c>
      <c r="G8" s="106">
        <v>241.39</v>
      </c>
      <c r="H8" s="34">
        <v>48</v>
      </c>
      <c r="I8" s="34"/>
      <c r="J8" s="114">
        <v>8</v>
      </c>
      <c r="K8" s="95">
        <v>6.65</v>
      </c>
      <c r="L8" s="98" t="s">
        <v>16</v>
      </c>
      <c r="M8" s="100">
        <v>17375302553</v>
      </c>
      <c r="N8" s="92" t="s">
        <v>17</v>
      </c>
    </row>
    <row r="9" spans="1:14" ht="19.95" customHeight="1" x14ac:dyDescent="0.25">
      <c r="A9" s="91"/>
      <c r="B9" s="14" t="s">
        <v>14</v>
      </c>
      <c r="C9" s="15" t="s">
        <v>9</v>
      </c>
      <c r="D9" s="15">
        <v>1</v>
      </c>
      <c r="E9" s="15">
        <v>8400</v>
      </c>
      <c r="F9" s="15">
        <v>85</v>
      </c>
      <c r="G9" s="107"/>
      <c r="H9" s="35">
        <v>55</v>
      </c>
      <c r="I9" s="35"/>
      <c r="J9" s="115"/>
      <c r="K9" s="96"/>
      <c r="L9" s="104"/>
      <c r="M9" s="105"/>
      <c r="N9" s="93"/>
    </row>
    <row r="10" spans="1:14" ht="19.95" customHeight="1" thickBot="1" x14ac:dyDescent="0.3">
      <c r="A10" s="91"/>
      <c r="B10" s="16" t="s">
        <v>10</v>
      </c>
      <c r="C10" s="17" t="s">
        <v>11</v>
      </c>
      <c r="D10" s="17">
        <v>1</v>
      </c>
      <c r="E10" s="17">
        <v>8100</v>
      </c>
      <c r="F10" s="17">
        <v>79</v>
      </c>
      <c r="G10" s="108"/>
      <c r="H10" s="36">
        <v>53</v>
      </c>
      <c r="I10" s="36"/>
      <c r="J10" s="116"/>
      <c r="K10" s="97"/>
      <c r="L10" s="99"/>
      <c r="M10" s="101"/>
      <c r="N10" s="94"/>
    </row>
    <row r="11" spans="1:14" ht="19.95" customHeight="1" thickTop="1" thickBot="1" x14ac:dyDescent="0.3">
      <c r="A11" s="91"/>
      <c r="B11" s="18" t="s">
        <v>10</v>
      </c>
      <c r="C11" s="19" t="s">
        <v>20</v>
      </c>
      <c r="D11" s="19">
        <v>2</v>
      </c>
      <c r="E11" s="19">
        <v>8100</v>
      </c>
      <c r="F11" s="19">
        <v>79</v>
      </c>
      <c r="G11" s="31">
        <f t="shared" ref="G11:G16" si="0">F11*D11</f>
        <v>158</v>
      </c>
      <c r="H11" s="37">
        <v>106</v>
      </c>
      <c r="I11" s="37"/>
      <c r="J11" s="76">
        <v>8</v>
      </c>
      <c r="K11" s="29">
        <v>0.95</v>
      </c>
      <c r="L11" s="75" t="s">
        <v>19</v>
      </c>
      <c r="M11" s="20">
        <v>18840654030</v>
      </c>
      <c r="N11" s="21" t="s">
        <v>18</v>
      </c>
    </row>
    <row r="12" spans="1:14" ht="19.95" customHeight="1" thickTop="1" x14ac:dyDescent="0.25">
      <c r="A12" s="91"/>
      <c r="B12" s="12" t="s">
        <v>10</v>
      </c>
      <c r="C12" s="13" t="s">
        <v>22</v>
      </c>
      <c r="D12" s="13">
        <v>1</v>
      </c>
      <c r="E12" s="13">
        <v>8100</v>
      </c>
      <c r="F12" s="13">
        <v>79</v>
      </c>
      <c r="G12" s="34">
        <f t="shared" si="0"/>
        <v>79</v>
      </c>
      <c r="H12" s="34">
        <v>53</v>
      </c>
      <c r="I12" s="65"/>
      <c r="J12" s="114">
        <v>8</v>
      </c>
      <c r="K12" s="102">
        <v>0.95</v>
      </c>
      <c r="L12" s="98" t="s">
        <v>23</v>
      </c>
      <c r="M12" s="100">
        <v>13952822468</v>
      </c>
      <c r="N12" s="92" t="s">
        <v>21</v>
      </c>
    </row>
    <row r="13" spans="1:14" ht="19.95" customHeight="1" thickBot="1" x14ac:dyDescent="0.3">
      <c r="A13" s="91"/>
      <c r="B13" s="16" t="s">
        <v>8</v>
      </c>
      <c r="C13" s="17" t="s">
        <v>9</v>
      </c>
      <c r="D13" s="17">
        <v>1</v>
      </c>
      <c r="E13" s="17">
        <v>8100</v>
      </c>
      <c r="F13" s="17">
        <v>79</v>
      </c>
      <c r="G13" s="36">
        <f t="shared" si="0"/>
        <v>79</v>
      </c>
      <c r="H13" s="36">
        <v>53</v>
      </c>
      <c r="I13" s="66"/>
      <c r="J13" s="116"/>
      <c r="K13" s="103"/>
      <c r="L13" s="99"/>
      <c r="M13" s="101"/>
      <c r="N13" s="94"/>
    </row>
    <row r="14" spans="1:14" ht="19.95" customHeight="1" thickTop="1" thickBot="1" x14ac:dyDescent="0.3">
      <c r="A14" s="91"/>
      <c r="B14" s="18" t="s">
        <v>10</v>
      </c>
      <c r="C14" s="19" t="s">
        <v>11</v>
      </c>
      <c r="D14" s="19">
        <v>1</v>
      </c>
      <c r="E14" s="19">
        <v>8100</v>
      </c>
      <c r="F14" s="19">
        <v>79</v>
      </c>
      <c r="G14" s="31">
        <f t="shared" si="0"/>
        <v>79</v>
      </c>
      <c r="H14" s="37">
        <v>53</v>
      </c>
      <c r="I14" s="37"/>
      <c r="J14" s="76">
        <v>8</v>
      </c>
      <c r="K14" s="19"/>
      <c r="L14" s="75" t="s">
        <v>25</v>
      </c>
      <c r="M14" s="20">
        <v>19810952575</v>
      </c>
      <c r="N14" s="21" t="s">
        <v>24</v>
      </c>
    </row>
    <row r="15" spans="1:14" ht="19.95" customHeight="1" thickTop="1" thickBot="1" x14ac:dyDescent="0.3">
      <c r="A15" s="91"/>
      <c r="B15" s="22" t="s">
        <v>10</v>
      </c>
      <c r="C15" s="23" t="s">
        <v>28</v>
      </c>
      <c r="D15" s="23">
        <v>1</v>
      </c>
      <c r="E15" s="23">
        <v>8100</v>
      </c>
      <c r="F15" s="23">
        <v>79</v>
      </c>
      <c r="G15" s="34">
        <f t="shared" si="0"/>
        <v>79</v>
      </c>
      <c r="H15" s="38">
        <v>53</v>
      </c>
      <c r="I15" s="38"/>
      <c r="J15" s="77">
        <v>8</v>
      </c>
      <c r="K15" s="23"/>
      <c r="L15" s="75" t="s">
        <v>34</v>
      </c>
      <c r="M15" s="24">
        <v>18664536540</v>
      </c>
      <c r="N15" s="25" t="s">
        <v>35</v>
      </c>
    </row>
    <row r="16" spans="1:14" ht="19.95" customHeight="1" thickTop="1" thickBot="1" x14ac:dyDescent="0.3">
      <c r="A16" s="28" t="s">
        <v>58</v>
      </c>
      <c r="B16" s="18" t="s">
        <v>27</v>
      </c>
      <c r="C16" s="19" t="s">
        <v>26</v>
      </c>
      <c r="D16" s="19">
        <v>1</v>
      </c>
      <c r="E16" s="19">
        <v>38700</v>
      </c>
      <c r="F16" s="19">
        <v>269</v>
      </c>
      <c r="G16" s="37">
        <f t="shared" si="0"/>
        <v>269</v>
      </c>
      <c r="H16" s="37">
        <v>201.6</v>
      </c>
      <c r="I16" s="37"/>
      <c r="J16" s="76"/>
      <c r="K16" s="19"/>
      <c r="L16" s="19" t="s">
        <v>103</v>
      </c>
      <c r="M16" s="20">
        <v>18875099023</v>
      </c>
      <c r="N16" s="21" t="s">
        <v>104</v>
      </c>
    </row>
    <row r="17" spans="1:14" ht="19.95" customHeight="1" thickTop="1" thickBot="1" x14ac:dyDescent="0.3">
      <c r="A17" s="5">
        <v>5.2</v>
      </c>
      <c r="J17" s="27"/>
    </row>
    <row r="18" spans="1:14" ht="19.95" customHeight="1" thickTop="1" thickBot="1" x14ac:dyDescent="0.3">
      <c r="A18" s="28" t="s">
        <v>58</v>
      </c>
      <c r="B18" s="22" t="s">
        <v>42</v>
      </c>
      <c r="C18" s="23" t="s">
        <v>43</v>
      </c>
      <c r="D18" s="23">
        <v>1</v>
      </c>
      <c r="E18" s="23">
        <v>26700</v>
      </c>
      <c r="F18" s="23">
        <v>209</v>
      </c>
      <c r="G18" s="38">
        <f>F18*D18</f>
        <v>209</v>
      </c>
      <c r="H18" s="38">
        <v>139.19999999999999</v>
      </c>
      <c r="I18" s="38"/>
      <c r="J18" s="77">
        <v>8</v>
      </c>
      <c r="K18" s="23"/>
      <c r="L18" s="75" t="s">
        <v>44</v>
      </c>
      <c r="M18" s="24">
        <v>13852092313</v>
      </c>
      <c r="N18" s="25" t="s">
        <v>45</v>
      </c>
    </row>
    <row r="19" spans="1:14" ht="19.95" customHeight="1" thickTop="1" thickBot="1" x14ac:dyDescent="0.3">
      <c r="A19" s="110" t="s">
        <v>57</v>
      </c>
      <c r="B19" s="18" t="s">
        <v>56</v>
      </c>
      <c r="C19" s="19" t="s">
        <v>9</v>
      </c>
      <c r="D19" s="19">
        <v>1</v>
      </c>
      <c r="E19" s="19">
        <v>22400</v>
      </c>
      <c r="F19" s="19">
        <v>149</v>
      </c>
      <c r="G19" s="37">
        <f>F19*D19</f>
        <v>149</v>
      </c>
      <c r="H19" s="37">
        <v>131.4</v>
      </c>
      <c r="I19" s="37"/>
      <c r="J19" s="76"/>
      <c r="K19" s="19"/>
      <c r="L19" s="19" t="s">
        <v>37</v>
      </c>
      <c r="M19" s="20">
        <v>13697286210</v>
      </c>
      <c r="N19" s="21" t="s">
        <v>38</v>
      </c>
    </row>
    <row r="20" spans="1:14" ht="19.95" customHeight="1" thickTop="1" thickBot="1" x14ac:dyDescent="0.3">
      <c r="A20" s="110"/>
      <c r="B20" s="22" t="s">
        <v>39</v>
      </c>
      <c r="C20" s="23" t="s">
        <v>36</v>
      </c>
      <c r="D20" s="23">
        <v>1</v>
      </c>
      <c r="E20" s="23">
        <v>16000</v>
      </c>
      <c r="F20" s="23">
        <v>129</v>
      </c>
      <c r="G20" s="38">
        <f>F20*D20</f>
        <v>129</v>
      </c>
      <c r="H20" s="38">
        <v>94.5</v>
      </c>
      <c r="I20" s="38"/>
      <c r="J20" s="77">
        <v>8</v>
      </c>
      <c r="K20" s="23"/>
      <c r="L20" s="75" t="s">
        <v>40</v>
      </c>
      <c r="M20" s="24">
        <v>15546622309</v>
      </c>
      <c r="N20" s="25" t="s">
        <v>41</v>
      </c>
    </row>
    <row r="21" spans="1:14" ht="19.95" customHeight="1" thickTop="1" x14ac:dyDescent="0.25">
      <c r="D21" s="40">
        <f>SUM(D4:D20)</f>
        <v>17</v>
      </c>
      <c r="E21" s="41"/>
      <c r="F21" s="41"/>
      <c r="G21" s="40">
        <f>SUM(G4:G20)</f>
        <v>1795.3899999999999</v>
      </c>
      <c r="H21" s="40">
        <f>SUM(H4:H20)</f>
        <v>1251.7</v>
      </c>
      <c r="I21" s="40">
        <v>246.4</v>
      </c>
      <c r="J21" s="40">
        <f>SUM(J4:J20)</f>
        <v>64</v>
      </c>
      <c r="K21" s="40">
        <f>SUM(K3:K16)</f>
        <v>18.549999999999997</v>
      </c>
      <c r="L21" s="39"/>
    </row>
    <row r="23" spans="1:14" ht="19.95" customHeight="1" thickBot="1" x14ac:dyDescent="0.3">
      <c r="B23" s="58" t="s">
        <v>94</v>
      </c>
      <c r="C23" s="42" t="s">
        <v>65</v>
      </c>
      <c r="D23" s="43">
        <f>H21</f>
        <v>1251.7</v>
      </c>
      <c r="F23" s="42" t="s">
        <v>59</v>
      </c>
      <c r="G23" s="43">
        <f>G21-K21</f>
        <v>1776.84</v>
      </c>
      <c r="L23" s="45" t="s">
        <v>72</v>
      </c>
      <c r="M23" s="43">
        <f>G23-D23-I21-J21</f>
        <v>214.7399999999999</v>
      </c>
    </row>
    <row r="24" spans="1:14" ht="19.95" customHeight="1" thickTop="1" x14ac:dyDescent="0.25"/>
    <row r="25" spans="1:14" ht="19.95" customHeight="1" thickBot="1" x14ac:dyDescent="0.3"/>
    <row r="26" spans="1:14" ht="19.95" customHeight="1" thickTop="1" thickBot="1" x14ac:dyDescent="0.3">
      <c r="A26" s="5">
        <v>5.21</v>
      </c>
    </row>
    <row r="27" spans="1:14" ht="19.95" customHeight="1" thickTop="1" thickBot="1" x14ac:dyDescent="0.3">
      <c r="A27" s="28" t="s">
        <v>77</v>
      </c>
      <c r="B27" s="18" t="s">
        <v>81</v>
      </c>
      <c r="C27" s="19" t="s">
        <v>63</v>
      </c>
      <c r="D27" s="19">
        <v>1</v>
      </c>
      <c r="E27" s="19"/>
      <c r="F27" s="19">
        <v>159</v>
      </c>
      <c r="G27" s="19">
        <v>159</v>
      </c>
      <c r="H27" s="37">
        <v>123.84</v>
      </c>
      <c r="I27" s="37">
        <v>17.3</v>
      </c>
      <c r="J27" s="37">
        <v>8</v>
      </c>
      <c r="K27" s="19"/>
      <c r="L27" s="75" t="s">
        <v>82</v>
      </c>
      <c r="M27" s="20">
        <v>18559903536</v>
      </c>
      <c r="N27" s="21" t="s">
        <v>83</v>
      </c>
    </row>
    <row r="28" spans="1:14" ht="19.95" customHeight="1" thickTop="1" thickBot="1" x14ac:dyDescent="0.3">
      <c r="A28" s="110" t="s">
        <v>58</v>
      </c>
      <c r="B28" s="22" t="s">
        <v>80</v>
      </c>
      <c r="C28" s="23" t="s">
        <v>48</v>
      </c>
      <c r="D28" s="23">
        <v>1</v>
      </c>
      <c r="E28" s="23">
        <v>94500</v>
      </c>
      <c r="F28" s="23">
        <v>619</v>
      </c>
      <c r="G28" s="23">
        <v>619</v>
      </c>
      <c r="H28" s="38">
        <v>492</v>
      </c>
      <c r="I28" s="38">
        <v>19.8</v>
      </c>
      <c r="J28" s="38"/>
      <c r="K28" s="23"/>
      <c r="L28" s="23" t="s">
        <v>54</v>
      </c>
      <c r="M28" s="24">
        <v>18933367700</v>
      </c>
      <c r="N28" s="25" t="s">
        <v>55</v>
      </c>
    </row>
    <row r="29" spans="1:14" ht="19.95" customHeight="1" thickTop="1" thickBot="1" x14ac:dyDescent="0.3">
      <c r="A29" s="110"/>
      <c r="B29" s="18" t="s">
        <v>27</v>
      </c>
      <c r="C29" s="19" t="s">
        <v>26</v>
      </c>
      <c r="D29" s="19">
        <v>1</v>
      </c>
      <c r="E29" s="19">
        <v>38700</v>
      </c>
      <c r="F29" s="19">
        <v>269</v>
      </c>
      <c r="G29" s="19">
        <v>269</v>
      </c>
      <c r="H29" s="37">
        <v>201.6</v>
      </c>
      <c r="I29" s="37">
        <v>23.3</v>
      </c>
      <c r="J29" s="37">
        <v>8</v>
      </c>
      <c r="K29" s="19"/>
      <c r="L29" s="75" t="s">
        <v>78</v>
      </c>
      <c r="M29" s="20">
        <v>13713671114</v>
      </c>
      <c r="N29" s="21" t="s">
        <v>79</v>
      </c>
    </row>
    <row r="30" spans="1:14" ht="19.95" customHeight="1" thickTop="1" x14ac:dyDescent="0.25">
      <c r="D30" s="40">
        <f>SUM(D27:D29)</f>
        <v>3</v>
      </c>
      <c r="F30" s="40"/>
      <c r="G30" s="40">
        <f>SUM(G27:G29)</f>
        <v>1047</v>
      </c>
      <c r="H30" s="40">
        <f>SUM(H27:H29)</f>
        <v>817.44</v>
      </c>
      <c r="I30" s="40">
        <f>SUM(I27:I29)</f>
        <v>60.400000000000006</v>
      </c>
      <c r="J30" s="40">
        <f>SUM(J27:J29)</f>
        <v>16</v>
      </c>
    </row>
    <row r="32" spans="1:14" ht="19.95" customHeight="1" thickBot="1" x14ac:dyDescent="0.3">
      <c r="B32" s="58" t="s">
        <v>95</v>
      </c>
      <c r="C32" s="42" t="s">
        <v>65</v>
      </c>
      <c r="D32" s="43">
        <f>H30</f>
        <v>817.44</v>
      </c>
      <c r="F32" s="42" t="s">
        <v>59</v>
      </c>
      <c r="G32" s="43">
        <f>G30-K30</f>
        <v>1047</v>
      </c>
      <c r="L32" s="45" t="s">
        <v>72</v>
      </c>
      <c r="M32" s="43">
        <f>G32-D32-I30-J30</f>
        <v>153.15999999999994</v>
      </c>
    </row>
    <row r="33" spans="1:14" ht="19.95" customHeight="1" thickTop="1" x14ac:dyDescent="0.25">
      <c r="B33" s="46"/>
      <c r="C33" s="46"/>
    </row>
    <row r="34" spans="1:14" ht="19.95" customHeight="1" thickBot="1" x14ac:dyDescent="0.3">
      <c r="B34" s="46"/>
      <c r="C34" s="46"/>
    </row>
    <row r="35" spans="1:14" ht="19.95" customHeight="1" thickTop="1" thickBot="1" x14ac:dyDescent="0.3">
      <c r="A35" s="5">
        <v>5.21</v>
      </c>
      <c r="B35" s="46"/>
      <c r="C35" s="46"/>
    </row>
    <row r="36" spans="1:14" ht="19.95" customHeight="1" thickTop="1" thickBot="1" x14ac:dyDescent="0.3">
      <c r="A36" s="109" t="s">
        <v>58</v>
      </c>
      <c r="B36" s="23" t="s">
        <v>27</v>
      </c>
      <c r="C36" s="23" t="s">
        <v>26</v>
      </c>
      <c r="D36" s="23">
        <v>1</v>
      </c>
      <c r="E36" s="23">
        <v>38700</v>
      </c>
      <c r="F36" s="23">
        <v>269</v>
      </c>
      <c r="G36" s="23">
        <v>269</v>
      </c>
      <c r="H36" s="38">
        <v>201.6</v>
      </c>
      <c r="I36" s="38"/>
      <c r="J36" s="38">
        <v>8</v>
      </c>
      <c r="K36" s="23"/>
      <c r="L36" s="75" t="s">
        <v>89</v>
      </c>
      <c r="M36" s="24">
        <v>15600527500</v>
      </c>
      <c r="N36" s="25" t="s">
        <v>90</v>
      </c>
    </row>
    <row r="37" spans="1:14" ht="19.95" customHeight="1" thickTop="1" thickBot="1" x14ac:dyDescent="0.3">
      <c r="A37" s="109"/>
      <c r="B37" s="18" t="s">
        <v>27</v>
      </c>
      <c r="C37" s="19" t="s">
        <v>26</v>
      </c>
      <c r="D37" s="19">
        <v>1</v>
      </c>
      <c r="E37" s="19">
        <v>38700</v>
      </c>
      <c r="F37" s="19">
        <v>269</v>
      </c>
      <c r="G37" s="19">
        <v>269</v>
      </c>
      <c r="H37" s="37">
        <v>201.6</v>
      </c>
      <c r="I37" s="37"/>
      <c r="J37" s="37">
        <v>8</v>
      </c>
      <c r="K37" s="19"/>
      <c r="L37" s="75" t="s">
        <v>91</v>
      </c>
      <c r="M37" s="20">
        <v>13411380392</v>
      </c>
      <c r="N37" s="21" t="s">
        <v>92</v>
      </c>
    </row>
    <row r="38" spans="1:14" ht="19.95" customHeight="1" thickTop="1" thickBot="1" x14ac:dyDescent="0.3">
      <c r="A38" s="109"/>
      <c r="B38" s="23" t="s">
        <v>27</v>
      </c>
      <c r="C38" s="23" t="s">
        <v>26</v>
      </c>
      <c r="D38" s="23">
        <v>1</v>
      </c>
      <c r="E38" s="23">
        <v>38700</v>
      </c>
      <c r="F38" s="23">
        <v>269</v>
      </c>
      <c r="G38" s="23">
        <v>269</v>
      </c>
      <c r="H38" s="38">
        <v>201.6</v>
      </c>
      <c r="I38" s="38"/>
      <c r="J38" s="38">
        <v>8</v>
      </c>
      <c r="K38" s="23"/>
      <c r="L38" s="75" t="s">
        <v>97</v>
      </c>
      <c r="M38" s="24">
        <v>15060063602</v>
      </c>
      <c r="N38" s="25" t="s">
        <v>93</v>
      </c>
    </row>
    <row r="39" spans="1:14" ht="19.95" customHeight="1" thickTop="1" x14ac:dyDescent="0.25">
      <c r="D39" s="40">
        <f>SUM(D36:D38)</f>
        <v>3</v>
      </c>
      <c r="G39" s="40">
        <f>SUM(G36:G38)</f>
        <v>807</v>
      </c>
      <c r="H39" s="40">
        <f>SUM(H36:H38)</f>
        <v>604.79999999999995</v>
      </c>
      <c r="I39" s="40">
        <v>61.5</v>
      </c>
      <c r="J39" s="40">
        <f>SUM(J36:J38)</f>
        <v>24</v>
      </c>
    </row>
    <row r="41" spans="1:14" ht="19.95" customHeight="1" thickBot="1" x14ac:dyDescent="0.3">
      <c r="B41" s="58" t="s">
        <v>102</v>
      </c>
      <c r="C41" s="42" t="s">
        <v>65</v>
      </c>
      <c r="D41" s="43">
        <f>H39</f>
        <v>604.79999999999995</v>
      </c>
      <c r="F41" s="42" t="s">
        <v>59</v>
      </c>
      <c r="G41" s="43">
        <f>G39-K39</f>
        <v>807</v>
      </c>
      <c r="L41" s="45" t="s">
        <v>72</v>
      </c>
      <c r="M41" s="43">
        <f>G41-D41-I39-J39</f>
        <v>116.70000000000005</v>
      </c>
    </row>
    <row r="42" spans="1:14" ht="19.95" customHeight="1" thickTop="1" x14ac:dyDescent="0.25"/>
    <row r="43" spans="1:14" ht="19.95" customHeight="1" thickBot="1" x14ac:dyDescent="0.3"/>
    <row r="44" spans="1:14" ht="19.95" customHeight="1" thickTop="1" thickBot="1" x14ac:dyDescent="0.3">
      <c r="A44" s="5">
        <v>5.31</v>
      </c>
      <c r="B44" s="46"/>
      <c r="C44" s="46"/>
    </row>
    <row r="45" spans="1:14" ht="19.95" customHeight="1" thickTop="1" thickBot="1" x14ac:dyDescent="0.3">
      <c r="A45" s="71" t="s">
        <v>129</v>
      </c>
      <c r="B45" s="23" t="s">
        <v>130</v>
      </c>
      <c r="C45" s="23" t="s">
        <v>48</v>
      </c>
      <c r="D45" s="23">
        <v>1</v>
      </c>
      <c r="E45" s="23"/>
      <c r="F45" s="23">
        <v>90</v>
      </c>
      <c r="G45" s="23">
        <v>90</v>
      </c>
      <c r="H45" s="38">
        <v>70</v>
      </c>
      <c r="I45" s="38">
        <v>14.8</v>
      </c>
      <c r="J45" s="38"/>
      <c r="K45" s="23"/>
      <c r="L45" s="23" t="s">
        <v>82</v>
      </c>
      <c r="M45" s="24">
        <v>18559903536</v>
      </c>
      <c r="N45" s="25" t="s">
        <v>83</v>
      </c>
    </row>
    <row r="46" spans="1:14" ht="19.95" customHeight="1" thickTop="1" x14ac:dyDescent="0.25">
      <c r="D46" s="40">
        <f>SUM(D45:D45)</f>
        <v>1</v>
      </c>
      <c r="G46" s="40">
        <f>SUM(G45:G45)</f>
        <v>90</v>
      </c>
      <c r="H46" s="40">
        <f>SUM(H45:H45)</f>
        <v>70</v>
      </c>
      <c r="I46" s="40">
        <v>14.8</v>
      </c>
      <c r="J46" s="40"/>
    </row>
    <row r="48" spans="1:14" ht="19.95" customHeight="1" thickBot="1" x14ac:dyDescent="0.3">
      <c r="B48" s="58" t="s">
        <v>128</v>
      </c>
      <c r="C48" s="42" t="s">
        <v>65</v>
      </c>
      <c r="D48" s="43">
        <f>H46</f>
        <v>70</v>
      </c>
      <c r="F48" s="42" t="s">
        <v>59</v>
      </c>
      <c r="G48" s="43">
        <f>G46-K46</f>
        <v>90</v>
      </c>
      <c r="L48" s="45" t="s">
        <v>72</v>
      </c>
      <c r="M48" s="43">
        <f>G48-D48-I46</f>
        <v>5.1999999999999993</v>
      </c>
    </row>
    <row r="49" ht="19.95" customHeight="1" thickTop="1" x14ac:dyDescent="0.25"/>
  </sheetData>
  <mergeCells count="21">
    <mergeCell ref="A36:A38"/>
    <mergeCell ref="A28:A29"/>
    <mergeCell ref="B1:C1"/>
    <mergeCell ref="L3:L7"/>
    <mergeCell ref="M3:M7"/>
    <mergeCell ref="A19:A20"/>
    <mergeCell ref="J8:J10"/>
    <mergeCell ref="J12:J13"/>
    <mergeCell ref="J4:J7"/>
    <mergeCell ref="N3:N7"/>
    <mergeCell ref="K3:K7"/>
    <mergeCell ref="A3:A15"/>
    <mergeCell ref="N8:N10"/>
    <mergeCell ref="K8:K10"/>
    <mergeCell ref="L12:L13"/>
    <mergeCell ref="M12:M13"/>
    <mergeCell ref="N12:N13"/>
    <mergeCell ref="K12:K13"/>
    <mergeCell ref="L8:L10"/>
    <mergeCell ref="M8:M10"/>
    <mergeCell ref="G8:G10"/>
  </mergeCells>
  <phoneticPr fontId="2" type="noConversion"/>
  <hyperlinks>
    <hyperlink ref="B23" r:id="rId1" xr:uid="{FE63C5DD-506A-4AA8-8FE3-B3679D177312}"/>
    <hyperlink ref="B32" r:id="rId2" xr:uid="{3DA25331-B954-4981-8894-36F5CACEC78B}"/>
    <hyperlink ref="B41" r:id="rId3" xr:uid="{404463A6-229E-4E90-80A2-C3980DEF4A1C}"/>
    <hyperlink ref="B48" r:id="rId4" xr:uid="{BD26AD04-F8D0-4221-8BF5-E62C0BB0952A}"/>
  </hyperlinks>
  <pageMargins left="0.7" right="0.7" top="0.75" bottom="0.75" header="0.3" footer="0.3"/>
  <pageSetup paperSize="9" orientation="portrait"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A04B-5B84-42BA-9BE8-59999E9EBA5D}">
  <dimension ref="A1:M35"/>
  <sheetViews>
    <sheetView workbookViewId="0">
      <pane ySplit="1" topLeftCell="A26" activePane="bottomLeft" state="frozen"/>
      <selection pane="bottomLeft" activeCell="B12" sqref="B12"/>
    </sheetView>
  </sheetViews>
  <sheetFormatPr defaultRowHeight="19.95" customHeight="1" x14ac:dyDescent="0.25"/>
  <cols>
    <col min="1" max="1" width="21.88671875" bestFit="1" customWidth="1"/>
    <col min="2" max="2" width="22.44140625" customWidth="1"/>
    <col min="3" max="3" width="9.109375" bestFit="1" customWidth="1"/>
    <col min="7" max="10" width="8.88671875" customWidth="1"/>
    <col min="12" max="12" width="12.77734375" bestFit="1" customWidth="1"/>
    <col min="13" max="13" width="55.6640625" bestFit="1" customWidth="1"/>
  </cols>
  <sheetData>
    <row r="1" spans="1:13" ht="19.95" customHeight="1" thickBot="1" x14ac:dyDescent="0.3">
      <c r="A1" s="1" t="s">
        <v>0</v>
      </c>
      <c r="B1" s="82" t="s">
        <v>1</v>
      </c>
      <c r="C1" s="83"/>
      <c r="D1" s="1" t="s">
        <v>2</v>
      </c>
      <c r="E1" s="61" t="s">
        <v>62</v>
      </c>
      <c r="F1" s="61" t="s">
        <v>60</v>
      </c>
      <c r="G1" s="61" t="s">
        <v>61</v>
      </c>
      <c r="H1" s="61" t="s">
        <v>64</v>
      </c>
      <c r="I1" s="61" t="s">
        <v>132</v>
      </c>
      <c r="J1" s="61" t="s">
        <v>15</v>
      </c>
      <c r="K1" s="1" t="s">
        <v>3</v>
      </c>
      <c r="L1" s="1" t="s">
        <v>4</v>
      </c>
      <c r="M1" s="1" t="s">
        <v>5</v>
      </c>
    </row>
    <row r="2" spans="1:13" ht="19.95" customHeight="1" thickTop="1" thickBot="1" x14ac:dyDescent="0.3">
      <c r="A2" s="5">
        <v>5.19</v>
      </c>
      <c r="E2" s="27"/>
      <c r="F2" s="27"/>
      <c r="G2" s="27"/>
      <c r="H2" s="27"/>
      <c r="I2" s="27"/>
      <c r="J2" s="27"/>
    </row>
    <row r="3" spans="1:13" ht="19.95" customHeight="1" thickTop="1" thickBot="1" x14ac:dyDescent="0.3">
      <c r="A3" s="3" t="s">
        <v>31</v>
      </c>
      <c r="B3" s="18" t="s">
        <v>32</v>
      </c>
      <c r="C3" s="19" t="s">
        <v>33</v>
      </c>
      <c r="D3" s="19">
        <v>1</v>
      </c>
      <c r="E3" s="19"/>
      <c r="F3" s="19">
        <v>346</v>
      </c>
      <c r="G3" s="19">
        <v>346</v>
      </c>
      <c r="H3" s="19"/>
      <c r="I3" s="19">
        <v>8</v>
      </c>
      <c r="J3" s="19"/>
      <c r="K3" s="75" t="s">
        <v>29</v>
      </c>
      <c r="L3" s="20">
        <v>13716147057</v>
      </c>
      <c r="M3" s="21" t="s">
        <v>30</v>
      </c>
    </row>
    <row r="4" spans="1:13" ht="19.95" customHeight="1" thickTop="1" thickBot="1" x14ac:dyDescent="0.3">
      <c r="A4" s="5">
        <v>5.2</v>
      </c>
    </row>
    <row r="5" spans="1:13" ht="19.95" customHeight="1" thickTop="1" thickBot="1" x14ac:dyDescent="0.3">
      <c r="A5" s="3" t="s">
        <v>46</v>
      </c>
      <c r="B5" s="22" t="s">
        <v>47</v>
      </c>
      <c r="C5" s="23" t="s">
        <v>48</v>
      </c>
      <c r="D5" s="23">
        <v>1</v>
      </c>
      <c r="E5" s="23"/>
      <c r="F5" s="23">
        <v>259</v>
      </c>
      <c r="G5" s="23">
        <v>262</v>
      </c>
      <c r="H5" s="23"/>
      <c r="I5" s="23">
        <v>8</v>
      </c>
      <c r="J5" s="44">
        <v>1.57</v>
      </c>
      <c r="K5" s="75" t="s">
        <v>49</v>
      </c>
      <c r="L5" s="24">
        <v>13515219857</v>
      </c>
      <c r="M5" s="25" t="s">
        <v>50</v>
      </c>
    </row>
    <row r="6" spans="1:13" ht="19.95" customHeight="1" thickTop="1" thickBot="1" x14ac:dyDescent="0.3">
      <c r="A6" s="3" t="s">
        <v>51</v>
      </c>
      <c r="B6" s="18" t="s">
        <v>52</v>
      </c>
      <c r="C6" s="19" t="s">
        <v>53</v>
      </c>
      <c r="D6" s="19">
        <v>1</v>
      </c>
      <c r="E6" s="19"/>
      <c r="F6" s="19">
        <v>299</v>
      </c>
      <c r="G6" s="19">
        <v>299</v>
      </c>
      <c r="H6" s="19"/>
      <c r="I6" s="19"/>
      <c r="J6" s="19"/>
      <c r="K6" s="19" t="s">
        <v>54</v>
      </c>
      <c r="L6" s="20">
        <v>18933367700</v>
      </c>
      <c r="M6" s="21" t="s">
        <v>55</v>
      </c>
    </row>
    <row r="7" spans="1:13" ht="19.95" customHeight="1" thickTop="1" thickBot="1" x14ac:dyDescent="0.3">
      <c r="A7" s="5">
        <v>5.21</v>
      </c>
    </row>
    <row r="8" spans="1:13" ht="19.95" customHeight="1" thickTop="1" x14ac:dyDescent="0.25">
      <c r="A8" s="3" t="s">
        <v>67</v>
      </c>
      <c r="B8" s="12" t="s">
        <v>69</v>
      </c>
      <c r="C8" s="13" t="s">
        <v>48</v>
      </c>
      <c r="D8" s="13">
        <v>1</v>
      </c>
      <c r="E8" s="13"/>
      <c r="F8" s="13">
        <v>130</v>
      </c>
      <c r="G8" s="13">
        <v>130</v>
      </c>
      <c r="H8" s="13"/>
      <c r="I8" s="126"/>
      <c r="J8" s="13"/>
      <c r="K8" s="122" t="s">
        <v>44</v>
      </c>
      <c r="L8" s="120">
        <v>13852092313</v>
      </c>
      <c r="M8" s="124" t="s">
        <v>45</v>
      </c>
    </row>
    <row r="9" spans="1:13" ht="19.95" customHeight="1" thickBot="1" x14ac:dyDescent="0.3">
      <c r="A9" s="3" t="s">
        <v>68</v>
      </c>
      <c r="B9" s="16" t="s">
        <v>70</v>
      </c>
      <c r="C9" s="17" t="s">
        <v>71</v>
      </c>
      <c r="D9" s="17">
        <v>1</v>
      </c>
      <c r="E9" s="17"/>
      <c r="F9" s="17">
        <v>149</v>
      </c>
      <c r="G9" s="17">
        <v>149</v>
      </c>
      <c r="H9" s="17"/>
      <c r="I9" s="127"/>
      <c r="J9" s="17"/>
      <c r="K9" s="123"/>
      <c r="L9" s="121"/>
      <c r="M9" s="125"/>
    </row>
    <row r="10" spans="1:13" ht="19.95" customHeight="1" thickTop="1" x14ac:dyDescent="0.25">
      <c r="D10" s="40">
        <f>SUM(D3:D9)</f>
        <v>5</v>
      </c>
      <c r="E10" s="40"/>
      <c r="F10" s="40"/>
      <c r="G10" s="40">
        <f>SUM(G3:G9)</f>
        <v>1186</v>
      </c>
      <c r="H10" s="40"/>
      <c r="I10" s="40">
        <f>SUM(I3:I9)</f>
        <v>16</v>
      </c>
      <c r="J10" s="40">
        <f>SUM(J3:J9)</f>
        <v>1.57</v>
      </c>
    </row>
    <row r="12" spans="1:13" ht="19.95" customHeight="1" thickBot="1" x14ac:dyDescent="0.3">
      <c r="B12" s="58" t="s">
        <v>95</v>
      </c>
      <c r="C12" s="42" t="s">
        <v>65</v>
      </c>
      <c r="D12" s="43">
        <v>1034.51</v>
      </c>
      <c r="F12" s="42" t="s">
        <v>59</v>
      </c>
      <c r="G12" s="43">
        <f>G10-J10</f>
        <v>1184.43</v>
      </c>
      <c r="J12" s="45" t="s">
        <v>72</v>
      </c>
      <c r="K12" s="43">
        <f>G12-D12-I10</f>
        <v>133.92000000000007</v>
      </c>
    </row>
    <row r="13" spans="1:13" ht="19.95" customHeight="1" thickTop="1" x14ac:dyDescent="0.25"/>
    <row r="14" spans="1:13" ht="19.95" customHeight="1" thickBot="1" x14ac:dyDescent="0.3"/>
    <row r="15" spans="1:13" ht="19.95" customHeight="1" thickTop="1" thickBot="1" x14ac:dyDescent="0.3">
      <c r="A15" s="5">
        <v>5.21</v>
      </c>
    </row>
    <row r="16" spans="1:13" ht="19.95" customHeight="1" thickTop="1" x14ac:dyDescent="0.25">
      <c r="A16" s="3" t="s">
        <v>86</v>
      </c>
      <c r="B16" s="6" t="s">
        <v>81</v>
      </c>
      <c r="C16" s="7" t="s">
        <v>48</v>
      </c>
      <c r="D16" s="7">
        <v>1</v>
      </c>
      <c r="E16" s="7"/>
      <c r="F16" s="7">
        <v>179</v>
      </c>
      <c r="G16" s="7">
        <v>179</v>
      </c>
      <c r="H16" s="7"/>
      <c r="I16" s="7"/>
      <c r="J16" s="7"/>
      <c r="K16" s="130" t="s">
        <v>84</v>
      </c>
      <c r="L16" s="130">
        <v>18222242851</v>
      </c>
      <c r="M16" s="132" t="s">
        <v>85</v>
      </c>
    </row>
    <row r="17" spans="1:13" ht="19.95" customHeight="1" thickBot="1" x14ac:dyDescent="0.3">
      <c r="A17" s="129" t="s">
        <v>88</v>
      </c>
      <c r="B17" s="10" t="s">
        <v>87</v>
      </c>
      <c r="C17" s="11" t="s">
        <v>53</v>
      </c>
      <c r="D17" s="11">
        <v>1</v>
      </c>
      <c r="E17" s="11"/>
      <c r="F17" s="11">
        <v>185</v>
      </c>
      <c r="G17" s="11">
        <v>185</v>
      </c>
      <c r="H17" s="11"/>
      <c r="I17" s="11"/>
      <c r="J17" s="11"/>
      <c r="K17" s="131"/>
      <c r="L17" s="131"/>
      <c r="M17" s="133"/>
    </row>
    <row r="18" spans="1:13" ht="19.95" customHeight="1" thickTop="1" x14ac:dyDescent="0.25">
      <c r="A18" s="129"/>
      <c r="B18" s="12" t="s">
        <v>100</v>
      </c>
      <c r="C18" s="13" t="s">
        <v>53</v>
      </c>
      <c r="D18" s="13">
        <v>1</v>
      </c>
      <c r="E18" s="13"/>
      <c r="F18" s="13">
        <v>309</v>
      </c>
      <c r="G18" s="13">
        <v>309</v>
      </c>
      <c r="H18" s="13"/>
      <c r="I18" s="79"/>
      <c r="J18" s="102">
        <v>10</v>
      </c>
      <c r="K18" s="120" t="s">
        <v>98</v>
      </c>
      <c r="L18" s="120">
        <v>18933367700</v>
      </c>
      <c r="M18" s="124" t="s">
        <v>99</v>
      </c>
    </row>
    <row r="19" spans="1:13" ht="19.95" customHeight="1" thickBot="1" x14ac:dyDescent="0.3">
      <c r="A19" s="129"/>
      <c r="B19" s="16" t="s">
        <v>101</v>
      </c>
      <c r="C19" s="17" t="s">
        <v>53</v>
      </c>
      <c r="D19" s="17">
        <v>1</v>
      </c>
      <c r="E19" s="17"/>
      <c r="F19" s="17">
        <v>309</v>
      </c>
      <c r="G19" s="17">
        <v>309</v>
      </c>
      <c r="H19" s="17"/>
      <c r="I19" s="80"/>
      <c r="J19" s="103"/>
      <c r="K19" s="121"/>
      <c r="L19" s="121"/>
      <c r="M19" s="125"/>
    </row>
    <row r="20" spans="1:13" ht="19.95" customHeight="1" thickTop="1" thickBot="1" x14ac:dyDescent="0.3"/>
    <row r="21" spans="1:13" ht="19.95" customHeight="1" thickTop="1" thickBot="1" x14ac:dyDescent="0.3">
      <c r="A21" s="5">
        <v>5.22</v>
      </c>
    </row>
    <row r="22" spans="1:13" ht="19.95" customHeight="1" thickTop="1" thickBot="1" x14ac:dyDescent="0.3">
      <c r="A22" s="128" t="s">
        <v>105</v>
      </c>
      <c r="B22" s="18" t="s">
        <v>106</v>
      </c>
      <c r="C22" s="19" t="s">
        <v>48</v>
      </c>
      <c r="D22" s="19">
        <v>1</v>
      </c>
      <c r="E22" s="19">
        <v>39000</v>
      </c>
      <c r="F22" s="19">
        <v>228</v>
      </c>
      <c r="G22" s="19">
        <v>228</v>
      </c>
      <c r="H22" s="37"/>
      <c r="I22" s="37"/>
      <c r="J22" s="19"/>
      <c r="K22" s="19" t="s">
        <v>103</v>
      </c>
      <c r="L22" s="20">
        <v>18875099023</v>
      </c>
      <c r="M22" s="21" t="s">
        <v>104</v>
      </c>
    </row>
    <row r="23" spans="1:13" ht="19.95" customHeight="1" thickTop="1" thickBot="1" x14ac:dyDescent="0.3">
      <c r="A23" s="110"/>
      <c r="B23" s="22" t="s">
        <v>111</v>
      </c>
      <c r="C23" s="23" t="s">
        <v>48</v>
      </c>
      <c r="D23" s="23">
        <v>1</v>
      </c>
      <c r="E23" s="23"/>
      <c r="F23" s="23">
        <v>453.8</v>
      </c>
      <c r="G23" s="23">
        <v>453.8</v>
      </c>
      <c r="H23" s="38"/>
      <c r="I23" s="38"/>
      <c r="J23" s="23"/>
      <c r="K23" s="23" t="s">
        <v>37</v>
      </c>
      <c r="L23" s="24">
        <v>13697286210</v>
      </c>
      <c r="M23" s="25" t="s">
        <v>38</v>
      </c>
    </row>
    <row r="24" spans="1:13" ht="19.95" customHeight="1" thickTop="1" x14ac:dyDescent="0.25">
      <c r="D24" s="40">
        <f>SUM(D16:D23)</f>
        <v>6</v>
      </c>
      <c r="E24" s="40"/>
      <c r="F24" s="40"/>
      <c r="G24" s="40">
        <f>SUM(G16:G23)</f>
        <v>1663.8</v>
      </c>
      <c r="H24" s="40"/>
      <c r="I24" s="40"/>
      <c r="J24" s="40">
        <f>SUM(J16:J23)</f>
        <v>10</v>
      </c>
    </row>
    <row r="26" spans="1:13" ht="19.95" customHeight="1" thickBot="1" x14ac:dyDescent="0.3">
      <c r="B26" s="58" t="s">
        <v>102</v>
      </c>
      <c r="C26" s="42" t="s">
        <v>65</v>
      </c>
      <c r="D26" s="43">
        <v>1452.68</v>
      </c>
      <c r="F26" s="42" t="s">
        <v>59</v>
      </c>
      <c r="G26" s="43">
        <f>G24-J24</f>
        <v>1653.8</v>
      </c>
      <c r="J26" s="45" t="s">
        <v>72</v>
      </c>
      <c r="K26" s="43">
        <f>G26-D26</f>
        <v>201.11999999999989</v>
      </c>
    </row>
    <row r="27" spans="1:13" ht="19.95" customHeight="1" thickTop="1" x14ac:dyDescent="0.25"/>
    <row r="28" spans="1:13" ht="19.95" customHeight="1" thickBot="1" x14ac:dyDescent="0.3"/>
    <row r="29" spans="1:13" ht="19.95" customHeight="1" thickTop="1" thickBot="1" x14ac:dyDescent="0.3">
      <c r="A29" s="5">
        <v>5.24</v>
      </c>
    </row>
    <row r="30" spans="1:13" ht="19.95" customHeight="1" thickTop="1" thickBot="1" x14ac:dyDescent="0.3">
      <c r="A30" s="3" t="s">
        <v>67</v>
      </c>
      <c r="B30" s="22" t="s">
        <v>112</v>
      </c>
      <c r="C30" s="23" t="s">
        <v>63</v>
      </c>
      <c r="D30" s="23">
        <v>1</v>
      </c>
      <c r="E30" s="23"/>
      <c r="F30" s="23">
        <v>359</v>
      </c>
      <c r="G30" s="102">
        <v>580</v>
      </c>
      <c r="H30" s="102">
        <v>509.25</v>
      </c>
      <c r="I30" s="73"/>
      <c r="J30" s="102">
        <v>3.48</v>
      </c>
      <c r="K30" s="120" t="s">
        <v>113</v>
      </c>
      <c r="L30" s="120">
        <v>18117208319</v>
      </c>
      <c r="M30" s="120" t="s">
        <v>114</v>
      </c>
    </row>
    <row r="31" spans="1:13" ht="19.95" customHeight="1" thickTop="1" thickBot="1" x14ac:dyDescent="0.3">
      <c r="A31" s="3" t="s">
        <v>51</v>
      </c>
      <c r="B31" s="22" t="s">
        <v>115</v>
      </c>
      <c r="C31" s="23" t="s">
        <v>116</v>
      </c>
      <c r="D31" s="23">
        <v>1</v>
      </c>
      <c r="E31" s="23"/>
      <c r="F31" s="23">
        <v>225</v>
      </c>
      <c r="G31" s="103"/>
      <c r="H31" s="103"/>
      <c r="I31" s="74"/>
      <c r="J31" s="103"/>
      <c r="K31" s="121"/>
      <c r="L31" s="121"/>
      <c r="M31" s="121"/>
    </row>
    <row r="32" spans="1:13" ht="19.95" customHeight="1" thickTop="1" x14ac:dyDescent="0.25">
      <c r="D32" s="40">
        <f>SUM(D30:D31)</f>
        <v>2</v>
      </c>
      <c r="E32" s="40"/>
      <c r="F32" s="40"/>
      <c r="G32" s="40">
        <f>SUM(G30:G31)</f>
        <v>580</v>
      </c>
      <c r="H32" s="40">
        <f>SUM(H30:H31)</f>
        <v>509.25</v>
      </c>
      <c r="I32" s="40"/>
      <c r="J32" s="40">
        <f>SUM(J30:J31)</f>
        <v>3.48</v>
      </c>
    </row>
    <row r="34" spans="2:11" ht="19.95" customHeight="1" thickBot="1" x14ac:dyDescent="0.3">
      <c r="B34" s="70" t="s">
        <v>124</v>
      </c>
      <c r="C34" s="42" t="s">
        <v>65</v>
      </c>
      <c r="D34" s="43">
        <f>H32</f>
        <v>509.25</v>
      </c>
      <c r="F34" s="42" t="s">
        <v>59</v>
      </c>
      <c r="G34" s="43">
        <f>G32-J32</f>
        <v>576.52</v>
      </c>
      <c r="J34" s="45" t="s">
        <v>72</v>
      </c>
      <c r="K34" s="43">
        <f>G34-D34</f>
        <v>67.269999999999982</v>
      </c>
    </row>
    <row r="35" spans="2:11" ht="19.95" customHeight="1" thickTop="1" x14ac:dyDescent="0.25"/>
  </sheetData>
  <mergeCells count="20">
    <mergeCell ref="A22:A23"/>
    <mergeCell ref="A17:A19"/>
    <mergeCell ref="K16:K17"/>
    <mergeCell ref="L16:L17"/>
    <mergeCell ref="M16:M17"/>
    <mergeCell ref="B1:C1"/>
    <mergeCell ref="K8:K9"/>
    <mergeCell ref="L8:L9"/>
    <mergeCell ref="M8:M9"/>
    <mergeCell ref="K18:K19"/>
    <mergeCell ref="L18:L19"/>
    <mergeCell ref="M18:M19"/>
    <mergeCell ref="J18:J19"/>
    <mergeCell ref="I8:I9"/>
    <mergeCell ref="M30:M31"/>
    <mergeCell ref="G30:G31"/>
    <mergeCell ref="J30:J31"/>
    <mergeCell ref="K30:K31"/>
    <mergeCell ref="L30:L31"/>
    <mergeCell ref="H30:H31"/>
  </mergeCells>
  <phoneticPr fontId="2" type="noConversion"/>
  <hyperlinks>
    <hyperlink ref="B12" r:id="rId1" xr:uid="{5305CDA7-C4D4-4672-939D-C73693604BDA}"/>
    <hyperlink ref="B26" r:id="rId2" xr:uid="{1871C8F9-78F1-4327-BD6B-3BAD5E5E1BE3}"/>
    <hyperlink ref="B34" r:id="rId3" xr:uid="{285DE6DE-CAE6-4A7D-A21A-55045D44044A}"/>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39F7-7E5E-437B-B280-2ECDF8D6067E}">
  <dimension ref="A1:L14"/>
  <sheetViews>
    <sheetView workbookViewId="0">
      <selection activeCell="F17" sqref="F17"/>
    </sheetView>
  </sheetViews>
  <sheetFormatPr defaultRowHeight="19.95" customHeight="1" x14ac:dyDescent="0.25"/>
  <cols>
    <col min="1" max="1" width="19.88671875" bestFit="1" customWidth="1"/>
    <col min="2" max="2" width="11.6640625" bestFit="1" customWidth="1"/>
    <col min="11" max="11" width="12.77734375" bestFit="1" customWidth="1"/>
    <col min="12" max="12" width="40.44140625" bestFit="1" customWidth="1"/>
  </cols>
  <sheetData>
    <row r="1" spans="1:12" ht="19.95" customHeight="1" thickBot="1" x14ac:dyDescent="0.3">
      <c r="A1" s="1" t="s">
        <v>0</v>
      </c>
      <c r="B1" s="82" t="s">
        <v>1</v>
      </c>
      <c r="C1" s="83"/>
      <c r="D1" s="1" t="s">
        <v>2</v>
      </c>
      <c r="E1" s="61" t="s">
        <v>62</v>
      </c>
      <c r="F1" s="61" t="s">
        <v>60</v>
      </c>
      <c r="G1" s="61" t="s">
        <v>61</v>
      </c>
      <c r="H1" s="61"/>
      <c r="I1" s="61" t="s">
        <v>15</v>
      </c>
      <c r="J1" s="1" t="s">
        <v>3</v>
      </c>
      <c r="K1" s="1" t="s">
        <v>4</v>
      </c>
      <c r="L1" s="1" t="s">
        <v>5</v>
      </c>
    </row>
    <row r="2" spans="1:12" ht="19.95" customHeight="1" thickTop="1" thickBot="1" x14ac:dyDescent="0.3">
      <c r="A2" s="5">
        <v>5.24</v>
      </c>
    </row>
    <row r="3" spans="1:12" ht="19.95" customHeight="1" thickTop="1" thickBot="1" x14ac:dyDescent="0.3">
      <c r="A3" s="3" t="s">
        <v>117</v>
      </c>
      <c r="B3" s="22" t="s">
        <v>118</v>
      </c>
      <c r="C3" s="23"/>
      <c r="D3" s="23">
        <v>1</v>
      </c>
      <c r="E3" s="23"/>
      <c r="F3" s="23">
        <v>1598</v>
      </c>
      <c r="G3" s="23">
        <v>1598</v>
      </c>
      <c r="H3" s="38">
        <v>1498</v>
      </c>
      <c r="I3" s="23"/>
      <c r="J3" s="23" t="s">
        <v>37</v>
      </c>
      <c r="K3" s="24">
        <v>13697286210</v>
      </c>
      <c r="L3" s="25" t="s">
        <v>38</v>
      </c>
    </row>
    <row r="4" spans="1:12" ht="19.95" customHeight="1" thickTop="1" x14ac:dyDescent="0.25">
      <c r="D4" s="40">
        <f>SUM(D1:D3)</f>
        <v>1</v>
      </c>
      <c r="F4" s="40"/>
      <c r="G4" s="40">
        <f>SUM(G1:G3)</f>
        <v>1598</v>
      </c>
      <c r="H4" s="40">
        <f>SUM(H1:H3)</f>
        <v>1498</v>
      </c>
    </row>
    <row r="6" spans="1:12" ht="19.95" customHeight="1" thickBot="1" x14ac:dyDescent="0.3">
      <c r="B6" s="68" t="s">
        <v>119</v>
      </c>
      <c r="C6" s="42" t="s">
        <v>65</v>
      </c>
      <c r="D6" s="43">
        <f>H4</f>
        <v>1498</v>
      </c>
      <c r="F6" s="42" t="s">
        <v>59</v>
      </c>
      <c r="G6" s="43">
        <f>G4-I4</f>
        <v>1598</v>
      </c>
      <c r="J6" s="45" t="s">
        <v>72</v>
      </c>
      <c r="K6" s="43">
        <f>G6-D6</f>
        <v>100</v>
      </c>
    </row>
    <row r="7" spans="1:12" ht="19.95" customHeight="1" thickTop="1" x14ac:dyDescent="0.25"/>
    <row r="8" spans="1:12" ht="19.95" customHeight="1" thickBot="1" x14ac:dyDescent="0.3"/>
    <row r="9" spans="1:12" ht="19.95" customHeight="1" thickTop="1" thickBot="1" x14ac:dyDescent="0.3">
      <c r="A9" s="5">
        <v>5.27</v>
      </c>
    </row>
    <row r="10" spans="1:12" ht="19.95" customHeight="1" thickTop="1" thickBot="1" x14ac:dyDescent="0.3">
      <c r="A10" s="3" t="s">
        <v>117</v>
      </c>
      <c r="B10" s="22" t="s">
        <v>118</v>
      </c>
      <c r="C10" s="23"/>
      <c r="D10" s="23">
        <v>1</v>
      </c>
      <c r="E10" s="23"/>
      <c r="F10" s="23">
        <v>1598</v>
      </c>
      <c r="G10" s="23">
        <v>1598</v>
      </c>
      <c r="H10" s="38">
        <v>1498</v>
      </c>
      <c r="I10" s="23"/>
      <c r="J10" s="23" t="s">
        <v>122</v>
      </c>
      <c r="K10" s="24">
        <v>18117215920</v>
      </c>
      <c r="L10" s="25" t="s">
        <v>123</v>
      </c>
    </row>
    <row r="11" spans="1:12" ht="19.95" customHeight="1" thickTop="1" x14ac:dyDescent="0.25">
      <c r="D11" s="40">
        <f>SUM(D8:D10)</f>
        <v>1</v>
      </c>
      <c r="F11" s="40"/>
      <c r="G11" s="40">
        <f>SUM(G8:G10)</f>
        <v>1598</v>
      </c>
      <c r="H11" s="40">
        <f>SUM(H8:H10)</f>
        <v>1498</v>
      </c>
    </row>
    <row r="13" spans="1:12" ht="19.95" customHeight="1" thickBot="1" x14ac:dyDescent="0.3">
      <c r="B13" s="68" t="s">
        <v>125</v>
      </c>
      <c r="C13" s="42" t="s">
        <v>65</v>
      </c>
      <c r="D13" s="43">
        <f>H11</f>
        <v>1498</v>
      </c>
      <c r="F13" s="42" t="s">
        <v>59</v>
      </c>
      <c r="G13" s="43">
        <f>G11-I11</f>
        <v>1598</v>
      </c>
      <c r="J13" s="45" t="s">
        <v>72</v>
      </c>
      <c r="K13" s="43">
        <f>G13-D13</f>
        <v>100</v>
      </c>
    </row>
    <row r="14" spans="1:12" ht="19.95" customHeight="1" thickTop="1" x14ac:dyDescent="0.25"/>
  </sheetData>
  <mergeCells count="1">
    <mergeCell ref="B1:C1"/>
  </mergeCells>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Z G 1 U I D I y p a o A A A A + A A A A B I A H A B D b 2 5 m a W c v U G F j a 2 F n Z S 5 4 b W w g o h g A K K A U A A A A A A A A A A A A A A A A A A A A A A A A A A A A h Y / B C o J A F E V / R W b v v F E J T J 7 j w m 1 G E E R b m S Y d 0 j G c s Z F + r U W f 1 C 8 k l N W u 5 b 2 c C + c + b n f M x r b x L r I 3 q t M p C S g j n t S i O y h d p W S w R z 8 m G c d N K U 5 l J b 0 J 1 i Y Z j U p J b e 0 5 A X D O U R f R r q 8 g Z C y A f b H a i l q 2 p a + 0 s a U W k n x W h / 8 r w n H 3 k u E h j R l d x C y i S x Y g z D U W S n + R c D K m D O G n x H x o 7 N B L f q 3 9 f I 0 w R 4 T 3 C / 4 E U E s D B B Q A A g A I A E W R 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k b V Q K I p H u A 4 A A A A R A A A A E w A c A E Z v c m 1 1 b G F z L 1 N l Y 3 R p b 2 4 x L m 0 g o h g A K K A U A A A A A A A A A A A A A A A A A A A A A A A A A A A A K 0 5 N L s n M z 1 M I h t C G 1 g B Q S w E C L Q A U A A I A C A B F k b V Q g M j K l q g A A A D 4 A A A A E g A A A A A A A A A A A A A A A A A A A A A A Q 2 9 u Z m l n L 1 B h Y 2 t h Z 2 U u e G 1 s U E s B A i 0 A F A A C A A g A R Z G 1 U A / K 6 a u k A A A A 6 Q A A A B M A A A A A A A A A A A A A A A A A 9 A A A A F t D b 2 5 0 Z W 5 0 X 1 R 5 c G V z X S 5 4 b W x Q S w E C L Q A U A A I A C A B F k b V 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q H Z 2 U E e k C x 4 U 7 S U L q U K A A A A A A C A A A A A A A Q Z g A A A A E A A C A A A A A o p 8 s X W L 9 i O D T U X D r d l v c z 8 W 2 j G a v H U q d p p 6 J X s D R g G A A A A A A O g A A A A A I A A C A A A A C L K R t 9 q 7 D 0 x j T w f h D p 3 r 9 Q p z g N o R e E i Y H I m 4 u q i S G Z b l A A A A B M a O B 2 t f i s Q t q 5 b O x j A Y X N 1 F h O k o y r f 4 C 2 s Y V Z + 6 Z L I / 2 N c 8 B 2 I W T 8 w S n A H u l 7 d P F c K 5 8 R Z H 8 o D 5 8 e y W B h s k 7 n y b P U R n 3 D 1 u f 7 e S e k E m B b s 0 A A A A B z + e h E O Z C 5 k p z P z F W N y j 9 o t Z U 0 2 E S 1 Y k C R G L S K 7 r e O f P t d 8 6 f z U h C + V E / b D G D e C c O n A j P e V 5 z Y H u o I G d C b y 9 s 5 < / D a t a M a s h u p > 
</file>

<file path=customXml/itemProps1.xml><?xml version="1.0" encoding="utf-8"?>
<ds:datastoreItem xmlns:ds="http://schemas.openxmlformats.org/officeDocument/2006/customXml" ds:itemID="{BDE2E045-E523-4517-8777-50B70A636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100帮</vt:lpstr>
      <vt:lpstr>FDU</vt:lpstr>
      <vt:lpstr>下单统计</vt:lpstr>
      <vt:lpstr>100帮 已下单</vt:lpstr>
      <vt:lpstr>FDU 已下单</vt:lpstr>
      <vt:lpstr>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milly</dc:creator>
  <cp:lastModifiedBy>milly</cp:lastModifiedBy>
  <dcterms:created xsi:type="dcterms:W3CDTF">2020-05-19T15:32:46Z</dcterms:created>
  <dcterms:modified xsi:type="dcterms:W3CDTF">2020-06-09T01:24:22Z</dcterms:modified>
</cp:coreProperties>
</file>