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64333BA7-8EA7-447C-B9BF-4B99CE689712}" xr6:coauthVersionLast="45" xr6:coauthVersionMax="45" xr10:uidLastSave="{00000000-0000-0000-0000-000000000000}"/>
  <bookViews>
    <workbookView xWindow="-108" yWindow="-108" windowWidth="23256" windowHeight="12576" xr2:uid="{35E5E20D-E500-4790-A1BA-A13E9D98634E}"/>
  </bookViews>
  <sheets>
    <sheet name="订单" sheetId="4" r:id="rId1"/>
    <sheet name="预定" sheetId="6" r:id="rId2"/>
    <sheet name="已下单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5" l="1"/>
  <c r="P18" i="5"/>
  <c r="G18" i="5"/>
  <c r="E18" i="5"/>
  <c r="I2" i="5"/>
  <c r="G17" i="4" l="1"/>
  <c r="G28" i="4" l="1"/>
  <c r="G2" i="5" l="1"/>
  <c r="H2" i="5" l="1"/>
  <c r="G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EA377AC5-F2BE-46D4-AD34-D63125004F3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4" authorId="0" shapeId="0" xr:uid="{FF0F8D31-4DC2-43B8-BAB8-7DF2415F4B1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5" authorId="0" shapeId="0" xr:uid="{20AD3310-7BDF-49C0-BCA0-2388C3503C9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D45F9F3C-DE60-4E3C-B842-4C72F2A4910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8" authorId="0" shapeId="0" xr:uid="{D528893A-8BD7-4E8C-8D69-E655500D83A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2.优惠券5</t>
        </r>
      </text>
    </comment>
    <comment ref="G11" authorId="0" shapeId="0" xr:uid="{48302BC5-384D-44C9-91DC-038F57A2D0D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G13" authorId="0" shapeId="0" xr:uid="{F7E63767-BC49-495D-9912-54F76B95BE9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7" authorId="0" shapeId="0" xr:uid="{39671659-179F-468D-84EB-DBF1AAB534B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2" authorId="0" shapeId="0" xr:uid="{21659440-E9F7-4660-8BE6-C6E48EE8CE4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G25" authorId="0" shapeId="0" xr:uid="{0D4539EA-7DF1-4E7F-8D50-4414ABAAF29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8" authorId="0" shapeId="0" xr:uid="{13FF3869-F0E0-40B3-BBF2-CA380C5FC07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2.优惠券5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DDA23990-5181-40DB-8494-70A432DE18B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4" authorId="0" shapeId="0" xr:uid="{90F59C08-379F-4EBC-AF7F-D3578503B3D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5" authorId="0" shapeId="0" xr:uid="{C0ECE044-390C-4F23-BD9C-84265C2C265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2" authorId="0" shapeId="0" xr:uid="{089FDED0-33B9-450E-BAEC-EBF055D0532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配送费2,400</t>
        </r>
      </text>
    </comment>
  </commentList>
</comments>
</file>

<file path=xl/sharedStrings.xml><?xml version="1.0" encoding="utf-8"?>
<sst xmlns="http://schemas.openxmlformats.org/spreadsheetml/2006/main" count="179" uniqueCount="124">
  <si>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</si>
  <si>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</si>
  <si>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</si>
  <si>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</si>
  <si>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</si>
  <si>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</si>
  <si>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</si>
  <si>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</si>
  <si>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</si>
  <si>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</si>
  <si>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</si>
  <si>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</si>
  <si>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</si>
  <si>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</si>
  <si>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总付款</t>
    <phoneticPr fontId="2" type="noConversion"/>
  </si>
  <si>
    <t>下单网站</t>
    <phoneticPr fontId="2" type="noConversion"/>
  </si>
  <si>
    <t>备注</t>
    <phoneticPr fontId="2" type="noConversion"/>
  </si>
  <si>
    <t>kookie</t>
    <phoneticPr fontId="2" type="noConversion"/>
  </si>
  <si>
    <t>单号</t>
    <phoneticPr fontId="2" type="noConversion"/>
  </si>
  <si>
    <t>LMC</t>
    <phoneticPr fontId="2" type="noConversion"/>
  </si>
  <si>
    <t>短袖T恐龙印花</t>
    <phoneticPr fontId="2" type="noConversion"/>
  </si>
  <si>
    <t>三只小熊短袖t恤</t>
    <phoneticPr fontId="2" type="noConversion"/>
  </si>
  <si>
    <t>康七</t>
    <phoneticPr fontId="2" type="noConversion"/>
  </si>
  <si>
    <t>四川省 成都市 锦江区 静安路一号万科城市花园51栋 ，610011</t>
    <phoneticPr fontId="2" type="noConversion"/>
  </si>
  <si>
    <t>Apple&amp;Deep</t>
    <phoneticPr fontId="2" type="noConversion"/>
  </si>
  <si>
    <t>短袖1+1：米黄logo+黑色logo</t>
    <phoneticPr fontId="2" type="noConversion"/>
  </si>
  <si>
    <t>短袖1+1：米色兔子+橙色兔子</t>
    <phoneticPr fontId="2" type="noConversion"/>
  </si>
  <si>
    <t>短袖1+1：橙色logo+紫色logo</t>
    <phoneticPr fontId="2" type="noConversion"/>
  </si>
  <si>
    <t>短袖1+1：黑色兔子+紫色logo</t>
    <phoneticPr fontId="2" type="noConversion"/>
  </si>
  <si>
    <t>陈晓咏</t>
    <phoneticPr fontId="2" type="noConversion"/>
  </si>
  <si>
    <t>广东省 广州市 荔湾区 石围塘街道 洞企石路小涡新村56号 ，510145</t>
    <phoneticPr fontId="2" type="noConversion"/>
  </si>
  <si>
    <t>北京 北京市 海淀区 甘家口街道 车公庄西路20号院14号楼104 ，000000</t>
    <phoneticPr fontId="2" type="noConversion"/>
  </si>
  <si>
    <t>陌辰</t>
    <phoneticPr fontId="2" type="noConversion"/>
  </si>
  <si>
    <t>山东省 烟台市 莱山区 初家街道 双河西路53号万光福园 ，264600</t>
    <phoneticPr fontId="2" type="noConversion"/>
  </si>
  <si>
    <t>朴眨</t>
    <phoneticPr fontId="2" type="noConversion"/>
  </si>
  <si>
    <t>广东省 广州市 天河区 林和街道 林和东路（林和苑）6栋快递箱 ，510510</t>
    <phoneticPr fontId="2" type="noConversion"/>
  </si>
  <si>
    <t>朴彩英Rosé同款 BlingStar发夹</t>
    <phoneticPr fontId="2" type="noConversion"/>
  </si>
  <si>
    <t>姜伶俐</t>
    <phoneticPr fontId="2" type="noConversion"/>
  </si>
  <si>
    <t>上海 上海市 普陀区 石泉路街道 管弄路120弄1号807（可放快递柜），000000</t>
    <phoneticPr fontId="2" type="noConversion"/>
  </si>
  <si>
    <t xml:space="preserve"> Bling Star</t>
    <phoneticPr fontId="2" type="noConversion"/>
  </si>
  <si>
    <t>BOY LONDON</t>
    <phoneticPr fontId="2" type="noConversion"/>
  </si>
  <si>
    <t>经典款白标logo</t>
    <phoneticPr fontId="2" type="noConversion"/>
  </si>
  <si>
    <t>郑伊</t>
    <phoneticPr fontId="2" type="noConversion"/>
  </si>
  <si>
    <t>湖北省 宜昌市 伍家岗区 伍家乡 同强路兴润秋语台速递易 ，000000</t>
    <phoneticPr fontId="2" type="noConversion"/>
  </si>
  <si>
    <t>SLOWACID</t>
    <phoneticPr fontId="2" type="noConversion"/>
  </si>
  <si>
    <t>长袖卫衣polo衫</t>
    <phoneticPr fontId="2" type="noConversion"/>
  </si>
  <si>
    <t>白色 s码</t>
    <phoneticPr fontId="2" type="noConversion"/>
  </si>
  <si>
    <t>王晓帆</t>
    <phoneticPr fontId="2" type="noConversion"/>
  </si>
  <si>
    <t>上海市 浦东新区 川沙新镇 华夏二路200弄珠光苑丰巢快递柜 ，200120</t>
    <phoneticPr fontId="2" type="noConversion"/>
  </si>
  <si>
    <t>黑色白标 均码</t>
    <phoneticPr fontId="2" type="noConversion"/>
  </si>
  <si>
    <t>订单编号</t>
    <phoneticPr fontId="2" type="noConversion"/>
  </si>
  <si>
    <t>马伟杰</t>
    <phoneticPr fontId="2" type="noConversion"/>
  </si>
  <si>
    <t>四川省 乐山市 峨眉山市 绥山镇 大南马氏骨科 ，000000</t>
    <phoneticPr fontId="2" type="noConversion"/>
  </si>
  <si>
    <t>朴彩英Rosé同款 BlingStar发夹</t>
    <phoneticPr fontId="2" type="noConversion"/>
  </si>
  <si>
    <t>韩元单价</t>
    <phoneticPr fontId="2" type="noConversion"/>
  </si>
  <si>
    <t>预定</t>
    <phoneticPr fontId="2" type="noConversion"/>
  </si>
  <si>
    <t>RMB</t>
    <phoneticPr fontId="2" type="noConversion"/>
  </si>
  <si>
    <t>已下单</t>
    <phoneticPr fontId="2" type="noConversion"/>
  </si>
  <si>
    <t>来源</t>
    <phoneticPr fontId="2" type="noConversion"/>
  </si>
  <si>
    <t>金额</t>
    <phoneticPr fontId="2" type="noConversion"/>
  </si>
  <si>
    <t>接受箱提现</t>
    <phoneticPr fontId="2" type="noConversion"/>
  </si>
  <si>
    <t>7月收益(启用tb前)</t>
    <phoneticPr fontId="2" type="noConversion"/>
  </si>
  <si>
    <t>总预支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</si>
  <si>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</si>
  <si>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</si>
  <si>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</si>
  <si>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 xml:space="preserve"> LMC</t>
    <phoneticPr fontId="2" type="noConversion"/>
  </si>
  <si>
    <t>Apple&amp;Deep</t>
    <phoneticPr fontId="2" type="noConversion"/>
  </si>
  <si>
    <t>总数量</t>
    <phoneticPr fontId="2" type="noConversion"/>
  </si>
  <si>
    <t>已预定*5</t>
  </si>
  <si>
    <t>’599457511215889594</t>
    <phoneticPr fontId="2" type="noConversion"/>
  </si>
  <si>
    <t>‘1118740864992004035</t>
    <phoneticPr fontId="2" type="noConversion"/>
  </si>
  <si>
    <t>’1119121889415951208</t>
    <phoneticPr fontId="2" type="noConversion"/>
  </si>
  <si>
    <t>’1118515651367932569</t>
    <phoneticPr fontId="2" type="noConversion"/>
  </si>
  <si>
    <t>‘1115989760322008813</t>
    <phoneticPr fontId="2" type="noConversion"/>
  </si>
  <si>
    <t>粉色 L码</t>
    <phoneticPr fontId="2" type="noConversion"/>
  </si>
  <si>
    <t>WHITE L码</t>
    <phoneticPr fontId="2" type="noConversion"/>
  </si>
  <si>
    <t>’1115556962327273934</t>
    <phoneticPr fontId="2" type="noConversion"/>
  </si>
  <si>
    <t>’1115725187011876017</t>
  </si>
  <si>
    <t>‘1114556353000102925</t>
    <phoneticPr fontId="2" type="noConversion"/>
  </si>
  <si>
    <t>透明+蓝色</t>
    <phoneticPr fontId="2" type="noConversion"/>
  </si>
  <si>
    <t>透明+透明</t>
    <phoneticPr fontId="2" type="noConversion"/>
  </si>
  <si>
    <t>’1112792834201930629</t>
    <phoneticPr fontId="2" type="noConversion"/>
  </si>
  <si>
    <t>连帽衫卫衣长袖</t>
    <phoneticPr fontId="2" type="noConversion"/>
  </si>
  <si>
    <t>深蓝色 S码</t>
    <phoneticPr fontId="2" type="noConversion"/>
  </si>
  <si>
    <t>绿色 s码</t>
    <phoneticPr fontId="2" type="noConversion"/>
  </si>
  <si>
    <t>MSCHF</t>
    <phoneticPr fontId="2" type="noConversion"/>
  </si>
  <si>
    <t>绿色格纹短裙</t>
    <phoneticPr fontId="2" type="noConversion"/>
  </si>
  <si>
    <t>’1121135265554857315</t>
    <phoneticPr fontId="2" type="noConversion"/>
  </si>
  <si>
    <t>’1120899459311346909</t>
    <phoneticPr fontId="2" type="noConversion"/>
  </si>
  <si>
    <t>尤里乌斯</t>
    <phoneticPr fontId="2" type="noConversion"/>
  </si>
  <si>
    <t>天津 天津市 西青区 杨柳青镇 莱茵小镇美林苑24-2-402 ，000000</t>
    <phoneticPr fontId="2" type="noConversion"/>
  </si>
  <si>
    <t>陈泽琳</t>
    <phoneticPr fontId="2" type="noConversion"/>
  </si>
  <si>
    <t>广东省 佛山市 顺德区 容桂街道 广东省佛山市顺德区容桂东逸湾七期B区3街35号 ，000000</t>
    <phoneticPr fontId="2" type="noConversion"/>
  </si>
  <si>
    <t>均码</t>
    <phoneticPr fontId="2" type="noConversion"/>
  </si>
  <si>
    <t>方隽星</t>
    <phoneticPr fontId="2" type="noConversion"/>
  </si>
  <si>
    <t>湖南省 岳阳市 临湘市 长安街道 长安中路登高湘城 ，410005</t>
    <phoneticPr fontId="2" type="noConversion"/>
  </si>
  <si>
    <t>‘600015492248740499</t>
    <phoneticPr fontId="2" type="noConversion"/>
  </si>
  <si>
    <t>sculptor</t>
    <phoneticPr fontId="2" type="noConversion"/>
  </si>
  <si>
    <t>夏季新品短袖T恤</t>
    <phoneticPr fontId="2" type="noConversion"/>
  </si>
  <si>
    <t>绿色 S码</t>
    <phoneticPr fontId="2" type="noConversion"/>
  </si>
  <si>
    <t>黑色 S码</t>
    <phoneticPr fontId="2" type="noConversion"/>
  </si>
  <si>
    <t>’1129006082880346909</t>
    <phoneticPr fontId="2" type="noConversion"/>
  </si>
  <si>
    <t>‘382502488774</t>
    <phoneticPr fontId="2" type="noConversion"/>
  </si>
  <si>
    <t>断货退款</t>
    <phoneticPr fontId="2" type="noConversion"/>
  </si>
  <si>
    <t>382070312182 CJ</t>
    <phoneticPr fontId="2" type="noConversion"/>
  </si>
  <si>
    <t>632457423021 CJ</t>
  </si>
  <si>
    <t>’382070369895</t>
    <phoneticPr fontId="2" type="noConversion"/>
  </si>
  <si>
    <t>‘381859923100</t>
    <phoneticPr fontId="2" type="noConversion"/>
  </si>
  <si>
    <t>断货退款</t>
    <phoneticPr fontId="2" type="noConversion"/>
  </si>
  <si>
    <t>MLB</t>
    <phoneticPr fontId="2" type="noConversion"/>
  </si>
  <si>
    <t>MLB新款字母渔夫帽</t>
    <phoneticPr fontId="2" type="noConversion"/>
  </si>
  <si>
    <t>卡其色 57</t>
    <phoneticPr fontId="2" type="noConversion"/>
  </si>
  <si>
    <t>曹璐</t>
    <phoneticPr fontId="2" type="noConversion"/>
  </si>
  <si>
    <t>福建省 漳州市 龙海市 角美镇 漳州台商投资区角美龙佳睿途酒店员工宿舍 ，000000</t>
    <phoneticPr fontId="2" type="noConversion"/>
  </si>
  <si>
    <t>’1130933024126582174</t>
    <phoneticPr fontId="2" type="noConversion"/>
  </si>
  <si>
    <t>直邮</t>
    <phoneticPr fontId="2" type="noConversion"/>
  </si>
  <si>
    <t>国际运费</t>
    <phoneticPr fontId="2" type="noConversion"/>
  </si>
  <si>
    <t>mixxmix</t>
    <phoneticPr fontId="2" type="noConversion"/>
  </si>
  <si>
    <t>浅蓝色牛仔短裙</t>
    <phoneticPr fontId="2" type="noConversion"/>
  </si>
  <si>
    <t>安徽省芜湖市弋江区江城国际瑞华苑</t>
    <phoneticPr fontId="2" type="noConversion"/>
  </si>
  <si>
    <t>单睿婕</t>
    <phoneticPr fontId="2" type="noConversion"/>
  </si>
  <si>
    <t>支付宝转账</t>
    <phoneticPr fontId="2" type="noConversion"/>
  </si>
  <si>
    <t>m码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</si>
</sst>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);[Red]\(#,##0.00\)"/>
    <numFmt numFmtId="177" formatCode="0.00_ "/>
    <numFmt numFmtId="178" formatCode="0_ "/>
  </numFmts>
  <fonts count="1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 style="double">
        <color rgb="FF3F3F3F"/>
      </top>
      <bottom/>
      <diagonal/>
    </border>
    <border>
      <left/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/>
      <right style="thin">
        <color theme="0" tint="-0.24994659260841701"/>
      </right>
      <top style="thin">
        <color rgb="FF7F7F7F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5" fillId="0" borderId="9" xfId="4" applyAlignment="1">
      <alignment horizontal="right" vertical="center"/>
    </xf>
    <xf numFmtId="0" fontId="5" fillId="0" borderId="10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1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5" xfId="0" applyFont="1" applyFill="1" applyBorder="1">
      <alignment vertical="center"/>
    </xf>
    <xf numFmtId="177" fontId="4" fillId="3" borderId="8" xfId="2" applyNumberFormat="1" applyBorder="1" applyAlignment="1">
      <alignment horizontal="center" vertical="center"/>
    </xf>
    <xf numFmtId="0" fontId="7" fillId="5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0" fillId="5" borderId="13" xfId="0" applyFill="1" applyBorder="1" applyAlignment="1">
      <alignment horizontal="left" vertical="center"/>
    </xf>
    <xf numFmtId="0" fontId="0" fillId="5" borderId="13" xfId="0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7" fillId="5" borderId="16" xfId="0" applyFont="1" applyFill="1" applyBorder="1">
      <alignment vertical="center"/>
    </xf>
    <xf numFmtId="0" fontId="0" fillId="5" borderId="13" xfId="0" applyFill="1" applyBorder="1">
      <alignment vertical="center"/>
    </xf>
    <xf numFmtId="3" fontId="0" fillId="5" borderId="13" xfId="0" applyNumberFormat="1" applyFill="1" applyBorder="1">
      <alignment vertical="center"/>
    </xf>
    <xf numFmtId="0" fontId="3" fillId="5" borderId="13" xfId="0" applyFont="1" applyFill="1" applyBorder="1">
      <alignment vertical="center"/>
    </xf>
    <xf numFmtId="0" fontId="7" fillId="5" borderId="17" xfId="0" applyFont="1" applyFill="1" applyBorder="1">
      <alignment vertical="center"/>
    </xf>
    <xf numFmtId="0" fontId="0" fillId="5" borderId="14" xfId="0" applyFill="1" applyBorder="1">
      <alignment vertical="center"/>
    </xf>
    <xf numFmtId="3" fontId="0" fillId="5" borderId="14" xfId="0" applyNumberFormat="1" applyFill="1" applyBorder="1">
      <alignment vertical="center"/>
    </xf>
    <xf numFmtId="0" fontId="3" fillId="5" borderId="14" xfId="0" applyFont="1" applyFill="1" applyBorder="1">
      <alignment vertical="center"/>
    </xf>
    <xf numFmtId="177" fontId="4" fillId="3" borderId="12" xfId="2" applyNumberFormat="1" applyBorder="1" applyAlignment="1">
      <alignment horizontal="center" vertical="center"/>
    </xf>
    <xf numFmtId="3" fontId="0" fillId="0" borderId="0" xfId="0" applyNumberFormat="1">
      <alignment vertical="center"/>
    </xf>
    <xf numFmtId="178" fontId="0" fillId="4" borderId="7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3" fontId="0" fillId="4" borderId="0" xfId="0" applyNumberFormat="1" applyFill="1" applyBorder="1">
      <alignment vertical="center"/>
    </xf>
    <xf numFmtId="0" fontId="0" fillId="5" borderId="20" xfId="0" applyFill="1" applyBorder="1" applyAlignment="1">
      <alignment vertical="center"/>
    </xf>
    <xf numFmtId="178" fontId="0" fillId="5" borderId="21" xfId="0" applyNumberFormat="1" applyFill="1" applyBorder="1" applyAlignment="1">
      <alignment horizontal="left" vertical="center"/>
    </xf>
    <xf numFmtId="0" fontId="11" fillId="6" borderId="0" xfId="3" applyFill="1" applyAlignment="1">
      <alignment horizontal="center" vertical="center"/>
    </xf>
    <xf numFmtId="3" fontId="5" fillId="0" borderId="9" xfId="4" applyNumberFormat="1">
      <alignment vertical="center"/>
    </xf>
    <xf numFmtId="0" fontId="10" fillId="0" borderId="0" xfId="3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3" fontId="0" fillId="4" borderId="0" xfId="0" applyNumberFormat="1" applyFill="1">
      <alignment vertical="center"/>
    </xf>
    <xf numFmtId="177" fontId="4" fillId="3" borderId="12" xfId="2" applyNumberFormat="1" applyBorder="1" applyAlignment="1">
      <alignment horizontal="center" vertical="center"/>
    </xf>
    <xf numFmtId="0" fontId="1" fillId="2" borderId="25" xfId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6" borderId="0" xfId="3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3" applyAlignment="1">
      <alignment horizontal="center" vertical="center"/>
    </xf>
    <xf numFmtId="0" fontId="1" fillId="2" borderId="26" xfId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178" fontId="0" fillId="4" borderId="21" xfId="0" applyNumberFormat="1" applyFill="1" applyBorder="1" applyAlignment="1">
      <alignment horizontal="left" vertical="center"/>
    </xf>
    <xf numFmtId="177" fontId="4" fillId="3" borderId="12" xfId="2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3" fontId="0" fillId="5" borderId="28" xfId="0" applyNumberFormat="1" applyFill="1" applyBorder="1" applyAlignment="1">
      <alignment horizontal="center" vertical="center"/>
    </xf>
    <xf numFmtId="3" fontId="0" fillId="5" borderId="29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right" vertical="center"/>
    </xf>
    <xf numFmtId="3" fontId="0" fillId="5" borderId="6" xfId="0" applyNumberFormat="1" applyFill="1" applyBorder="1" applyAlignment="1">
      <alignment horizontal="center" vertical="center"/>
    </xf>
    <xf numFmtId="0" fontId="7" fillId="4" borderId="16" xfId="0" applyFont="1" applyFill="1" applyBorder="1" applyAlignment="1">
      <alignment vertical="center"/>
    </xf>
    <xf numFmtId="0" fontId="7" fillId="4" borderId="16" xfId="0" applyFont="1" applyFill="1" applyBorder="1">
      <alignment vertical="center"/>
    </xf>
    <xf numFmtId="3" fontId="0" fillId="4" borderId="13" xfId="0" applyNumberFormat="1" applyFill="1" applyBorder="1">
      <alignment vertical="center"/>
    </xf>
    <xf numFmtId="0" fontId="0" fillId="4" borderId="13" xfId="0" applyFill="1" applyBorder="1">
      <alignment vertical="center"/>
    </xf>
    <xf numFmtId="0" fontId="7" fillId="4" borderId="17" xfId="0" applyFont="1" applyFill="1" applyBorder="1">
      <alignment vertical="center"/>
    </xf>
    <xf numFmtId="3" fontId="0" fillId="4" borderId="14" xfId="0" applyNumberFormat="1" applyFill="1" applyBorder="1">
      <alignment vertical="center"/>
    </xf>
    <xf numFmtId="0" fontId="0" fillId="4" borderId="14" xfId="0" applyFill="1" applyBorder="1">
      <alignment vertical="center"/>
    </xf>
    <xf numFmtId="3" fontId="3" fillId="5" borderId="6" xfId="0" applyNumberFormat="1" applyFont="1" applyFill="1" applyBorder="1">
      <alignment vertical="center"/>
    </xf>
    <xf numFmtId="0" fontId="12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3" borderId="12" xfId="2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13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177" fontId="4" fillId="3" borderId="18" xfId="2" applyNumberFormat="1" applyBorder="1" applyAlignment="1">
      <alignment horizontal="center" vertical="center"/>
    </xf>
    <xf numFmtId="177" fontId="4" fillId="3" borderId="19" xfId="2" applyNumberFormat="1" applyBorder="1" applyAlignment="1">
      <alignment horizontal="center" vertical="center"/>
    </xf>
    <xf numFmtId="0" fontId="7" fillId="5" borderId="16" xfId="0" applyFont="1" applyFill="1" applyBorder="1" applyAlignment="1">
      <alignment horizontal="left" vertical="center"/>
    </xf>
    <xf numFmtId="0" fontId="7" fillId="5" borderId="17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right" vertical="center"/>
    </xf>
    <xf numFmtId="0" fontId="3" fillId="5" borderId="14" xfId="0" applyFont="1" applyFill="1" applyBorder="1" applyAlignment="1">
      <alignment horizontal="right" vertical="center"/>
    </xf>
    <xf numFmtId="0" fontId="0" fillId="5" borderId="15" xfId="0" applyFill="1" applyBorder="1" applyAlignment="1">
      <alignment horizontal="left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8" fontId="0" fillId="5" borderId="22" xfId="0" applyNumberFormat="1" applyFill="1" applyBorder="1" applyAlignment="1">
      <alignment horizontal="left" vertical="center"/>
    </xf>
    <xf numFmtId="178" fontId="0" fillId="5" borderId="23" xfId="0" applyNumberFormat="1" applyFill="1" applyBorder="1" applyAlignment="1">
      <alignment horizontal="left" vertical="center"/>
    </xf>
    <xf numFmtId="177" fontId="4" fillId="3" borderId="12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3" xfId="0" quotePrefix="1" applyFont="1" applyFill="1" applyBorder="1" applyAlignment="1">
      <alignment horizontal="center" vertical="center"/>
    </xf>
    <xf numFmtId="0" fontId="3" fillId="5" borderId="32" xfId="0" quotePrefix="1" applyFont="1" applyFill="1" applyBorder="1" applyAlignment="1">
      <alignment horizontal="center" vertical="center"/>
    </xf>
    <xf numFmtId="0" fontId="3" fillId="5" borderId="14" xfId="0" quotePrefix="1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3" fontId="0" fillId="5" borderId="27" xfId="0" applyNumberFormat="1" applyFill="1" applyBorder="1" applyAlignment="1">
      <alignment horizontal="center" vertical="center"/>
    </xf>
    <xf numFmtId="3" fontId="0" fillId="5" borderId="28" xfId="0" applyNumberFormat="1" applyFill="1" applyBorder="1" applyAlignment="1">
      <alignment horizontal="center" vertical="center"/>
    </xf>
    <xf numFmtId="3" fontId="0" fillId="5" borderId="29" xfId="0" applyNumberFormat="1" applyFill="1" applyBorder="1" applyAlignment="1">
      <alignment horizontal="center" vertical="center"/>
    </xf>
    <xf numFmtId="0" fontId="11" fillId="0" borderId="19" xfId="3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13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11" fillId="0" borderId="19" xfId="3" applyBorder="1" applyAlignment="1">
      <alignment horizontal="center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3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N1:P3" totalsRowShown="0" headerRowDxfId="2" headerRowCellStyle="汇总" dataCellStyle="汇总">
  <autoFilter ref="N1:P3" xr:uid="{B359E3A1-860A-4F6F-86A2-AE75C947968A}"/>
  <tableColumns count="3">
    <tableColumn id="1" xr3:uid="{C85F91AF-BCBE-400A-AFC3-061CEFEE9EA1}" name="日期" dataDxfId="1" dataCellStyle="超链接"/>
    <tableColumn id="2" xr3:uid="{2CD88185-FF00-47A6-B6CB-D5B54F45EE33}" name="来源" dataDxfId="0" dataCellStyle="超链接"/>
    <tableColumn id="3" xr3:uid="{87153D04-C329-408A-9036-5292A6C3C747}" name="金额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33"/>
  <sheetViews>
    <sheetView tabSelected="1" topLeftCell="A19" workbookViewId="0">
      <selection activeCell="C32" sqref="C32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3.77734375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2.6640625" customWidth="1"/>
  </cols>
  <sheetData>
    <row r="1" spans="1:17" ht="19.8" customHeight="1" x14ac:dyDescent="0.25">
      <c r="A1" s="1" t="s">
        <v>11</v>
      </c>
      <c r="B1" s="94" t="s">
        <v>1</v>
      </c>
      <c r="C1" s="95"/>
      <c r="D1" s="1" t="s">
        <v>2</v>
      </c>
      <c r="E1" s="10" t="s">
        <v>9</v>
      </c>
      <c r="F1" s="10" t="s">
        <v>7</v>
      </c>
      <c r="G1" s="10" t="s">
        <v>8</v>
      </c>
      <c r="H1" s="10" t="s">
        <v>10</v>
      </c>
      <c r="I1" s="10" t="s">
        <v>16</v>
      </c>
      <c r="J1" s="10" t="s">
        <v>15</v>
      </c>
      <c r="K1" s="10" t="s">
        <v>18</v>
      </c>
      <c r="L1" s="10" t="s">
        <v>12</v>
      </c>
      <c r="M1" s="10" t="s">
        <v>13</v>
      </c>
      <c r="N1" s="1" t="s">
        <v>3</v>
      </c>
      <c r="O1" s="1" t="s">
        <v>4</v>
      </c>
      <c r="P1" s="1" t="s">
        <v>5</v>
      </c>
      <c r="Q1" s="1" t="s">
        <v>50</v>
      </c>
    </row>
    <row r="2" spans="1:17" ht="19.95" customHeight="1" thickBot="1" x14ac:dyDescent="0.3">
      <c r="A2" s="20" t="s">
        <v>24</v>
      </c>
      <c r="B2" s="7"/>
    </row>
    <row r="3" spans="1:17" ht="19.95" customHeight="1" thickTop="1" thickBot="1" x14ac:dyDescent="0.3">
      <c r="A3" s="87">
        <v>7.12</v>
      </c>
      <c r="B3" s="32" t="s">
        <v>25</v>
      </c>
      <c r="C3" s="5" t="s">
        <v>94</v>
      </c>
      <c r="D3" s="5">
        <v>1</v>
      </c>
      <c r="E3" s="11"/>
      <c r="F3" s="5">
        <v>188</v>
      </c>
      <c r="G3" s="9">
        <v>198</v>
      </c>
      <c r="H3" s="29"/>
      <c r="I3" s="9"/>
      <c r="J3" s="24"/>
      <c r="K3" s="102" t="s">
        <v>103</v>
      </c>
      <c r="L3" s="24"/>
      <c r="M3" s="9"/>
      <c r="N3" s="31" t="s">
        <v>29</v>
      </c>
      <c r="O3" s="30">
        <v>15914484328</v>
      </c>
      <c r="P3" s="31" t="s">
        <v>30</v>
      </c>
      <c r="Q3" s="49" t="s">
        <v>77</v>
      </c>
    </row>
    <row r="4" spans="1:17" ht="19.95" customHeight="1" thickTop="1" thickBot="1" x14ac:dyDescent="0.3">
      <c r="A4" s="88"/>
      <c r="B4" s="21" t="s">
        <v>26</v>
      </c>
      <c r="C4" s="3" t="s">
        <v>94</v>
      </c>
      <c r="D4" s="3">
        <v>1</v>
      </c>
      <c r="E4" s="12"/>
      <c r="F4" s="3">
        <v>188</v>
      </c>
      <c r="G4" s="8">
        <v>198</v>
      </c>
      <c r="H4" s="8"/>
      <c r="I4" s="8"/>
      <c r="J4" s="18"/>
      <c r="K4" s="103"/>
      <c r="L4" s="18"/>
      <c r="M4" s="8"/>
      <c r="N4" s="4" t="s">
        <v>17</v>
      </c>
      <c r="O4" s="4">
        <v>15110219169</v>
      </c>
      <c r="P4" s="13" t="s">
        <v>31</v>
      </c>
      <c r="Q4" s="43" t="s">
        <v>78</v>
      </c>
    </row>
    <row r="5" spans="1:17" ht="19.95" customHeight="1" thickTop="1" thickBot="1" x14ac:dyDescent="0.3">
      <c r="A5" s="88"/>
      <c r="B5" s="32" t="s">
        <v>27</v>
      </c>
      <c r="C5" s="5" t="s">
        <v>94</v>
      </c>
      <c r="D5" s="5">
        <v>1</v>
      </c>
      <c r="E5" s="11"/>
      <c r="F5" s="5">
        <v>188</v>
      </c>
      <c r="G5" s="9">
        <v>198</v>
      </c>
      <c r="H5" s="29"/>
      <c r="I5" s="9"/>
      <c r="J5" s="24"/>
      <c r="K5" s="104"/>
      <c r="L5" s="24"/>
      <c r="M5" s="9"/>
      <c r="N5" s="31" t="s">
        <v>32</v>
      </c>
      <c r="O5" s="30">
        <v>18615958236</v>
      </c>
      <c r="P5" s="31" t="s">
        <v>33</v>
      </c>
      <c r="Q5" s="49" t="s">
        <v>70</v>
      </c>
    </row>
    <row r="6" spans="1:17" ht="19.95" customHeight="1" thickTop="1" thickBot="1" x14ac:dyDescent="0.3">
      <c r="A6" s="88"/>
      <c r="B6" s="21" t="s">
        <v>28</v>
      </c>
      <c r="C6" s="3" t="s">
        <v>94</v>
      </c>
      <c r="D6" s="3">
        <v>1</v>
      </c>
      <c r="E6" s="12"/>
      <c r="F6" s="3">
        <v>188</v>
      </c>
      <c r="G6" s="8">
        <v>198</v>
      </c>
      <c r="H6" s="8"/>
      <c r="I6" s="8"/>
      <c r="J6" s="18"/>
      <c r="K6" s="25" t="s">
        <v>104</v>
      </c>
      <c r="L6" s="18"/>
      <c r="M6" s="8"/>
      <c r="N6" s="4" t="s">
        <v>34</v>
      </c>
      <c r="O6" s="4">
        <v>15374055589</v>
      </c>
      <c r="P6" s="13" t="s">
        <v>35</v>
      </c>
      <c r="Q6" s="43" t="s">
        <v>79</v>
      </c>
    </row>
    <row r="7" spans="1:17" ht="19.95" customHeight="1" thickTop="1" thickBot="1" x14ac:dyDescent="0.3">
      <c r="A7" s="20" t="s">
        <v>19</v>
      </c>
      <c r="B7" s="7"/>
    </row>
    <row r="8" spans="1:17" ht="19.95" customHeight="1" thickTop="1" x14ac:dyDescent="0.25">
      <c r="A8" s="98">
        <v>7.13</v>
      </c>
      <c r="B8" s="33" t="s">
        <v>20</v>
      </c>
      <c r="C8" s="34" t="s">
        <v>75</v>
      </c>
      <c r="D8" s="34">
        <v>1</v>
      </c>
      <c r="E8" s="35"/>
      <c r="F8" s="34">
        <v>275</v>
      </c>
      <c r="G8" s="91">
        <f>F8+F9+10-5</f>
        <v>545</v>
      </c>
      <c r="H8" s="100"/>
      <c r="I8" s="36"/>
      <c r="J8" s="27"/>
      <c r="K8" s="102" t="s">
        <v>105</v>
      </c>
      <c r="L8" s="27"/>
      <c r="M8" s="36"/>
      <c r="N8" s="85" t="s">
        <v>22</v>
      </c>
      <c r="O8" s="85">
        <v>18190799737</v>
      </c>
      <c r="P8" s="85" t="s">
        <v>23</v>
      </c>
      <c r="Q8" s="96" t="s">
        <v>74</v>
      </c>
    </row>
    <row r="9" spans="1:17" ht="19.95" customHeight="1" thickBot="1" x14ac:dyDescent="0.3">
      <c r="A9" s="99"/>
      <c r="B9" s="37" t="s">
        <v>21</v>
      </c>
      <c r="C9" s="38" t="s">
        <v>76</v>
      </c>
      <c r="D9" s="38">
        <v>1</v>
      </c>
      <c r="E9" s="39"/>
      <c r="F9" s="38">
        <v>265</v>
      </c>
      <c r="G9" s="92"/>
      <c r="H9" s="101"/>
      <c r="I9" s="40"/>
      <c r="J9" s="28"/>
      <c r="K9" s="104"/>
      <c r="L9" s="28"/>
      <c r="M9" s="40"/>
      <c r="N9" s="86"/>
      <c r="O9" s="93"/>
      <c r="P9" s="93"/>
      <c r="Q9" s="97"/>
    </row>
    <row r="10" spans="1:17" ht="19.95" customHeight="1" thickTop="1" thickBot="1" x14ac:dyDescent="0.3">
      <c r="A10" s="20" t="s">
        <v>40</v>
      </c>
      <c r="B10" s="81" t="s">
        <v>116</v>
      </c>
    </row>
    <row r="11" spans="1:17" ht="19.95" customHeight="1" thickTop="1" thickBot="1" x14ac:dyDescent="0.3">
      <c r="A11" s="41">
        <v>7.14</v>
      </c>
      <c r="B11" s="23" t="s">
        <v>41</v>
      </c>
      <c r="C11" s="5" t="s">
        <v>49</v>
      </c>
      <c r="D11" s="5">
        <v>1</v>
      </c>
      <c r="E11" s="11"/>
      <c r="F11" s="5">
        <v>235</v>
      </c>
      <c r="G11" s="45">
        <v>245</v>
      </c>
      <c r="H11" s="71">
        <v>188</v>
      </c>
      <c r="I11" s="9"/>
      <c r="J11" s="24"/>
      <c r="K11" s="26"/>
      <c r="L11" s="24">
        <v>25</v>
      </c>
      <c r="M11" s="9"/>
      <c r="N11" s="46" t="s">
        <v>42</v>
      </c>
      <c r="O11" s="6">
        <v>13697286210</v>
      </c>
      <c r="P11" s="46" t="s">
        <v>43</v>
      </c>
      <c r="Q11" s="44" t="s">
        <v>72</v>
      </c>
    </row>
    <row r="12" spans="1:17" ht="19.95" customHeight="1" thickTop="1" thickBot="1" x14ac:dyDescent="0.3">
      <c r="A12" s="20" t="s">
        <v>44</v>
      </c>
    </row>
    <row r="13" spans="1:17" ht="19.95" customHeight="1" thickTop="1" thickBot="1" x14ac:dyDescent="0.3">
      <c r="A13" s="41">
        <v>7.14</v>
      </c>
      <c r="B13" s="21" t="s">
        <v>45</v>
      </c>
      <c r="C13" s="3" t="s">
        <v>46</v>
      </c>
      <c r="D13" s="3">
        <v>1</v>
      </c>
      <c r="E13" s="12"/>
      <c r="F13" s="3">
        <v>188</v>
      </c>
      <c r="G13" s="8">
        <v>198</v>
      </c>
      <c r="H13" s="8"/>
      <c r="I13" s="8"/>
      <c r="J13" s="18"/>
      <c r="K13" s="68" t="s">
        <v>106</v>
      </c>
      <c r="L13" s="18"/>
      <c r="M13" s="8"/>
      <c r="N13" s="4" t="s">
        <v>47</v>
      </c>
      <c r="O13" s="4">
        <v>15721555825</v>
      </c>
      <c r="P13" s="13" t="s">
        <v>48</v>
      </c>
      <c r="Q13" s="43" t="s">
        <v>73</v>
      </c>
    </row>
    <row r="14" spans="1:17" ht="19.95" customHeight="1" thickTop="1" x14ac:dyDescent="0.25">
      <c r="C14" s="50" t="s">
        <v>57</v>
      </c>
    </row>
    <row r="16" spans="1:17" ht="19.95" customHeight="1" thickBot="1" x14ac:dyDescent="0.3">
      <c r="A16" s="66" t="s">
        <v>110</v>
      </c>
      <c r="B16" s="81" t="s">
        <v>116</v>
      </c>
    </row>
    <row r="17" spans="1:17" ht="19.95" customHeight="1" thickTop="1" thickBot="1" x14ac:dyDescent="0.3">
      <c r="A17" s="65">
        <v>7.2</v>
      </c>
      <c r="B17" s="21" t="s">
        <v>111</v>
      </c>
      <c r="C17" s="3" t="s">
        <v>112</v>
      </c>
      <c r="D17" s="3">
        <v>1</v>
      </c>
      <c r="E17" s="12"/>
      <c r="F17" s="3">
        <v>244</v>
      </c>
      <c r="G17" s="8">
        <f>F17+10</f>
        <v>254</v>
      </c>
      <c r="H17" s="8">
        <v>194</v>
      </c>
      <c r="I17" s="8"/>
      <c r="J17" s="18"/>
      <c r="K17" s="68"/>
      <c r="L17" s="18"/>
      <c r="M17" s="8"/>
      <c r="N17" s="4" t="s">
        <v>113</v>
      </c>
      <c r="O17" s="4">
        <v>18605062932</v>
      </c>
      <c r="P17" s="13" t="s">
        <v>114</v>
      </c>
      <c r="Q17" s="43" t="s">
        <v>115</v>
      </c>
    </row>
    <row r="18" spans="1:17" ht="19.95" customHeight="1" thickTop="1" x14ac:dyDescent="0.25">
      <c r="C18" s="50" t="s">
        <v>57</v>
      </c>
    </row>
    <row r="21" spans="1:17" ht="19.95" customHeight="1" thickBot="1" x14ac:dyDescent="0.3">
      <c r="A21" s="57" t="s">
        <v>19</v>
      </c>
      <c r="B21" s="7"/>
    </row>
    <row r="22" spans="1:17" ht="19.95" customHeight="1" thickTop="1" thickBot="1" x14ac:dyDescent="0.3">
      <c r="A22" s="55">
        <v>7.15</v>
      </c>
      <c r="B22" s="23" t="s">
        <v>83</v>
      </c>
      <c r="C22" s="5" t="s">
        <v>84</v>
      </c>
      <c r="D22" s="5">
        <v>1</v>
      </c>
      <c r="E22" s="11"/>
      <c r="F22" s="5">
        <v>268</v>
      </c>
      <c r="G22" s="45">
        <v>278</v>
      </c>
      <c r="H22" s="24"/>
      <c r="I22" s="9"/>
      <c r="J22" s="24"/>
      <c r="K22" s="67" t="s">
        <v>107</v>
      </c>
      <c r="L22" s="24"/>
      <c r="M22" s="9"/>
      <c r="N22" s="46" t="s">
        <v>92</v>
      </c>
      <c r="O22" s="6">
        <v>18933367700</v>
      </c>
      <c r="P22" s="46" t="s">
        <v>93</v>
      </c>
      <c r="Q22" s="44" t="s">
        <v>89</v>
      </c>
    </row>
    <row r="23" spans="1:17" ht="19.95" customHeight="1" thickTop="1" x14ac:dyDescent="0.25"/>
    <row r="24" spans="1:17" ht="19.95" customHeight="1" thickBot="1" x14ac:dyDescent="0.3">
      <c r="A24" s="57" t="s">
        <v>86</v>
      </c>
    </row>
    <row r="25" spans="1:17" ht="19.95" customHeight="1" thickTop="1" thickBot="1" x14ac:dyDescent="0.3">
      <c r="A25" s="55">
        <v>7.15</v>
      </c>
      <c r="B25" s="21" t="s">
        <v>87</v>
      </c>
      <c r="C25" s="3" t="s">
        <v>85</v>
      </c>
      <c r="D25" s="3">
        <v>1</v>
      </c>
      <c r="E25" s="12"/>
      <c r="F25" s="3">
        <v>369</v>
      </c>
      <c r="G25" s="8">
        <v>379</v>
      </c>
      <c r="H25" s="8"/>
      <c r="I25" s="8"/>
      <c r="J25" s="18"/>
      <c r="K25" s="68" t="s">
        <v>108</v>
      </c>
      <c r="L25" s="18"/>
      <c r="M25" s="8"/>
      <c r="N25" s="4" t="s">
        <v>90</v>
      </c>
      <c r="O25" s="4">
        <v>18222242851</v>
      </c>
      <c r="P25" s="13" t="s">
        <v>91</v>
      </c>
      <c r="Q25" s="43" t="s">
        <v>88</v>
      </c>
    </row>
    <row r="26" spans="1:17" ht="19.95" customHeight="1" thickTop="1" x14ac:dyDescent="0.25"/>
    <row r="27" spans="1:17" ht="19.95" customHeight="1" thickBot="1" x14ac:dyDescent="0.3">
      <c r="A27" s="59" t="s">
        <v>98</v>
      </c>
      <c r="B27" s="7"/>
    </row>
    <row r="28" spans="1:17" ht="19.95" customHeight="1" thickTop="1" thickBot="1" x14ac:dyDescent="0.3">
      <c r="A28" s="87">
        <v>7.19</v>
      </c>
      <c r="B28" s="89" t="s">
        <v>99</v>
      </c>
      <c r="C28" s="5" t="s">
        <v>100</v>
      </c>
      <c r="D28" s="5">
        <v>1</v>
      </c>
      <c r="E28" s="11"/>
      <c r="F28" s="5">
        <v>257</v>
      </c>
      <c r="G28" s="91">
        <f>F28+F29+10-5</f>
        <v>519</v>
      </c>
      <c r="H28" s="24"/>
      <c r="I28" s="9"/>
      <c r="J28" s="24"/>
      <c r="K28" s="26"/>
      <c r="L28" s="24"/>
      <c r="M28" s="9"/>
      <c r="N28" s="85" t="s">
        <v>92</v>
      </c>
      <c r="O28" s="85">
        <v>18933367700</v>
      </c>
      <c r="P28" s="85" t="s">
        <v>93</v>
      </c>
      <c r="Q28" s="85" t="s">
        <v>102</v>
      </c>
    </row>
    <row r="29" spans="1:17" ht="19.95" customHeight="1" thickTop="1" thickBot="1" x14ac:dyDescent="0.3">
      <c r="A29" s="88"/>
      <c r="B29" s="90"/>
      <c r="C29" s="5" t="s">
        <v>101</v>
      </c>
      <c r="D29" s="5">
        <v>1</v>
      </c>
      <c r="E29" s="11"/>
      <c r="F29" s="5">
        <v>257</v>
      </c>
      <c r="G29" s="92"/>
      <c r="H29" s="24"/>
      <c r="I29" s="9"/>
      <c r="J29" s="24"/>
      <c r="K29" s="26"/>
      <c r="L29" s="24"/>
      <c r="M29" s="9"/>
      <c r="N29" s="86"/>
      <c r="O29" s="86">
        <v>18933367700</v>
      </c>
      <c r="P29" s="86" t="s">
        <v>93</v>
      </c>
      <c r="Q29" s="86" t="s">
        <v>89</v>
      </c>
    </row>
    <row r="30" spans="1:17" ht="19.95" customHeight="1" thickTop="1" x14ac:dyDescent="0.25"/>
    <row r="31" spans="1:17" ht="19.95" customHeight="1" thickBot="1" x14ac:dyDescent="0.3">
      <c r="A31" s="84" t="s">
        <v>118</v>
      </c>
    </row>
    <row r="32" spans="1:17" ht="19.95" customHeight="1" thickTop="1" thickBot="1" x14ac:dyDescent="0.3">
      <c r="A32" s="83">
        <v>7.2</v>
      </c>
      <c r="B32" s="21" t="s">
        <v>119</v>
      </c>
      <c r="C32" s="3" t="s">
        <v>123</v>
      </c>
      <c r="D32" s="3">
        <v>1</v>
      </c>
      <c r="E32" s="12"/>
      <c r="F32" s="3">
        <v>115</v>
      </c>
      <c r="G32" s="8">
        <v>115</v>
      </c>
      <c r="H32" s="8"/>
      <c r="I32" s="8"/>
      <c r="J32" s="18"/>
      <c r="K32" s="68"/>
      <c r="L32" s="18"/>
      <c r="M32" s="8"/>
      <c r="N32" s="4" t="s">
        <v>121</v>
      </c>
      <c r="O32" s="4">
        <v>19810952575</v>
      </c>
      <c r="P32" s="13" t="s">
        <v>120</v>
      </c>
      <c r="Q32" s="43" t="s">
        <v>122</v>
      </c>
    </row>
    <row r="33" ht="19.95" customHeight="1" thickTop="1" x14ac:dyDescent="0.25"/>
  </sheetData>
  <mergeCells count="18">
    <mergeCell ref="P8:P9"/>
    <mergeCell ref="B1:C1"/>
    <mergeCell ref="Q8:Q9"/>
    <mergeCell ref="G8:G9"/>
    <mergeCell ref="A3:A6"/>
    <mergeCell ref="A8:A9"/>
    <mergeCell ref="H8:H9"/>
    <mergeCell ref="N8:N9"/>
    <mergeCell ref="O8:O9"/>
    <mergeCell ref="K3:K5"/>
    <mergeCell ref="K8:K9"/>
    <mergeCell ref="P28:P29"/>
    <mergeCell ref="Q28:Q29"/>
    <mergeCell ref="A28:A29"/>
    <mergeCell ref="B28:B29"/>
    <mergeCell ref="G28:G29"/>
    <mergeCell ref="N28:N29"/>
    <mergeCell ref="O28:O29"/>
  </mergeCells>
  <phoneticPr fontId="2" type="noConversion"/>
  <conditionalFormatting sqref="C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4" location="已下单!A2" display="已下单" xr:uid="{33A6F5F4-70E1-4632-8BB4-37EE1EEDB145}"/>
    <hyperlink ref="C18" location="已下单!A11" display="已下单" xr:uid="{1BB9060B-07CD-4250-B9D4-07FA85F77F9D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97E-680D-4FE0-893E-18A6D5ADD223}">
  <dimension ref="A1:Q12"/>
  <sheetViews>
    <sheetView workbookViewId="0">
      <selection activeCell="A24" sqref="A24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3" width="0" hidden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94" t="s">
        <v>1</v>
      </c>
      <c r="C1" s="95"/>
      <c r="D1" s="1" t="s">
        <v>2</v>
      </c>
      <c r="E1" s="10" t="s">
        <v>9</v>
      </c>
      <c r="F1" s="10" t="s">
        <v>7</v>
      </c>
      <c r="G1" s="10" t="s">
        <v>8</v>
      </c>
      <c r="H1" s="10" t="s">
        <v>10</v>
      </c>
      <c r="I1" s="10" t="s">
        <v>6</v>
      </c>
      <c r="J1" s="10" t="s">
        <v>15</v>
      </c>
      <c r="K1" s="10" t="s">
        <v>18</v>
      </c>
      <c r="L1" s="10" t="s">
        <v>12</v>
      </c>
      <c r="M1" s="10" t="s">
        <v>13</v>
      </c>
      <c r="N1" s="1" t="s">
        <v>3</v>
      </c>
      <c r="O1" s="1" t="s">
        <v>4</v>
      </c>
      <c r="P1" s="1" t="s">
        <v>5</v>
      </c>
      <c r="Q1" s="1" t="s">
        <v>50</v>
      </c>
    </row>
    <row r="2" spans="1:17" ht="19.95" customHeight="1" thickBot="1" x14ac:dyDescent="0.3">
      <c r="A2" s="20" t="s">
        <v>39</v>
      </c>
      <c r="B2" s="7"/>
    </row>
    <row r="3" spans="1:17" ht="19.95" customHeight="1" thickTop="1" thickBot="1" x14ac:dyDescent="0.3">
      <c r="A3" s="22">
        <v>7.1</v>
      </c>
      <c r="B3" s="105" t="s">
        <v>36</v>
      </c>
      <c r="C3" s="3" t="s">
        <v>81</v>
      </c>
      <c r="D3" s="3">
        <v>1</v>
      </c>
      <c r="E3" s="12"/>
      <c r="F3" s="3">
        <v>58</v>
      </c>
      <c r="G3" s="3">
        <v>68</v>
      </c>
      <c r="H3" s="8"/>
      <c r="I3" s="8"/>
      <c r="J3" s="18"/>
      <c r="K3" s="25"/>
      <c r="L3" s="18"/>
      <c r="M3" s="8"/>
      <c r="N3" s="4" t="s">
        <v>37</v>
      </c>
      <c r="O3" s="4">
        <v>13816390376</v>
      </c>
      <c r="P3" s="13" t="s">
        <v>38</v>
      </c>
      <c r="Q3" s="43" t="s">
        <v>82</v>
      </c>
    </row>
    <row r="4" spans="1:17" ht="19.95" customHeight="1" thickTop="1" thickBot="1" x14ac:dyDescent="0.3">
      <c r="A4" s="22">
        <v>7.14</v>
      </c>
      <c r="B4" s="106"/>
      <c r="C4" s="5" t="s">
        <v>80</v>
      </c>
      <c r="D4" s="5">
        <v>1</v>
      </c>
      <c r="E4" s="11"/>
      <c r="F4" s="5">
        <v>58</v>
      </c>
      <c r="G4" s="5">
        <v>68</v>
      </c>
      <c r="H4" s="9"/>
      <c r="I4" s="9"/>
      <c r="J4" s="24"/>
      <c r="K4" s="26"/>
      <c r="L4" s="24"/>
      <c r="M4" s="9"/>
      <c r="N4" s="46" t="s">
        <v>51</v>
      </c>
      <c r="O4" s="6">
        <v>15983382171</v>
      </c>
      <c r="P4" s="48" t="s">
        <v>52</v>
      </c>
      <c r="Q4" s="49" t="s">
        <v>71</v>
      </c>
    </row>
    <row r="5" spans="1:17" ht="19.95" customHeight="1" thickTop="1" thickBot="1" x14ac:dyDescent="0.3">
      <c r="A5" s="22">
        <v>7.18</v>
      </c>
      <c r="B5" s="106"/>
      <c r="C5" s="3" t="s">
        <v>80</v>
      </c>
      <c r="D5" s="3">
        <v>1</v>
      </c>
      <c r="E5" s="12"/>
      <c r="F5" s="3">
        <v>58</v>
      </c>
      <c r="G5" s="3">
        <v>68</v>
      </c>
      <c r="H5" s="8"/>
      <c r="I5" s="8"/>
      <c r="J5" s="18"/>
      <c r="K5" s="25"/>
      <c r="L5" s="18"/>
      <c r="M5" s="8"/>
      <c r="N5" s="62" t="s">
        <v>95</v>
      </c>
      <c r="O5" s="4">
        <v>18890400255</v>
      </c>
      <c r="P5" s="63" t="s">
        <v>96</v>
      </c>
      <c r="Q5" s="64" t="s">
        <v>97</v>
      </c>
    </row>
    <row r="6" spans="1:17" ht="19.95" hidden="1" customHeight="1" thickTop="1" x14ac:dyDescent="0.25">
      <c r="H6" s="42"/>
    </row>
    <row r="7" spans="1:17" ht="19.95" hidden="1" customHeight="1" x14ac:dyDescent="0.25">
      <c r="H7" s="42"/>
    </row>
    <row r="8" spans="1:17" ht="19.95" customHeight="1" thickTop="1" x14ac:dyDescent="0.25">
      <c r="C8" s="58" t="s">
        <v>69</v>
      </c>
      <c r="H8" s="42"/>
    </row>
    <row r="9" spans="1:17" ht="19.95" customHeight="1" x14ac:dyDescent="0.25">
      <c r="H9" s="42"/>
    </row>
    <row r="10" spans="1:17" ht="19.95" customHeight="1" x14ac:dyDescent="0.25">
      <c r="H10" s="42"/>
    </row>
    <row r="11" spans="1:17" ht="19.95" customHeight="1" x14ac:dyDescent="0.25">
      <c r="H11" s="42"/>
    </row>
    <row r="12" spans="1:17" ht="19.95" customHeight="1" x14ac:dyDescent="0.25">
      <c r="H12" s="42"/>
    </row>
  </sheetData>
  <mergeCells count="2">
    <mergeCell ref="B1:C1"/>
    <mergeCell ref="B3:B5"/>
  </mergeCells>
  <phoneticPr fontId="2" type="noConversion"/>
  <conditionalFormatting sqref="C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8" location="已下单!A2" display="已预定*5" xr:uid="{2721D7E1-38C3-4BD6-BB3A-496DB011E8F0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P19"/>
  <sheetViews>
    <sheetView workbookViewId="0">
      <selection activeCell="B11" sqref="B11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4.44140625" bestFit="1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0" width="9.44140625" customWidth="1"/>
    <col min="14" max="14" width="9.5546875" bestFit="1" customWidth="1"/>
    <col min="15" max="15" width="18.77734375" bestFit="1" customWidth="1"/>
    <col min="16" max="16" width="10" bestFit="1" customWidth="1"/>
  </cols>
  <sheetData>
    <row r="1" spans="1:16" ht="19.95" customHeight="1" thickBot="1" x14ac:dyDescent="0.3">
      <c r="A1" s="1" t="s">
        <v>11</v>
      </c>
      <c r="B1" s="1" t="s">
        <v>0</v>
      </c>
      <c r="C1" s="56" t="s">
        <v>1</v>
      </c>
      <c r="D1" s="61"/>
      <c r="E1" s="1" t="s">
        <v>2</v>
      </c>
      <c r="F1" s="10" t="s">
        <v>54</v>
      </c>
      <c r="G1" s="10" t="s">
        <v>63</v>
      </c>
      <c r="H1" s="10" t="s">
        <v>65</v>
      </c>
      <c r="I1" s="10" t="s">
        <v>56</v>
      </c>
      <c r="J1" s="10" t="s">
        <v>117</v>
      </c>
      <c r="K1" s="10" t="s">
        <v>6</v>
      </c>
      <c r="N1" s="15" t="s">
        <v>11</v>
      </c>
      <c r="O1" s="16" t="s">
        <v>58</v>
      </c>
      <c r="P1" s="16" t="s">
        <v>59</v>
      </c>
    </row>
    <row r="2" spans="1:16" ht="19.95" customHeight="1" thickTop="1" thickBot="1" x14ac:dyDescent="0.3">
      <c r="A2" s="111">
        <v>7.14</v>
      </c>
      <c r="B2" s="60" t="s">
        <v>39</v>
      </c>
      <c r="C2" s="2" t="s">
        <v>53</v>
      </c>
      <c r="D2" s="3"/>
      <c r="E2" s="3">
        <v>5</v>
      </c>
      <c r="F2" s="12">
        <v>5500</v>
      </c>
      <c r="G2" s="47">
        <f>68*2</f>
        <v>136</v>
      </c>
      <c r="H2" s="54">
        <f>E2*F2+2400</f>
        <v>29900</v>
      </c>
      <c r="I2" s="107">
        <f>1221</f>
        <v>1221</v>
      </c>
      <c r="J2" s="69"/>
      <c r="K2" s="18" t="s">
        <v>55</v>
      </c>
      <c r="N2" s="52">
        <v>7.14</v>
      </c>
      <c r="O2" s="19" t="s">
        <v>60</v>
      </c>
      <c r="P2" s="17">
        <v>1500</v>
      </c>
    </row>
    <row r="3" spans="1:16" ht="19.95" customHeight="1" thickTop="1" thickBot="1" x14ac:dyDescent="0.3">
      <c r="A3" s="112"/>
      <c r="B3" s="60" t="s">
        <v>44</v>
      </c>
      <c r="C3" s="23" t="s">
        <v>45</v>
      </c>
      <c r="D3" s="5" t="s">
        <v>46</v>
      </c>
      <c r="E3" s="5">
        <v>1</v>
      </c>
      <c r="F3" s="11"/>
      <c r="G3" s="11">
        <v>198</v>
      </c>
      <c r="H3" s="5"/>
      <c r="I3" s="108"/>
      <c r="J3" s="69"/>
      <c r="K3" s="9"/>
      <c r="N3" s="53">
        <v>7.14</v>
      </c>
      <c r="O3" s="19" t="s">
        <v>61</v>
      </c>
      <c r="P3" s="17">
        <v>441.75</v>
      </c>
    </row>
    <row r="4" spans="1:16" ht="19.95" customHeight="1" thickTop="1" thickBot="1" x14ac:dyDescent="0.3">
      <c r="A4" s="112"/>
      <c r="B4" s="110" t="s">
        <v>67</v>
      </c>
      <c r="C4" s="73" t="s">
        <v>25</v>
      </c>
      <c r="D4" s="3" t="s">
        <v>94</v>
      </c>
      <c r="E4" s="3">
        <v>1</v>
      </c>
      <c r="F4" s="12"/>
      <c r="G4" s="3">
        <v>198</v>
      </c>
      <c r="H4" s="12"/>
      <c r="I4" s="108"/>
      <c r="J4" s="69"/>
      <c r="K4" s="12"/>
    </row>
    <row r="5" spans="1:16" ht="19.95" customHeight="1" thickTop="1" thickBot="1" x14ac:dyDescent="0.3">
      <c r="A5" s="112"/>
      <c r="B5" s="110"/>
      <c r="C5" s="23" t="s">
        <v>26</v>
      </c>
      <c r="D5" s="5" t="s">
        <v>94</v>
      </c>
      <c r="E5" s="5">
        <v>1</v>
      </c>
      <c r="F5" s="11"/>
      <c r="G5" s="5">
        <v>198</v>
      </c>
      <c r="H5" s="11"/>
      <c r="I5" s="108"/>
      <c r="J5" s="69"/>
      <c r="K5" s="11"/>
    </row>
    <row r="6" spans="1:16" ht="19.95" customHeight="1" thickTop="1" thickBot="1" x14ac:dyDescent="0.3">
      <c r="A6" s="112"/>
      <c r="B6" s="110"/>
      <c r="C6" s="73" t="s">
        <v>27</v>
      </c>
      <c r="D6" s="3" t="s">
        <v>94</v>
      </c>
      <c r="E6" s="3">
        <v>1</v>
      </c>
      <c r="F6" s="12"/>
      <c r="G6" s="3">
        <v>198</v>
      </c>
      <c r="H6" s="12"/>
      <c r="I6" s="108"/>
      <c r="J6" s="69"/>
      <c r="K6" s="12"/>
    </row>
    <row r="7" spans="1:16" ht="19.95" customHeight="1" thickTop="1" thickBot="1" x14ac:dyDescent="0.3">
      <c r="A7" s="112"/>
      <c r="B7" s="110"/>
      <c r="C7" s="23" t="s">
        <v>28</v>
      </c>
      <c r="D7" s="5" t="s">
        <v>94</v>
      </c>
      <c r="E7" s="5">
        <v>1</v>
      </c>
      <c r="F7" s="11"/>
      <c r="G7" s="5">
        <v>198</v>
      </c>
      <c r="H7" s="11"/>
      <c r="I7" s="108"/>
      <c r="J7" s="69"/>
      <c r="K7" s="80" t="s">
        <v>109</v>
      </c>
    </row>
    <row r="8" spans="1:16" ht="19.95" customHeight="1" thickTop="1" x14ac:dyDescent="0.25">
      <c r="A8" s="112"/>
      <c r="B8" s="115" t="s">
        <v>66</v>
      </c>
      <c r="C8" s="74" t="s">
        <v>20</v>
      </c>
      <c r="D8" s="75" t="s">
        <v>75</v>
      </c>
      <c r="E8" s="76">
        <v>1</v>
      </c>
      <c r="F8" s="75"/>
      <c r="G8" s="113">
        <v>545</v>
      </c>
      <c r="H8" s="75"/>
      <c r="I8" s="108"/>
      <c r="J8" s="69"/>
      <c r="K8" s="75"/>
    </row>
    <row r="9" spans="1:16" ht="19.95" customHeight="1" thickBot="1" x14ac:dyDescent="0.3">
      <c r="A9" s="112"/>
      <c r="B9" s="115"/>
      <c r="C9" s="77" t="s">
        <v>21</v>
      </c>
      <c r="D9" s="78" t="s">
        <v>76</v>
      </c>
      <c r="E9" s="79">
        <v>1</v>
      </c>
      <c r="F9" s="78"/>
      <c r="G9" s="114"/>
      <c r="H9" s="78"/>
      <c r="I9" s="109"/>
      <c r="J9" s="70"/>
      <c r="K9" s="78"/>
    </row>
    <row r="10" spans="1:16" ht="19.95" customHeight="1" thickTop="1" thickBot="1" x14ac:dyDescent="0.3">
      <c r="A10" s="112"/>
      <c r="B10" s="60" t="s">
        <v>40</v>
      </c>
      <c r="C10" s="23" t="s">
        <v>41</v>
      </c>
      <c r="D10" s="5" t="s">
        <v>49</v>
      </c>
      <c r="E10" s="5">
        <v>1</v>
      </c>
      <c r="F10" s="11"/>
      <c r="G10" s="11">
        <v>245</v>
      </c>
      <c r="H10" s="5"/>
      <c r="I10" s="72">
        <v>188</v>
      </c>
      <c r="J10" s="72">
        <v>25</v>
      </c>
      <c r="K10" s="24" t="s">
        <v>116</v>
      </c>
    </row>
    <row r="11" spans="1:16" ht="19.95" customHeight="1" thickTop="1" thickBot="1" x14ac:dyDescent="0.3">
      <c r="A11" s="82">
        <v>7.2</v>
      </c>
      <c r="B11" s="60" t="s">
        <v>110</v>
      </c>
      <c r="C11" s="21" t="s">
        <v>111</v>
      </c>
      <c r="D11" s="3" t="s">
        <v>112</v>
      </c>
      <c r="E11" s="3">
        <v>1</v>
      </c>
      <c r="F11" s="12"/>
      <c r="G11" s="3">
        <v>254</v>
      </c>
      <c r="H11" s="12"/>
      <c r="I11" s="18">
        <v>194</v>
      </c>
      <c r="J11" s="12"/>
      <c r="K11" s="18" t="s">
        <v>116</v>
      </c>
    </row>
    <row r="12" spans="1:16" ht="19.95" customHeight="1" thickTop="1" x14ac:dyDescent="0.25"/>
    <row r="17" spans="5:16" ht="19.95" customHeight="1" thickBot="1" x14ac:dyDescent="0.3">
      <c r="E17" s="14" t="s">
        <v>68</v>
      </c>
      <c r="G17" s="14" t="s">
        <v>64</v>
      </c>
      <c r="I17" s="14" t="s">
        <v>14</v>
      </c>
      <c r="P17" s="14" t="s">
        <v>62</v>
      </c>
    </row>
    <row r="18" spans="5:16" ht="19.95" customHeight="1" thickTop="1" thickBot="1" x14ac:dyDescent="0.3">
      <c r="E18" s="51">
        <f>SUM(E2:E15)</f>
        <v>14</v>
      </c>
      <c r="G18" s="51">
        <f>SUM(G2:G15)</f>
        <v>2170</v>
      </c>
      <c r="I18" s="51">
        <f>SUM(I2:I15)+SUM(J2:J15)</f>
        <v>1628</v>
      </c>
      <c r="P18" s="51">
        <f>SUM(P2:P15)</f>
        <v>1941.75</v>
      </c>
    </row>
    <row r="19" spans="5:16" ht="19.95" customHeight="1" thickTop="1" x14ac:dyDescent="0.25"/>
  </sheetData>
  <mergeCells count="5">
    <mergeCell ref="I2:I9"/>
    <mergeCell ref="B4:B7"/>
    <mergeCell ref="A2:A10"/>
    <mergeCell ref="G8:G9"/>
    <mergeCell ref="B8:B9"/>
  </mergeCells>
  <phoneticPr fontId="2" type="noConversion"/>
  <hyperlinks>
    <hyperlink ref="B2" location="预定!A2" display=" Bling Star" xr:uid="{7050FB7E-F09C-44EA-9105-A9724674BA59}"/>
    <hyperlink ref="B10" location="订单!A10" display="BOY LONDON" xr:uid="{8E9B5DFF-FB9A-467A-8249-14472B1442A7}"/>
    <hyperlink ref="B3" location="订单!A12" display="SLOWACID" xr:uid="{DD617209-99D0-4FA2-B282-9A9CDA634BDC}"/>
    <hyperlink ref="B4:B7" location="订单!A2" display="Apple&amp;Deep" xr:uid="{3F70DFF6-2ED1-4B1B-A393-69850E42D3F5}"/>
    <hyperlink ref="B8:B9" location="订单!A7" display=" LMC" xr:uid="{991AC35D-4BE1-43E2-BA3B-8872E8D8919F}"/>
    <hyperlink ref="B11" location="订单!A16" display="MLB" xr:uid="{B5C7586D-8338-420E-8246-F0BE6C31935C}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</vt:lpstr>
      <vt:lpstr>预定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2020-07-20T12:14:11Z</dcterms:modified>
</cp:coreProperties>
</file>