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ko/Desktop/auks/GLS_auks/"/>
    </mc:Choice>
  </mc:AlternateContent>
  <xr:revisionPtr revIDLastSave="0" documentId="13_ncr:1_{F8E63587-F2E6-AF4D-8C12-BBA6093E5E2E}" xr6:coauthVersionLast="45" xr6:coauthVersionMax="45" xr10:uidLastSave="{00000000-0000-0000-0000-000000000000}"/>
  <bookViews>
    <workbookView xWindow="0" yWindow="0" windowWidth="28800" windowHeight="18000" xr2:uid="{57C1FF61-01E7-794C-96C4-5D211022FCE5}"/>
  </bookViews>
  <sheets>
    <sheet name="RHAU" sheetId="1" r:id="rId1"/>
    <sheet name="TUPU" sheetId="2" r:id="rId2"/>
  </sheets>
  <definedNames>
    <definedName name="_xlnm._FilterDatabase" localSheetId="0" hidden="1">RHAU!$C$1:$C$49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2" l="1"/>
  <c r="J46" i="1" l="1"/>
  <c r="H46" i="1"/>
  <c r="V5" i="2"/>
  <c r="V4" i="2"/>
  <c r="V2" i="2"/>
  <c r="V7" i="2"/>
  <c r="V17" i="1"/>
  <c r="V10" i="1"/>
  <c r="V19" i="1"/>
  <c r="V4" i="1"/>
  <c r="V14" i="1"/>
  <c r="V11" i="1"/>
  <c r="V13" i="1"/>
  <c r="V5" i="1"/>
  <c r="V22" i="1"/>
  <c r="V15" i="1"/>
  <c r="V8" i="1"/>
  <c r="V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9E917CC3-09B0-7D41-A61A-2C8927D7EC43}">
      <text>
        <r>
          <rPr>
            <sz val="12"/>
            <color rgb="FF000000"/>
            <rFont val="Calibri"/>
            <family val="2"/>
          </rPr>
          <t>Shoji  :
1st and 2nd collections should be at least 30 days apart</t>
        </r>
      </text>
    </comment>
    <comment ref="F1" authorId="0" shapeId="0" xr:uid="{5BA4407E-8EC2-524C-BB4C-9BEEA6E085D6}">
      <text>
        <r>
          <rPr>
            <sz val="12"/>
            <color rgb="FF000000"/>
            <rFont val="Calibri"/>
            <family val="2"/>
          </rPr>
          <t xml:space="preserve">Shoji  :
</t>
        </r>
        <r>
          <rPr>
            <sz val="12"/>
            <color rgb="FF000000"/>
            <rFont val="Calibri"/>
            <family val="2"/>
          </rPr>
          <t>GLS deployed date on a bird in field.</t>
        </r>
      </text>
    </comment>
    <comment ref="G1" authorId="0" shapeId="0" xr:uid="{3B889750-F877-4548-8FA2-5E966F702E1E}">
      <text>
        <r>
          <rPr>
            <sz val="12"/>
            <color rgb="FF000000"/>
            <rFont val="Calibri"/>
            <family val="2"/>
          </rPr>
          <t xml:space="preserve">Shoji  :
</t>
        </r>
        <r>
          <rPr>
            <sz val="12"/>
            <color rgb="FF000000"/>
            <rFont val="Calibri"/>
            <family val="2"/>
          </rPr>
          <t>Deployed time from birds in field.</t>
        </r>
      </text>
    </comment>
    <comment ref="M1" authorId="0" shapeId="0" xr:uid="{2C7E35DA-B021-9D41-AD2F-89AAAF8A354E}">
      <text>
        <r>
          <rPr>
            <sz val="12"/>
            <color rgb="FF000000"/>
            <rFont val="Calibri"/>
            <family val="2"/>
          </rPr>
          <t xml:space="preserve">Shoji  :
</t>
        </r>
        <r>
          <rPr>
            <sz val="12"/>
            <color rgb="FF000000"/>
            <rFont val="Calibri"/>
            <family val="2"/>
          </rPr>
          <t>Retieved date in field.</t>
        </r>
      </text>
    </comment>
    <comment ref="N1" authorId="0" shapeId="0" xr:uid="{C4039C2B-A492-494C-BFFF-6D4B7EBDED74}">
      <text>
        <r>
          <rPr>
            <sz val="12"/>
            <color rgb="FF000000"/>
            <rFont val="Calibri"/>
            <family val="2"/>
          </rPr>
          <t>Shoji  :
Retrieved time from birds in field.</t>
        </r>
      </text>
    </comment>
    <comment ref="R1" authorId="0" shapeId="0" xr:uid="{763C4EE2-A6EB-D14C-90B4-171DF133E1EC}">
      <text>
        <r>
          <rPr>
            <sz val="12"/>
            <color rgb="FF000000"/>
            <rFont val="Calibri"/>
            <family val="2"/>
          </rPr>
          <t xml:space="preserve">Shoji  :
</t>
        </r>
        <r>
          <rPr>
            <sz val="12"/>
            <color rgb="FF000000"/>
            <rFont val="Calibri"/>
            <family val="2"/>
          </rPr>
          <t>Please download as soon as you can after retrieval and record date here.</t>
        </r>
      </text>
    </comment>
    <comment ref="Z1" authorId="0" shapeId="0" xr:uid="{2BFD80D4-E8F4-2844-955D-8B795DB6223F}">
      <text>
        <r>
          <rPr>
            <sz val="12"/>
            <color rgb="FF000000"/>
            <rFont val="Calibri"/>
            <family val="2"/>
          </rPr>
          <t xml:space="preserve">Shoji  :
10th primary feathers, breast feathers, blood, fecal samples shoule be collected from same birds </t>
        </r>
      </text>
    </comment>
    <comment ref="O2" authorId="0" shapeId="0" xr:uid="{DCACEFE0-F17B-864A-883A-E6904F3FC398}">
      <text>
        <r>
          <rPr>
            <sz val="12"/>
            <color rgb="FF000000"/>
            <rFont val="Calibri"/>
            <family val="2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D46F8AA4-5E08-FC4D-8B13-144857293203}">
      <text>
        <r>
          <rPr>
            <sz val="12"/>
            <color rgb="FF000000"/>
            <rFont val="Calibri"/>
            <family val="2"/>
          </rPr>
          <t>Shoji  :
1st and 2nd collections should be at least 30 days apart</t>
        </r>
      </text>
    </comment>
    <comment ref="E1" authorId="0" shapeId="0" xr:uid="{8348E78E-AFD6-1D49-8F49-34D69C4DAF34}">
      <text>
        <r>
          <rPr>
            <sz val="12"/>
            <color rgb="FF000000"/>
            <rFont val="Calibri"/>
            <family val="2"/>
          </rPr>
          <t>Shoji  :
Can find GLS ID on the back of GLS logger.</t>
        </r>
      </text>
    </comment>
    <comment ref="M1" authorId="0" shapeId="0" xr:uid="{FFCBD943-C8D1-794D-8148-19AC4ED6FB4A}">
      <text>
        <r>
          <rPr>
            <sz val="12"/>
            <color rgb="FF000000"/>
            <rFont val="Calibri"/>
            <family val="2"/>
          </rPr>
          <t xml:space="preserve">Shoji  :
</t>
        </r>
        <r>
          <rPr>
            <sz val="12"/>
            <color rgb="FF000000"/>
            <rFont val="Calibri"/>
            <family val="2"/>
          </rPr>
          <t>Retieved date in field.</t>
        </r>
      </text>
    </comment>
    <comment ref="N1" authorId="0" shapeId="0" xr:uid="{75A35F9B-A4FE-5B4C-AC6F-26B81922261C}">
      <text>
        <r>
          <rPr>
            <sz val="12"/>
            <color rgb="FF000000"/>
            <rFont val="Calibri"/>
            <family val="2"/>
          </rPr>
          <t xml:space="preserve">Shoji  :
</t>
        </r>
        <r>
          <rPr>
            <sz val="12"/>
            <color rgb="FF000000"/>
            <rFont val="Calibri"/>
            <family val="2"/>
          </rPr>
          <t>Retrieved time from birds in field.</t>
        </r>
      </text>
    </comment>
    <comment ref="R1" authorId="0" shapeId="0" xr:uid="{27FC066C-1E7F-AA48-888D-E9560A5D5A5F}">
      <text>
        <r>
          <rPr>
            <sz val="12"/>
            <color rgb="FF000000"/>
            <rFont val="Calibri"/>
            <family val="2"/>
          </rPr>
          <t>Shoji  :
Please download as soon as you can after retrieval and record date here.</t>
        </r>
      </text>
    </comment>
    <comment ref="Z1" authorId="0" shapeId="0" xr:uid="{F23773F1-71C3-954B-8B7D-81F921C7094F}">
      <text>
        <r>
          <rPr>
            <sz val="12"/>
            <color rgb="FF000000"/>
            <rFont val="Calibri"/>
            <family val="2"/>
          </rPr>
          <t xml:space="preserve">Shoji  :
10th primary feathers, breast feathers, blood, fecal samples shoule be collected from same birds </t>
        </r>
      </text>
    </comment>
  </commentList>
</comments>
</file>

<file path=xl/sharedStrings.xml><?xml version="1.0" encoding="utf-8"?>
<sst xmlns="http://schemas.openxmlformats.org/spreadsheetml/2006/main" count="1213" uniqueCount="239">
  <si>
    <t>Species</t>
  </si>
  <si>
    <t>Breeding stage</t>
  </si>
  <si>
    <t>GLS Deployed year</t>
  </si>
  <si>
    <t>GLS Model</t>
  </si>
  <si>
    <t>GLS ID</t>
  </si>
  <si>
    <t>Retrieval Date</t>
  </si>
  <si>
    <r>
      <t xml:space="preserve">Retrieval Time (hh:mm) </t>
    </r>
    <r>
      <rPr>
        <b/>
        <sz val="12"/>
        <color rgb="FF000000"/>
        <rFont val="Calibri"/>
        <family val="2"/>
      </rPr>
      <t>ADT</t>
    </r>
  </si>
  <si>
    <t>Retrieved_location</t>
  </si>
  <si>
    <t>Retrieved Coordinate (X)</t>
  </si>
  <si>
    <t>Retrieved Coordinate (Y)</t>
  </si>
  <si>
    <r>
      <t xml:space="preserve">Download/Stop Date </t>
    </r>
    <r>
      <rPr>
        <b/>
        <sz val="12"/>
        <color rgb="FF000000"/>
        <rFont val="Calibri"/>
        <family val="2"/>
      </rPr>
      <t>UTC</t>
    </r>
  </si>
  <si>
    <r>
      <t xml:space="preserve">Download/Stop time (hh:mm) </t>
    </r>
    <r>
      <rPr>
        <b/>
        <sz val="12"/>
        <color rgb="FF000000"/>
        <rFont val="Calibri"/>
        <family val="2"/>
      </rPr>
      <t>UTC</t>
    </r>
  </si>
  <si>
    <t>Time restarted (hh:mm:ss)</t>
  </si>
  <si>
    <t>Bird Band No.</t>
  </si>
  <si>
    <t>Body weight (g)</t>
  </si>
  <si>
    <t>Bill depth</t>
  </si>
  <si>
    <t>Head length</t>
  </si>
  <si>
    <t>Status (egg or chick if known)</t>
  </si>
  <si>
    <t>10th Primary feathers from both wings</t>
  </si>
  <si>
    <t>3 breast feathers</t>
  </si>
  <si>
    <t>Retrices (2)</t>
  </si>
  <si>
    <t>Blood (1mL collected)</t>
  </si>
  <si>
    <t>2-3 feces</t>
  </si>
  <si>
    <t>Bill load at capture</t>
  </si>
  <si>
    <t>Comments</t>
  </si>
  <si>
    <t>RHAU</t>
  </si>
  <si>
    <t>Chick</t>
  </si>
  <si>
    <t>C65</t>
  </si>
  <si>
    <t>BA351</t>
  </si>
  <si>
    <t>Akiko's runway - Tower</t>
  </si>
  <si>
    <t>-146.329029°</t>
  </si>
  <si>
    <t xml:space="preserve"> 59.437600°</t>
  </si>
  <si>
    <t>705-70676</t>
  </si>
  <si>
    <t>Done</t>
  </si>
  <si>
    <t>No</t>
  </si>
  <si>
    <t>BA357</t>
  </si>
  <si>
    <t>705-70773</t>
  </si>
  <si>
    <t>Yes</t>
  </si>
  <si>
    <t>BA364</t>
  </si>
  <si>
    <t>705-70706</t>
  </si>
  <si>
    <t>Partly collected</t>
  </si>
  <si>
    <t>~0.8 mL blood</t>
  </si>
  <si>
    <t>BA369</t>
  </si>
  <si>
    <t>705-70738</t>
  </si>
  <si>
    <t>2 breast feathers (1 lost)</t>
  </si>
  <si>
    <t>BA355</t>
  </si>
  <si>
    <t>1125-07428</t>
  </si>
  <si>
    <t>BA362</t>
  </si>
  <si>
    <t>will not connect</t>
  </si>
  <si>
    <t>1125-07482</t>
  </si>
  <si>
    <t>BA360</t>
  </si>
  <si>
    <t>1125-07470</t>
  </si>
  <si>
    <t>BA363</t>
  </si>
  <si>
    <t>705-70716</t>
  </si>
  <si>
    <t>1 feces</t>
  </si>
  <si>
    <t>BA353</t>
  </si>
  <si>
    <t>705-70745</t>
  </si>
  <si>
    <t>BA367</t>
  </si>
  <si>
    <t>705-70799</t>
  </si>
  <si>
    <t>BA359</t>
  </si>
  <si>
    <t>1125-07407</t>
  </si>
  <si>
    <t>~0.7 mL blood; 1 feces</t>
  </si>
  <si>
    <t>BA365</t>
  </si>
  <si>
    <t>1125-07468</t>
  </si>
  <si>
    <t>Not done</t>
  </si>
  <si>
    <t>Not collected</t>
  </si>
  <si>
    <t>Bill load runway - Tower</t>
  </si>
  <si>
    <t>-146.329188°</t>
  </si>
  <si>
    <t xml:space="preserve"> 59.437492°</t>
  </si>
  <si>
    <t>1125-07165</t>
  </si>
  <si>
    <t>TUPU</t>
  </si>
  <si>
    <t>Egg</t>
  </si>
  <si>
    <t>BG656</t>
  </si>
  <si>
    <t>East Cliffs - Burrow 14</t>
  </si>
  <si>
    <t>1176-34626</t>
  </si>
  <si>
    <t>Burrow not in great shape (no redeploy)</t>
  </si>
  <si>
    <t>BG685</t>
  </si>
  <si>
    <t>East Cliffs - Burrow 25</t>
  </si>
  <si>
    <t>1176-34306</t>
  </si>
  <si>
    <t>Original burrow collapsed - found in new burrow ~1 m away with another bird but no egg (no redeploy)</t>
  </si>
  <si>
    <t>BG655</t>
  </si>
  <si>
    <t>East Cliffs - Burrow 21</t>
  </si>
  <si>
    <t>1176-34297</t>
  </si>
  <si>
    <t>Original burrow collapsed - found in new burrow ~3 m away (no redeploy)</t>
  </si>
  <si>
    <t>BG657</t>
  </si>
  <si>
    <t>East Cliffs - Burrow 22</t>
  </si>
  <si>
    <t>1176-34303</t>
  </si>
  <si>
    <t>Redeploy</t>
  </si>
  <si>
    <t>BG661</t>
  </si>
  <si>
    <t>East Cliffs - Burrow 20</t>
  </si>
  <si>
    <t>1176-34270</t>
  </si>
  <si>
    <t>BG684</t>
  </si>
  <si>
    <t>East Cliffs - Burrow 23</t>
  </si>
  <si>
    <t>1176-34304</t>
  </si>
  <si>
    <t>BA358</t>
  </si>
  <si>
    <t>Tower colony - Burrow 74</t>
  </si>
  <si>
    <t>-146.328830°</t>
  </si>
  <si>
    <t>59.437530°</t>
  </si>
  <si>
    <t>705-70732</t>
  </si>
  <si>
    <t>In burrow</t>
  </si>
  <si>
    <t>705-70708</t>
  </si>
  <si>
    <t>1125-07128</t>
  </si>
  <si>
    <t>1125-07388</t>
  </si>
  <si>
    <t>BA368</t>
  </si>
  <si>
    <t>1125-07478</t>
  </si>
  <si>
    <t>BG649</t>
  </si>
  <si>
    <t>BG652</t>
  </si>
  <si>
    <t>BG660</t>
  </si>
  <si>
    <t>BG663</t>
  </si>
  <si>
    <t>BG671</t>
  </si>
  <si>
    <t>BG672</t>
  </si>
  <si>
    <t>1125-07467</t>
  </si>
  <si>
    <t>BG673</t>
  </si>
  <si>
    <t>705-56096</t>
  </si>
  <si>
    <t>BG677</t>
  </si>
  <si>
    <t>1125-07041</t>
  </si>
  <si>
    <t>BG679</t>
  </si>
  <si>
    <t>1125-07043</t>
  </si>
  <si>
    <t>BG680</t>
  </si>
  <si>
    <t>BG681</t>
  </si>
  <si>
    <t>1125-07401</t>
  </si>
  <si>
    <t>BG686</t>
  </si>
  <si>
    <t>NA</t>
  </si>
  <si>
    <t>BIRD VERY STRESSED AND OVERHEATED; CLIPPED OFF GLS AND RELEASED AS SOON AS POSSIBLE</t>
  </si>
  <si>
    <t>Tower Colony - Nest Box 35</t>
  </si>
  <si>
    <t>-146°19.73</t>
  </si>
  <si>
    <t>59°26.25</t>
  </si>
  <si>
    <t>705-70724</t>
  </si>
  <si>
    <t>C2173</t>
  </si>
  <si>
    <t>Dump Road- Burrow 1</t>
  </si>
  <si>
    <t>146.33274˚</t>
  </si>
  <si>
    <t>59.41779˚</t>
  </si>
  <si>
    <t>1176-34313</t>
  </si>
  <si>
    <t>C2175</t>
  </si>
  <si>
    <t>Dump Road- Burrow 3</t>
  </si>
  <si>
    <t>146.33277˚</t>
  </si>
  <si>
    <t>59.41773˚</t>
  </si>
  <si>
    <t>1176-34315</t>
  </si>
  <si>
    <t>C2178</t>
  </si>
  <si>
    <t>Dump Road- Burrow 6</t>
  </si>
  <si>
    <t>146.33305˚</t>
  </si>
  <si>
    <t>59.41757˚</t>
  </si>
  <si>
    <t>1176-34337</t>
  </si>
  <si>
    <t>C2174</t>
  </si>
  <si>
    <t>Dump Road- Burrow 2</t>
  </si>
  <si>
    <t>146.33273˚</t>
  </si>
  <si>
    <t>59.41775˚</t>
  </si>
  <si>
    <t>C2183</t>
  </si>
  <si>
    <t>Dump Road- Burrow 11</t>
  </si>
  <si>
    <t>146.33374˚</t>
  </si>
  <si>
    <t>59.41718˚</t>
  </si>
  <si>
    <t>1176-34342</t>
  </si>
  <si>
    <t>C2184</t>
  </si>
  <si>
    <t>Dump Road- Burrow 17</t>
  </si>
  <si>
    <t>146.33403˚</t>
  </si>
  <si>
    <t>59.41701˚</t>
  </si>
  <si>
    <t>1176-34348</t>
  </si>
  <si>
    <t xml:space="preserve">  </t>
  </si>
  <si>
    <t>C2171</t>
  </si>
  <si>
    <t>East Cliffs- Burrow E17</t>
  </si>
  <si>
    <t>146.29805˚</t>
  </si>
  <si>
    <t>59.4493˚</t>
  </si>
  <si>
    <t>1176-34311</t>
  </si>
  <si>
    <t>0:55 ADT</t>
  </si>
  <si>
    <t>705-70704</t>
  </si>
  <si>
    <t>C2189</t>
  </si>
  <si>
    <t>2:40 ADT</t>
  </si>
  <si>
    <t>2:57 ADT</t>
  </si>
  <si>
    <t>1125-07167</t>
  </si>
  <si>
    <t>C2187</t>
  </si>
  <si>
    <t>1:45 ADT</t>
  </si>
  <si>
    <t>C2194</t>
  </si>
  <si>
    <t>2:39 ADT</t>
  </si>
  <si>
    <t>BA356</t>
  </si>
  <si>
    <t>0:18 ADT</t>
  </si>
  <si>
    <t>1125-07472</t>
  </si>
  <si>
    <t>C2186</t>
  </si>
  <si>
    <t>1:10 ADT</t>
  </si>
  <si>
    <t>1:44 ADT</t>
  </si>
  <si>
    <t>1125-07013</t>
  </si>
  <si>
    <t>BG664</t>
  </si>
  <si>
    <t>2:16 ADT</t>
  </si>
  <si>
    <t>BG675</t>
  </si>
  <si>
    <t>2:59 ADT</t>
  </si>
  <si>
    <t>1125-07479</t>
  </si>
  <si>
    <t>C2196</t>
  </si>
  <si>
    <t>1:07 ADT</t>
  </si>
  <si>
    <t>C2191</t>
  </si>
  <si>
    <t>11:47 ADT</t>
  </si>
  <si>
    <t>1:59 ADT</t>
  </si>
  <si>
    <t>1125-07402</t>
  </si>
  <si>
    <t>GLS_OK</t>
  </si>
  <si>
    <t>ACT_OK</t>
  </si>
  <si>
    <t>OK</t>
  </si>
  <si>
    <t>MK4083</t>
  </si>
  <si>
    <t>data ended</t>
  </si>
  <si>
    <t>29/06/2018</t>
  </si>
  <si>
    <t>30/06/2018</t>
  </si>
  <si>
    <t>01/07/2018</t>
  </si>
  <si>
    <t>08/09/2018</t>
  </si>
  <si>
    <t>27/06/2018</t>
  </si>
  <si>
    <t>02/05/2019</t>
  </si>
  <si>
    <t>01/06/2019</t>
  </si>
  <si>
    <t>08/07/2017</t>
  </si>
  <si>
    <t>08/10/2018</t>
  </si>
  <si>
    <t>20/07/2017</t>
  </si>
  <si>
    <t>25/07/2018</t>
  </si>
  <si>
    <t>16/06/2018</t>
  </si>
  <si>
    <t>27/05/2018</t>
  </si>
  <si>
    <t>09/07/2017</t>
  </si>
  <si>
    <t>29/08/2018</t>
  </si>
  <si>
    <t>03/12/2016</t>
  </si>
  <si>
    <t>04/08/2017</t>
  </si>
  <si>
    <t>05/08/2018</t>
  </si>
  <si>
    <t>06/11/2018</t>
  </si>
  <si>
    <t>08/01/2018</t>
  </si>
  <si>
    <t>15/07/2018</t>
  </si>
  <si>
    <t>08/07/2018</t>
  </si>
  <si>
    <t>missing</t>
  </si>
  <si>
    <t>03/08/2018</t>
  </si>
  <si>
    <t>10/08/2018</t>
  </si>
  <si>
    <t>24/12/2018</t>
  </si>
  <si>
    <t>29/07/2018</t>
  </si>
  <si>
    <t>20/07/2018</t>
  </si>
  <si>
    <t>Partial</t>
  </si>
  <si>
    <t>10/10/2018</t>
  </si>
  <si>
    <t>26/07/2018</t>
  </si>
  <si>
    <t>27/09/2018</t>
  </si>
  <si>
    <t>18/12/2017</t>
  </si>
  <si>
    <t>29/11/2018</t>
  </si>
  <si>
    <t>27/07/2018</t>
  </si>
  <si>
    <t>04/01/2019</t>
  </si>
  <si>
    <t>01/02/2019</t>
  </si>
  <si>
    <t>deployed</t>
  </si>
  <si>
    <t>cleaning</t>
  </si>
  <si>
    <t>partial</t>
  </si>
  <si>
    <t>1176-34314</t>
  </si>
  <si>
    <t>Deployed Date</t>
  </si>
  <si>
    <t>Deployed Time (hh:mm)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</si>
</sst>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3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5" fontId="0" fillId="0" borderId="0" xfId="0" applyNumberFormat="1"/>
    <xf numFmtId="21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0" fillId="4" borderId="0" xfId="0" applyFill="1"/>
    <xf numFmtId="164" fontId="0" fillId="4" borderId="0" xfId="0" applyNumberFormat="1" applyFill="1"/>
    <xf numFmtId="0" fontId="2" fillId="5" borderId="0" xfId="0" applyFont="1" applyFill="1"/>
    <xf numFmtId="0" fontId="0" fillId="5" borderId="0" xfId="0" applyFill="1"/>
    <xf numFmtId="164" fontId="0" fillId="5" borderId="0" xfId="0" applyNumberFormat="1" applyFill="1"/>
    <xf numFmtId="20" fontId="0" fillId="5" borderId="0" xfId="0" applyNumberFormat="1" applyFill="1"/>
    <xf numFmtId="49" fontId="2" fillId="5" borderId="0" xfId="0" applyNumberFormat="1" applyFont="1" applyFill="1"/>
    <xf numFmtId="14" fontId="2" fillId="2" borderId="0" xfId="0" applyNumberFormat="1" applyFont="1" applyFill="1"/>
    <xf numFmtId="0" fontId="2" fillId="0" borderId="0" xfId="0" applyFont="1" applyFill="1"/>
    <xf numFmtId="0" fontId="0" fillId="6" borderId="0" xfId="0" applyFill="1" applyAlignment="1">
      <alignment wrapText="1"/>
    </xf>
    <xf numFmtId="15" fontId="0" fillId="6" borderId="0" xfId="0" applyNumberFormat="1" applyFill="1"/>
    <xf numFmtId="0" fontId="0" fillId="6" borderId="0" xfId="0" applyFill="1"/>
    <xf numFmtId="164" fontId="0" fillId="6" borderId="0" xfId="0" applyNumberFormat="1" applyFill="1" applyAlignment="1">
      <alignment wrapText="1"/>
    </xf>
    <xf numFmtId="164" fontId="0" fillId="6" borderId="0" xfId="0" applyNumberFormat="1" applyFill="1"/>
    <xf numFmtId="0" fontId="0" fillId="0" borderId="0" xfId="0" applyFill="1" applyAlignment="1">
      <alignment wrapText="1"/>
    </xf>
    <xf numFmtId="15" fontId="0" fillId="0" borderId="0" xfId="0" applyNumberFormat="1" applyFill="1"/>
    <xf numFmtId="0" fontId="0" fillId="0" borderId="0" xfId="0" applyFill="1"/>
    <xf numFmtId="14" fontId="2" fillId="7" borderId="0" xfId="0" applyNumberFormat="1" applyFont="1" applyFill="1"/>
    <xf numFmtId="20" fontId="0" fillId="0" borderId="0" xfId="0" applyNumberFormat="1" applyFill="1"/>
    <xf numFmtId="16" fontId="0" fillId="0" borderId="0" xfId="0" applyNumberFormat="1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FBC0-689C-C64E-A615-EA215B9E03B6}">
  <dimension ref="A1:AG49"/>
  <sheetViews>
    <sheetView tabSelected="1" workbookViewId="0">
      <selection activeCell="I22" sqref="I22"/>
    </sheetView>
  </sheetViews>
  <sheetFormatPr baseColWidth="10" defaultRowHeight="16"/>
  <sheetData>
    <row r="1" spans="1:33" ht="15.75" customHeight="1">
      <c r="A1" s="1" t="s">
        <v>0</v>
      </c>
      <c r="B1" s="1" t="s">
        <v>1</v>
      </c>
      <c r="C1" s="1" t="s">
        <v>2</v>
      </c>
      <c r="D1" s="1" t="s">
        <v>13</v>
      </c>
      <c r="E1" s="1" t="s">
        <v>4</v>
      </c>
      <c r="F1" s="7" t="s">
        <v>237</v>
      </c>
      <c r="G1" s="1" t="s">
        <v>238</v>
      </c>
      <c r="H1" s="1" t="s">
        <v>191</v>
      </c>
      <c r="I1" s="1" t="s">
        <v>195</v>
      </c>
      <c r="J1" s="1" t="s">
        <v>192</v>
      </c>
      <c r="K1" s="1" t="s">
        <v>195</v>
      </c>
      <c r="L1" s="1" t="s">
        <v>3</v>
      </c>
      <c r="M1" s="2" t="s">
        <v>5</v>
      </c>
      <c r="N1" s="1" t="s">
        <v>6</v>
      </c>
      <c r="O1" s="1" t="s">
        <v>7</v>
      </c>
      <c r="P1" s="3" t="s">
        <v>8</v>
      </c>
      <c r="Q1" s="3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/>
    </row>
    <row r="2" spans="1:33" ht="15.75" customHeight="1">
      <c r="A2" t="s">
        <v>25</v>
      </c>
      <c r="B2" t="s">
        <v>26</v>
      </c>
      <c r="C2">
        <v>2016</v>
      </c>
      <c r="D2" t="s">
        <v>32</v>
      </c>
      <c r="E2" t="s">
        <v>28</v>
      </c>
      <c r="F2" s="7">
        <v>42952</v>
      </c>
      <c r="G2" s="5">
        <v>0.99652777777777779</v>
      </c>
      <c r="H2" t="s">
        <v>193</v>
      </c>
      <c r="I2" t="s">
        <v>203</v>
      </c>
      <c r="J2" t="s">
        <v>193</v>
      </c>
      <c r="K2" t="s">
        <v>203</v>
      </c>
      <c r="L2" t="s">
        <v>27</v>
      </c>
      <c r="M2" s="4">
        <v>42923</v>
      </c>
      <c r="N2" s="5">
        <v>2.7777777777777776E-2</v>
      </c>
      <c r="O2" t="s">
        <v>29</v>
      </c>
      <c r="P2" s="6" t="s">
        <v>30</v>
      </c>
      <c r="Q2" s="6" t="s">
        <v>31</v>
      </c>
      <c r="R2" s="7">
        <v>42924</v>
      </c>
      <c r="S2" s="8">
        <v>4.5439814814814815E-2</v>
      </c>
      <c r="U2" t="s">
        <v>32</v>
      </c>
      <c r="V2">
        <f>555-64</f>
        <v>491</v>
      </c>
      <c r="W2">
        <v>17.5</v>
      </c>
      <c r="X2">
        <v>92.4</v>
      </c>
      <c r="Z2" t="s">
        <v>33</v>
      </c>
      <c r="AA2" t="s">
        <v>33</v>
      </c>
      <c r="AB2" t="s">
        <v>33</v>
      </c>
      <c r="AC2" t="s">
        <v>33</v>
      </c>
      <c r="AD2" t="s">
        <v>33</v>
      </c>
      <c r="AE2" t="s">
        <v>34</v>
      </c>
    </row>
    <row r="3" spans="1:33" ht="15.75" customHeight="1">
      <c r="A3" s="9" t="s">
        <v>25</v>
      </c>
      <c r="B3" s="9" t="s">
        <v>26</v>
      </c>
      <c r="C3">
        <v>2017</v>
      </c>
      <c r="D3" s="9" t="s">
        <v>168</v>
      </c>
      <c r="E3" s="9" t="s">
        <v>28</v>
      </c>
      <c r="F3" s="7">
        <v>42952</v>
      </c>
      <c r="G3" s="5">
        <v>0.99652777777777779</v>
      </c>
      <c r="H3" s="9" t="s">
        <v>193</v>
      </c>
      <c r="I3" s="9" t="s">
        <v>204</v>
      </c>
      <c r="J3" s="9" t="s">
        <v>193</v>
      </c>
      <c r="K3" s="9" t="s">
        <v>225</v>
      </c>
      <c r="M3" s="4">
        <v>43659</v>
      </c>
      <c r="N3" t="s">
        <v>167</v>
      </c>
      <c r="O3" s="9" t="s">
        <v>66</v>
      </c>
      <c r="P3" t="s">
        <v>67</v>
      </c>
      <c r="Q3" t="s">
        <v>68</v>
      </c>
      <c r="U3" s="9" t="s">
        <v>168</v>
      </c>
      <c r="V3">
        <v>510</v>
      </c>
      <c r="W3" s="9" t="s">
        <v>122</v>
      </c>
      <c r="X3" s="9" t="s">
        <v>122</v>
      </c>
      <c r="Y3" s="9" t="s">
        <v>26</v>
      </c>
      <c r="Z3" s="9" t="s">
        <v>33</v>
      </c>
      <c r="AA3" s="9" t="s">
        <v>33</v>
      </c>
      <c r="AB3" s="9" t="s">
        <v>33</v>
      </c>
      <c r="AC3" s="9" t="s">
        <v>65</v>
      </c>
      <c r="AD3" s="9" t="s">
        <v>65</v>
      </c>
      <c r="AE3" s="9" t="s">
        <v>37</v>
      </c>
    </row>
    <row r="4" spans="1:33" ht="15.75" customHeight="1">
      <c r="A4" t="s">
        <v>25</v>
      </c>
      <c r="B4" t="s">
        <v>26</v>
      </c>
      <c r="C4">
        <v>2016</v>
      </c>
      <c r="D4" t="s">
        <v>56</v>
      </c>
      <c r="E4" t="s">
        <v>55</v>
      </c>
      <c r="F4" s="33">
        <v>42585</v>
      </c>
      <c r="G4" s="8">
        <v>5.5856481481481479E-2</v>
      </c>
      <c r="H4" s="9" t="s">
        <v>193</v>
      </c>
      <c r="I4" s="9" t="s">
        <v>205</v>
      </c>
      <c r="J4" s="9" t="s">
        <v>193</v>
      </c>
      <c r="K4" s="9" t="s">
        <v>205</v>
      </c>
      <c r="L4" t="s">
        <v>27</v>
      </c>
      <c r="M4" s="4">
        <v>42927</v>
      </c>
      <c r="N4" s="5">
        <v>6.458333333333334E-2</v>
      </c>
      <c r="O4" t="s">
        <v>29</v>
      </c>
      <c r="P4" s="6" t="s">
        <v>30</v>
      </c>
      <c r="Q4" s="6" t="s">
        <v>31</v>
      </c>
      <c r="R4" s="7">
        <v>42936</v>
      </c>
      <c r="S4" s="8">
        <v>0.79982638888888891</v>
      </c>
      <c r="U4" t="s">
        <v>56</v>
      </c>
      <c r="V4">
        <f>541-63</f>
        <v>478</v>
      </c>
      <c r="W4">
        <v>14.6</v>
      </c>
      <c r="X4">
        <v>84.6</v>
      </c>
      <c r="Z4" t="s">
        <v>33</v>
      </c>
      <c r="AA4" t="s">
        <v>33</v>
      </c>
      <c r="AB4" t="s">
        <v>33</v>
      </c>
      <c r="AC4" t="s">
        <v>33</v>
      </c>
      <c r="AD4" t="s">
        <v>33</v>
      </c>
      <c r="AE4" t="s">
        <v>34</v>
      </c>
    </row>
    <row r="5" spans="1:33" ht="15.75" customHeight="1">
      <c r="A5" t="s">
        <v>25</v>
      </c>
      <c r="B5" t="s">
        <v>26</v>
      </c>
      <c r="C5">
        <v>2016</v>
      </c>
      <c r="D5" t="s">
        <v>46</v>
      </c>
      <c r="E5" t="s">
        <v>45</v>
      </c>
      <c r="F5" s="33">
        <v>42586</v>
      </c>
      <c r="G5" s="8">
        <v>1.068287037037037E-2</v>
      </c>
      <c r="H5" s="9" t="s">
        <v>193</v>
      </c>
      <c r="I5" s="9" t="s">
        <v>203</v>
      </c>
      <c r="J5" s="9" t="s">
        <v>193</v>
      </c>
      <c r="K5" s="9" t="s">
        <v>203</v>
      </c>
      <c r="L5" t="s">
        <v>27</v>
      </c>
      <c r="M5" s="4">
        <v>42924</v>
      </c>
      <c r="N5" s="5">
        <v>3.4722222222222224E-2</v>
      </c>
      <c r="O5" t="s">
        <v>29</v>
      </c>
      <c r="P5" s="6" t="s">
        <v>30</v>
      </c>
      <c r="Q5" s="6" t="s">
        <v>31</v>
      </c>
      <c r="R5" s="7">
        <v>42925</v>
      </c>
      <c r="S5" s="8">
        <v>2.2916666666666667E-3</v>
      </c>
      <c r="U5" t="s">
        <v>46</v>
      </c>
      <c r="V5">
        <f>595-63</f>
        <v>532</v>
      </c>
      <c r="W5">
        <v>17.399999999999999</v>
      </c>
      <c r="X5">
        <v>82.8</v>
      </c>
      <c r="Z5" t="s">
        <v>33</v>
      </c>
      <c r="AA5" t="s">
        <v>33</v>
      </c>
      <c r="AB5" t="s">
        <v>33</v>
      </c>
      <c r="AC5" t="s">
        <v>33</v>
      </c>
      <c r="AD5" t="s">
        <v>33</v>
      </c>
      <c r="AE5" t="s">
        <v>34</v>
      </c>
    </row>
    <row r="6" spans="1:33" ht="15.75" customHeight="1">
      <c r="A6" t="s">
        <v>25</v>
      </c>
      <c r="C6">
        <v>2017</v>
      </c>
      <c r="D6" t="s">
        <v>69</v>
      </c>
      <c r="E6" t="s">
        <v>45</v>
      </c>
      <c r="F6" s="7">
        <v>42948</v>
      </c>
      <c r="G6" s="5">
        <v>3.472222222222222E-3</v>
      </c>
      <c r="H6" s="9" t="s">
        <v>193</v>
      </c>
      <c r="I6" s="9" t="s">
        <v>206</v>
      </c>
      <c r="J6" s="9" t="s">
        <v>193</v>
      </c>
      <c r="K6" s="9" t="s">
        <v>226</v>
      </c>
      <c r="L6" t="s">
        <v>27</v>
      </c>
      <c r="M6" s="4">
        <v>43318</v>
      </c>
      <c r="N6" s="5">
        <v>6.9444444444444441E-3</v>
      </c>
      <c r="O6" t="s">
        <v>66</v>
      </c>
      <c r="P6" t="s">
        <v>67</v>
      </c>
      <c r="Q6" t="s">
        <v>68</v>
      </c>
      <c r="R6" s="7" t="s">
        <v>48</v>
      </c>
      <c r="S6" s="7" t="s">
        <v>48</v>
      </c>
      <c r="U6" t="s">
        <v>69</v>
      </c>
      <c r="V6">
        <v>455</v>
      </c>
      <c r="W6">
        <v>14.5</v>
      </c>
      <c r="X6">
        <v>85.6</v>
      </c>
      <c r="Y6" t="s">
        <v>26</v>
      </c>
      <c r="Z6" t="s">
        <v>33</v>
      </c>
      <c r="AA6" t="s">
        <v>33</v>
      </c>
      <c r="AB6" t="s">
        <v>33</v>
      </c>
      <c r="AC6" t="s">
        <v>33</v>
      </c>
      <c r="AD6" t="s">
        <v>65</v>
      </c>
      <c r="AE6" t="s">
        <v>34</v>
      </c>
    </row>
    <row r="7" spans="1:33" ht="15.75" customHeight="1">
      <c r="A7" s="9" t="s">
        <v>25</v>
      </c>
      <c r="B7" s="9" t="s">
        <v>26</v>
      </c>
      <c r="D7" s="9" t="s">
        <v>175</v>
      </c>
      <c r="E7" s="9" t="s">
        <v>173</v>
      </c>
      <c r="F7" s="33">
        <v>42585</v>
      </c>
      <c r="G7" s="8">
        <v>9.5949074074074079E-3</v>
      </c>
      <c r="H7" s="9" t="s">
        <v>193</v>
      </c>
      <c r="I7" s="9" t="s">
        <v>207</v>
      </c>
      <c r="J7" s="9" t="s">
        <v>193</v>
      </c>
      <c r="K7" s="9" t="s">
        <v>227</v>
      </c>
      <c r="M7" s="4">
        <v>43656</v>
      </c>
      <c r="N7" t="s">
        <v>174</v>
      </c>
      <c r="O7" s="9" t="s">
        <v>66</v>
      </c>
      <c r="P7" t="s">
        <v>67</v>
      </c>
      <c r="Q7" t="s">
        <v>68</v>
      </c>
      <c r="U7" s="9" t="s">
        <v>175</v>
      </c>
      <c r="V7">
        <v>420</v>
      </c>
      <c r="W7" s="9" t="s">
        <v>122</v>
      </c>
      <c r="X7" s="9" t="s">
        <v>122</v>
      </c>
      <c r="Y7" s="9" t="s">
        <v>26</v>
      </c>
      <c r="Z7" s="9" t="s">
        <v>33</v>
      </c>
      <c r="AA7" s="9" t="s">
        <v>33</v>
      </c>
      <c r="AB7" s="9" t="s">
        <v>33</v>
      </c>
      <c r="AC7" s="9" t="s">
        <v>65</v>
      </c>
      <c r="AD7" s="9" t="s">
        <v>65</v>
      </c>
      <c r="AE7" s="9" t="s">
        <v>37</v>
      </c>
    </row>
    <row r="8" spans="1:33" ht="15.75" customHeight="1">
      <c r="A8" t="s">
        <v>25</v>
      </c>
      <c r="B8" t="s">
        <v>26</v>
      </c>
      <c r="C8">
        <v>2016</v>
      </c>
      <c r="D8" t="s">
        <v>36</v>
      </c>
      <c r="E8" t="s">
        <v>35</v>
      </c>
      <c r="F8" s="33">
        <v>42585</v>
      </c>
      <c r="G8" s="8">
        <v>0.15246527777777777</v>
      </c>
      <c r="H8" s="9" t="s">
        <v>193</v>
      </c>
      <c r="I8" s="9" t="s">
        <v>203</v>
      </c>
      <c r="J8" s="9" t="s">
        <v>193</v>
      </c>
      <c r="K8" s="9" t="s">
        <v>203</v>
      </c>
      <c r="L8" t="s">
        <v>27</v>
      </c>
      <c r="M8" s="4">
        <v>42923</v>
      </c>
      <c r="N8" s="5">
        <v>2.9166666666666664E-2</v>
      </c>
      <c r="O8" t="s">
        <v>29</v>
      </c>
      <c r="P8" s="6" t="s">
        <v>30</v>
      </c>
      <c r="Q8" s="6" t="s">
        <v>31</v>
      </c>
      <c r="R8" s="7">
        <v>42924</v>
      </c>
      <c r="S8" s="8">
        <v>5.2534722222222219E-2</v>
      </c>
      <c r="U8" t="s">
        <v>36</v>
      </c>
      <c r="V8">
        <f>548-65</f>
        <v>483</v>
      </c>
      <c r="W8">
        <v>16.8</v>
      </c>
      <c r="X8">
        <v>86.6</v>
      </c>
      <c r="Y8" t="s">
        <v>26</v>
      </c>
      <c r="Z8" t="s">
        <v>33</v>
      </c>
      <c r="AA8" t="s">
        <v>33</v>
      </c>
      <c r="AB8" t="s">
        <v>33</v>
      </c>
      <c r="AC8" t="s">
        <v>33</v>
      </c>
      <c r="AD8" t="s">
        <v>33</v>
      </c>
      <c r="AE8" t="s">
        <v>37</v>
      </c>
    </row>
    <row r="9" spans="1:33" ht="15.75" customHeight="1">
      <c r="A9" t="s">
        <v>25</v>
      </c>
      <c r="B9" t="s">
        <v>71</v>
      </c>
      <c r="C9">
        <v>2016</v>
      </c>
      <c r="D9" t="s">
        <v>98</v>
      </c>
      <c r="E9" t="s">
        <v>94</v>
      </c>
      <c r="F9" s="33">
        <v>42585</v>
      </c>
      <c r="G9" s="8">
        <v>0.11925925925925925</v>
      </c>
      <c r="H9" s="9" t="s">
        <v>193</v>
      </c>
      <c r="I9" s="9" t="s">
        <v>208</v>
      </c>
      <c r="J9" s="9" t="s">
        <v>193</v>
      </c>
      <c r="K9" s="9" t="s">
        <v>228</v>
      </c>
      <c r="L9" t="s">
        <v>27</v>
      </c>
      <c r="M9" s="4">
        <v>43234</v>
      </c>
      <c r="N9" s="5">
        <v>0.62777777777777777</v>
      </c>
      <c r="O9" t="s">
        <v>95</v>
      </c>
      <c r="P9" s="6" t="s">
        <v>96</v>
      </c>
      <c r="Q9" s="6" t="s">
        <v>97</v>
      </c>
      <c r="R9" s="7">
        <v>43246</v>
      </c>
      <c r="S9" s="8">
        <v>7.0277777777777786E-2</v>
      </c>
      <c r="U9" t="s">
        <v>98</v>
      </c>
      <c r="V9">
        <v>550</v>
      </c>
      <c r="W9">
        <v>16.600000000000001</v>
      </c>
      <c r="X9">
        <v>84.1</v>
      </c>
      <c r="Y9" t="s">
        <v>71</v>
      </c>
      <c r="Z9" t="s">
        <v>33</v>
      </c>
      <c r="AA9" t="s">
        <v>33</v>
      </c>
      <c r="AB9" t="s">
        <v>33</v>
      </c>
      <c r="AC9" t="s">
        <v>33</v>
      </c>
      <c r="AD9" t="s">
        <v>65</v>
      </c>
      <c r="AE9" t="s">
        <v>99</v>
      </c>
    </row>
    <row r="10" spans="1:33" ht="15.75" customHeight="1">
      <c r="A10" t="s">
        <v>25</v>
      </c>
      <c r="B10" t="s">
        <v>26</v>
      </c>
      <c r="C10">
        <v>2016</v>
      </c>
      <c r="D10" t="s">
        <v>60</v>
      </c>
      <c r="E10" t="s">
        <v>59</v>
      </c>
      <c r="F10" s="33">
        <v>42586</v>
      </c>
      <c r="H10" s="9" t="s">
        <v>193</v>
      </c>
      <c r="I10" s="9" t="s">
        <v>205</v>
      </c>
      <c r="J10" s="9" t="s">
        <v>193</v>
      </c>
      <c r="K10" s="9" t="s">
        <v>205</v>
      </c>
      <c r="L10" t="s">
        <v>27</v>
      </c>
      <c r="M10" s="4">
        <v>42932</v>
      </c>
      <c r="N10" s="5">
        <v>4.3750000000000004E-2</v>
      </c>
      <c r="O10" t="s">
        <v>29</v>
      </c>
      <c r="P10" s="6" t="s">
        <v>30</v>
      </c>
      <c r="Q10" s="6" t="s">
        <v>31</v>
      </c>
      <c r="R10" s="7">
        <v>42936</v>
      </c>
      <c r="S10" s="8">
        <v>0.81892361111111101</v>
      </c>
      <c r="U10" t="s">
        <v>60</v>
      </c>
      <c r="V10">
        <f>523-53</f>
        <v>470</v>
      </c>
      <c r="W10">
        <v>14.9</v>
      </c>
      <c r="X10">
        <v>78.5</v>
      </c>
      <c r="Y10" t="s">
        <v>26</v>
      </c>
      <c r="Z10" t="s">
        <v>33</v>
      </c>
      <c r="AA10" t="s">
        <v>33</v>
      </c>
      <c r="AB10" t="s">
        <v>33</v>
      </c>
      <c r="AC10" t="s">
        <v>40</v>
      </c>
      <c r="AD10" t="s">
        <v>40</v>
      </c>
      <c r="AE10" t="s">
        <v>37</v>
      </c>
      <c r="AF10" t="s">
        <v>61</v>
      </c>
    </row>
    <row r="11" spans="1:33" ht="15.75" customHeight="1">
      <c r="A11" t="s">
        <v>25</v>
      </c>
      <c r="B11" t="s">
        <v>26</v>
      </c>
      <c r="C11">
        <v>2016</v>
      </c>
      <c r="D11" t="s">
        <v>51</v>
      </c>
      <c r="E11" t="s">
        <v>50</v>
      </c>
      <c r="F11" s="33">
        <v>42585</v>
      </c>
      <c r="G11" s="8">
        <v>0.98136574074074068</v>
      </c>
      <c r="H11" s="9" t="s">
        <v>193</v>
      </c>
      <c r="I11" s="9" t="s">
        <v>209</v>
      </c>
      <c r="J11" s="9" t="s">
        <v>193</v>
      </c>
      <c r="K11" s="9" t="s">
        <v>209</v>
      </c>
      <c r="L11" t="s">
        <v>27</v>
      </c>
      <c r="M11" s="4">
        <v>42924</v>
      </c>
      <c r="N11" s="5">
        <v>0.11041666666666666</v>
      </c>
      <c r="O11" t="s">
        <v>29</v>
      </c>
      <c r="P11" s="6" t="s">
        <v>30</v>
      </c>
      <c r="Q11" s="6" t="s">
        <v>31</v>
      </c>
      <c r="R11" s="7">
        <v>42925</v>
      </c>
      <c r="S11" s="8">
        <v>1.0543981481481481E-2</v>
      </c>
      <c r="U11" t="s">
        <v>51</v>
      </c>
      <c r="V11">
        <f>597-51</f>
        <v>546</v>
      </c>
      <c r="W11">
        <v>17.7</v>
      </c>
      <c r="X11">
        <v>88.4</v>
      </c>
      <c r="Y11" t="s">
        <v>26</v>
      </c>
      <c r="Z11" t="s">
        <v>33</v>
      </c>
      <c r="AA11" t="s">
        <v>33</v>
      </c>
      <c r="AB11" t="s">
        <v>33</v>
      </c>
      <c r="AC11" t="s">
        <v>33</v>
      </c>
      <c r="AD11" t="s">
        <v>33</v>
      </c>
      <c r="AE11" t="s">
        <v>37</v>
      </c>
    </row>
    <row r="12" spans="1:33" ht="15.75" customHeight="1">
      <c r="A12" t="s">
        <v>25</v>
      </c>
      <c r="C12">
        <v>2017</v>
      </c>
      <c r="D12" t="s">
        <v>100</v>
      </c>
      <c r="E12" t="s">
        <v>50</v>
      </c>
      <c r="F12" s="7">
        <v>42948</v>
      </c>
      <c r="G12" s="5">
        <v>0.15208333333333332</v>
      </c>
      <c r="H12" s="9" t="s">
        <v>193</v>
      </c>
      <c r="I12" s="9" t="s">
        <v>210</v>
      </c>
      <c r="J12" s="9" t="s">
        <v>193</v>
      </c>
      <c r="K12" s="9" t="s">
        <v>216</v>
      </c>
      <c r="L12" t="s">
        <v>27</v>
      </c>
      <c r="M12" s="4">
        <v>43293</v>
      </c>
      <c r="N12" s="5">
        <v>0.11458333333333333</v>
      </c>
      <c r="O12" t="s">
        <v>29</v>
      </c>
      <c r="P12" s="6" t="s">
        <v>30</v>
      </c>
      <c r="Q12" s="6" t="s">
        <v>31</v>
      </c>
      <c r="U12" t="s">
        <v>100</v>
      </c>
      <c r="V12">
        <v>555</v>
      </c>
      <c r="W12">
        <v>17.3</v>
      </c>
      <c r="X12">
        <v>90.5</v>
      </c>
      <c r="Z12" t="s">
        <v>33</v>
      </c>
      <c r="AA12" t="s">
        <v>33</v>
      </c>
      <c r="AB12" t="s">
        <v>33</v>
      </c>
      <c r="AC12" t="s">
        <v>33</v>
      </c>
      <c r="AD12" t="s">
        <v>65</v>
      </c>
      <c r="AE12" t="s">
        <v>34</v>
      </c>
    </row>
    <row r="13" spans="1:33" ht="15.75" customHeight="1">
      <c r="A13" t="s">
        <v>25</v>
      </c>
      <c r="B13" t="s">
        <v>26</v>
      </c>
      <c r="C13">
        <v>2016</v>
      </c>
      <c r="D13" t="s">
        <v>49</v>
      </c>
      <c r="E13" t="s">
        <v>47</v>
      </c>
      <c r="F13" s="33">
        <v>42586</v>
      </c>
      <c r="G13" s="8">
        <v>0.11400462962962964</v>
      </c>
      <c r="H13" s="9" t="s">
        <v>224</v>
      </c>
      <c r="I13" s="11" t="s">
        <v>211</v>
      </c>
      <c r="J13" s="9" t="s">
        <v>224</v>
      </c>
      <c r="K13" s="11" t="s">
        <v>211</v>
      </c>
      <c r="L13" t="s">
        <v>27</v>
      </c>
      <c r="M13" s="4">
        <v>42924</v>
      </c>
      <c r="N13" s="5">
        <v>6.805555555555555E-2</v>
      </c>
      <c r="O13" t="s">
        <v>29</v>
      </c>
      <c r="P13" s="6" t="s">
        <v>30</v>
      </c>
      <c r="Q13" s="6" t="s">
        <v>31</v>
      </c>
      <c r="R13" s="7" t="s">
        <v>48</v>
      </c>
      <c r="S13" t="s">
        <v>48</v>
      </c>
      <c r="U13" t="s">
        <v>49</v>
      </c>
      <c r="V13">
        <f>547-57</f>
        <v>490</v>
      </c>
      <c r="W13">
        <v>15.2</v>
      </c>
      <c r="X13">
        <v>85.4</v>
      </c>
      <c r="Y13" t="s">
        <v>26</v>
      </c>
      <c r="Z13" t="s">
        <v>33</v>
      </c>
      <c r="AA13" t="s">
        <v>33</v>
      </c>
      <c r="AB13" t="s">
        <v>33</v>
      </c>
      <c r="AC13" t="s">
        <v>33</v>
      </c>
      <c r="AD13" t="s">
        <v>33</v>
      </c>
      <c r="AE13" t="s">
        <v>37</v>
      </c>
    </row>
    <row r="14" spans="1:33" ht="15.75" customHeight="1">
      <c r="A14" t="s">
        <v>25</v>
      </c>
      <c r="B14" t="s">
        <v>26</v>
      </c>
      <c r="C14">
        <v>2016</v>
      </c>
      <c r="D14" t="s">
        <v>53</v>
      </c>
      <c r="E14" t="s">
        <v>52</v>
      </c>
      <c r="F14" s="33">
        <v>42585</v>
      </c>
      <c r="G14" s="8">
        <v>8.4652777777777785E-2</v>
      </c>
      <c r="H14" s="9" t="s">
        <v>193</v>
      </c>
      <c r="I14" s="9" t="s">
        <v>205</v>
      </c>
      <c r="J14" s="9" t="s">
        <v>193</v>
      </c>
      <c r="K14" s="9" t="s">
        <v>205</v>
      </c>
      <c r="L14" t="s">
        <v>27</v>
      </c>
      <c r="M14" s="4">
        <v>42927</v>
      </c>
      <c r="N14" s="5">
        <v>6.1111111111111116E-2</v>
      </c>
      <c r="O14" t="s">
        <v>29</v>
      </c>
      <c r="P14" s="6" t="s">
        <v>30</v>
      </c>
      <c r="Q14" s="6" t="s">
        <v>31</v>
      </c>
      <c r="R14" s="7">
        <v>42936</v>
      </c>
      <c r="S14" s="8">
        <v>0.79451388888888885</v>
      </c>
      <c r="U14" t="s">
        <v>53</v>
      </c>
      <c r="V14">
        <f>575-63</f>
        <v>512</v>
      </c>
      <c r="W14">
        <v>15.2</v>
      </c>
      <c r="X14">
        <v>85.7</v>
      </c>
      <c r="Y14" t="s">
        <v>26</v>
      </c>
      <c r="Z14" t="s">
        <v>33</v>
      </c>
      <c r="AA14" t="s">
        <v>33</v>
      </c>
      <c r="AB14" t="s">
        <v>33</v>
      </c>
      <c r="AC14" t="s">
        <v>33</v>
      </c>
      <c r="AD14" t="s">
        <v>40</v>
      </c>
      <c r="AE14" t="s">
        <v>37</v>
      </c>
      <c r="AF14" t="s">
        <v>54</v>
      </c>
    </row>
    <row r="15" spans="1:33" ht="15.75" customHeight="1">
      <c r="A15" t="s">
        <v>25</v>
      </c>
      <c r="B15" t="s">
        <v>26</v>
      </c>
      <c r="C15">
        <v>2016</v>
      </c>
      <c r="D15" t="s">
        <v>39</v>
      </c>
      <c r="E15" t="s">
        <v>38</v>
      </c>
      <c r="F15" s="33">
        <v>42585</v>
      </c>
      <c r="G15" s="8">
        <v>2.1099537037037038E-2</v>
      </c>
      <c r="H15" s="9" t="s">
        <v>193</v>
      </c>
      <c r="I15" s="9" t="s">
        <v>203</v>
      </c>
      <c r="J15" s="9" t="s">
        <v>193</v>
      </c>
      <c r="K15" s="9" t="s">
        <v>203</v>
      </c>
      <c r="L15" t="s">
        <v>27</v>
      </c>
      <c r="M15" s="4">
        <v>42923</v>
      </c>
      <c r="N15" s="5">
        <v>4.027777777777778E-2</v>
      </c>
      <c r="O15" t="s">
        <v>29</v>
      </c>
      <c r="P15" s="6" t="s">
        <v>30</v>
      </c>
      <c r="Q15" s="6" t="s">
        <v>31</v>
      </c>
      <c r="R15" s="7">
        <v>42924</v>
      </c>
      <c r="S15" s="8">
        <v>5.7233796296296297E-2</v>
      </c>
      <c r="U15" t="s">
        <v>39</v>
      </c>
      <c r="V15">
        <f>555-65</f>
        <v>490</v>
      </c>
      <c r="W15">
        <v>16.899999999999999</v>
      </c>
      <c r="X15">
        <v>86</v>
      </c>
      <c r="Y15" t="s">
        <v>26</v>
      </c>
      <c r="Z15" t="s">
        <v>33</v>
      </c>
      <c r="AA15" t="s">
        <v>33</v>
      </c>
      <c r="AB15" t="s">
        <v>33</v>
      </c>
      <c r="AC15" t="s">
        <v>40</v>
      </c>
      <c r="AD15" t="s">
        <v>33</v>
      </c>
      <c r="AE15" t="s">
        <v>37</v>
      </c>
      <c r="AF15" t="s">
        <v>41</v>
      </c>
    </row>
    <row r="16" spans="1:33" ht="15.75" customHeight="1">
      <c r="A16" s="9" t="s">
        <v>25</v>
      </c>
      <c r="B16" s="9" t="s">
        <v>26</v>
      </c>
      <c r="C16">
        <v>2017</v>
      </c>
      <c r="D16" s="9" t="s">
        <v>190</v>
      </c>
      <c r="E16" s="9" t="s">
        <v>38</v>
      </c>
      <c r="F16" s="7">
        <v>42952</v>
      </c>
      <c r="G16" s="5">
        <v>6.9444444444444441E-3</v>
      </c>
      <c r="H16" s="9" t="s">
        <v>122</v>
      </c>
      <c r="I16" s="12" t="s">
        <v>218</v>
      </c>
      <c r="J16" s="9" t="s">
        <v>122</v>
      </c>
      <c r="K16" s="12" t="s">
        <v>218</v>
      </c>
      <c r="M16" s="4">
        <v>43677</v>
      </c>
      <c r="N16" t="s">
        <v>189</v>
      </c>
      <c r="O16" t="s">
        <v>29</v>
      </c>
      <c r="P16" s="6" t="s">
        <v>30</v>
      </c>
      <c r="Q16" s="6" t="s">
        <v>31</v>
      </c>
      <c r="U16" s="9" t="s">
        <v>190</v>
      </c>
      <c r="V16" t="s">
        <v>122</v>
      </c>
      <c r="W16" s="9" t="s">
        <v>122</v>
      </c>
      <c r="X16" s="9" t="s">
        <v>122</v>
      </c>
      <c r="Y16" s="9" t="s">
        <v>26</v>
      </c>
      <c r="Z16" s="9" t="s">
        <v>33</v>
      </c>
      <c r="AA16" s="9" t="s">
        <v>33</v>
      </c>
      <c r="AB16" s="9" t="s">
        <v>33</v>
      </c>
      <c r="AC16" s="9" t="s">
        <v>65</v>
      </c>
      <c r="AD16" s="9" t="s">
        <v>65</v>
      </c>
      <c r="AE16" t="s">
        <v>37</v>
      </c>
    </row>
    <row r="17" spans="1:32" ht="15.75" customHeight="1">
      <c r="A17" t="s">
        <v>25</v>
      </c>
      <c r="B17" t="s">
        <v>26</v>
      </c>
      <c r="C17">
        <v>2016</v>
      </c>
      <c r="D17" t="s">
        <v>63</v>
      </c>
      <c r="E17" t="s">
        <v>62</v>
      </c>
      <c r="F17" s="33">
        <v>42585</v>
      </c>
      <c r="G17" s="8">
        <v>0.12822916666666667</v>
      </c>
      <c r="H17" s="9" t="s">
        <v>193</v>
      </c>
      <c r="I17" s="9" t="s">
        <v>212</v>
      </c>
      <c r="J17" s="9" t="s">
        <v>193</v>
      </c>
      <c r="K17" s="9" t="s">
        <v>212</v>
      </c>
      <c r="L17" t="s">
        <v>27</v>
      </c>
      <c r="M17" s="4">
        <v>42948</v>
      </c>
      <c r="N17" s="5">
        <v>7.013888888888889E-2</v>
      </c>
      <c r="O17" t="s">
        <v>29</v>
      </c>
      <c r="P17" s="6" t="s">
        <v>30</v>
      </c>
      <c r="Q17" s="6" t="s">
        <v>31</v>
      </c>
      <c r="R17" s="7">
        <v>42951</v>
      </c>
      <c r="S17" s="8">
        <v>0.81575231481481481</v>
      </c>
      <c r="U17" t="s">
        <v>63</v>
      </c>
      <c r="V17">
        <f>606-56</f>
        <v>550</v>
      </c>
      <c r="W17">
        <v>16.8</v>
      </c>
      <c r="X17">
        <v>87.3</v>
      </c>
      <c r="Y17" t="s">
        <v>26</v>
      </c>
      <c r="Z17" t="s">
        <v>64</v>
      </c>
      <c r="AA17" t="s">
        <v>65</v>
      </c>
      <c r="AB17" t="s">
        <v>65</v>
      </c>
      <c r="AC17" t="s">
        <v>65</v>
      </c>
      <c r="AD17" t="s">
        <v>65</v>
      </c>
      <c r="AE17" t="s">
        <v>37</v>
      </c>
    </row>
    <row r="18" spans="1:32" ht="15.75" customHeight="1">
      <c r="A18" t="s">
        <v>25</v>
      </c>
      <c r="B18" t="s">
        <v>26</v>
      </c>
      <c r="C18">
        <v>2017</v>
      </c>
      <c r="D18" t="s">
        <v>101</v>
      </c>
      <c r="E18" t="s">
        <v>62</v>
      </c>
      <c r="F18" s="7">
        <v>42953</v>
      </c>
      <c r="G18" s="5">
        <v>9.9999999999999992E-2</v>
      </c>
      <c r="H18" s="9" t="s">
        <v>193</v>
      </c>
      <c r="I18" s="9" t="s">
        <v>213</v>
      </c>
      <c r="J18" s="9" t="s">
        <v>193</v>
      </c>
      <c r="K18" s="9" t="s">
        <v>229</v>
      </c>
      <c r="L18" t="s">
        <v>27</v>
      </c>
      <c r="M18" s="4">
        <v>43299</v>
      </c>
      <c r="N18" s="5">
        <v>1.5277777777777777E-2</v>
      </c>
      <c r="O18" t="s">
        <v>29</v>
      </c>
      <c r="P18" s="6" t="s">
        <v>30</v>
      </c>
      <c r="Q18" s="6" t="s">
        <v>31</v>
      </c>
      <c r="R18" s="7">
        <v>43308</v>
      </c>
      <c r="S18" s="8">
        <v>4.7430555555555559E-2</v>
      </c>
      <c r="U18" t="s">
        <v>101</v>
      </c>
      <c r="V18">
        <v>517</v>
      </c>
      <c r="W18">
        <v>14.7</v>
      </c>
      <c r="X18">
        <v>86.2</v>
      </c>
      <c r="Y18" t="s">
        <v>26</v>
      </c>
      <c r="Z18" t="s">
        <v>33</v>
      </c>
      <c r="AA18" t="s">
        <v>33</v>
      </c>
      <c r="AB18" t="s">
        <v>33</v>
      </c>
      <c r="AC18" t="s">
        <v>33</v>
      </c>
      <c r="AD18" t="s">
        <v>65</v>
      </c>
      <c r="AE18" t="s">
        <v>37</v>
      </c>
    </row>
    <row r="19" spans="1:32" ht="15.75" customHeight="1">
      <c r="A19" t="s">
        <v>25</v>
      </c>
      <c r="B19" t="s">
        <v>26</v>
      </c>
      <c r="C19">
        <v>2016</v>
      </c>
      <c r="D19" t="s">
        <v>58</v>
      </c>
      <c r="E19" t="s">
        <v>57</v>
      </c>
      <c r="F19" s="33">
        <v>42586</v>
      </c>
      <c r="H19" s="9" t="s">
        <v>193</v>
      </c>
      <c r="I19" s="9" t="s">
        <v>205</v>
      </c>
      <c r="J19" s="9" t="s">
        <v>193</v>
      </c>
      <c r="K19" s="9" t="s">
        <v>205</v>
      </c>
      <c r="L19" t="s">
        <v>27</v>
      </c>
      <c r="M19" s="4">
        <v>42932</v>
      </c>
      <c r="N19" s="5">
        <v>4.5833333333333337E-2</v>
      </c>
      <c r="O19" t="s">
        <v>29</v>
      </c>
      <c r="P19" s="6" t="s">
        <v>30</v>
      </c>
      <c r="Q19" s="6" t="s">
        <v>31</v>
      </c>
      <c r="R19" s="7">
        <v>42936</v>
      </c>
      <c r="S19" s="8">
        <v>0.81489583333333337</v>
      </c>
      <c r="U19" t="s">
        <v>58</v>
      </c>
      <c r="V19">
        <f>569-62</f>
        <v>507</v>
      </c>
      <c r="W19">
        <v>14.6</v>
      </c>
      <c r="X19">
        <v>83.8</v>
      </c>
      <c r="Y19" t="s">
        <v>26</v>
      </c>
      <c r="Z19" t="s">
        <v>33</v>
      </c>
      <c r="AA19" t="s">
        <v>33</v>
      </c>
      <c r="AB19" t="s">
        <v>33</v>
      </c>
      <c r="AC19" t="s">
        <v>33</v>
      </c>
      <c r="AD19" t="s">
        <v>33</v>
      </c>
      <c r="AE19" t="s">
        <v>37</v>
      </c>
    </row>
    <row r="20" spans="1:32" ht="15.75" customHeight="1">
      <c r="A20" t="s">
        <v>25</v>
      </c>
      <c r="B20" t="s">
        <v>26</v>
      </c>
      <c r="C20">
        <v>2017</v>
      </c>
      <c r="D20" t="s">
        <v>102</v>
      </c>
      <c r="E20" t="s">
        <v>57</v>
      </c>
      <c r="F20" s="7">
        <v>42952</v>
      </c>
      <c r="G20" s="5">
        <v>0.97916666666666663</v>
      </c>
      <c r="H20" s="9" t="s">
        <v>193</v>
      </c>
      <c r="I20" s="9" t="s">
        <v>214</v>
      </c>
      <c r="J20" s="9" t="s">
        <v>193</v>
      </c>
      <c r="K20" s="9" t="s">
        <v>216</v>
      </c>
      <c r="L20" t="s">
        <v>27</v>
      </c>
      <c r="M20" s="4">
        <v>43293</v>
      </c>
      <c r="N20" s="5">
        <v>0.12916666666666668</v>
      </c>
      <c r="O20" t="s">
        <v>29</v>
      </c>
      <c r="P20" s="6" t="s">
        <v>30</v>
      </c>
      <c r="Q20" s="6" t="s">
        <v>31</v>
      </c>
      <c r="R20" s="7"/>
      <c r="U20" t="s">
        <v>102</v>
      </c>
      <c r="V20">
        <v>515</v>
      </c>
      <c r="W20">
        <v>18.2</v>
      </c>
      <c r="X20">
        <v>89.2</v>
      </c>
      <c r="Y20" t="s">
        <v>26</v>
      </c>
      <c r="Z20" t="s">
        <v>33</v>
      </c>
      <c r="AA20" t="s">
        <v>33</v>
      </c>
      <c r="AB20" t="s">
        <v>33</v>
      </c>
      <c r="AC20" t="s">
        <v>33</v>
      </c>
      <c r="AD20" t="s">
        <v>65</v>
      </c>
      <c r="AE20" t="s">
        <v>37</v>
      </c>
    </row>
    <row r="21" spans="1:32" ht="15.75" customHeight="1">
      <c r="A21" t="s">
        <v>25</v>
      </c>
      <c r="C21">
        <v>2016</v>
      </c>
      <c r="D21" t="s">
        <v>104</v>
      </c>
      <c r="E21" t="s">
        <v>103</v>
      </c>
      <c r="F21" s="33">
        <v>42585</v>
      </c>
      <c r="G21" s="8">
        <v>0.10769675925925926</v>
      </c>
      <c r="H21" s="9" t="s">
        <v>193</v>
      </c>
      <c r="I21" s="9" t="s">
        <v>215</v>
      </c>
      <c r="J21" s="9" t="s">
        <v>193</v>
      </c>
      <c r="K21" s="9" t="s">
        <v>215</v>
      </c>
      <c r="L21" t="s">
        <v>27</v>
      </c>
      <c r="M21" s="4">
        <v>43293</v>
      </c>
      <c r="N21" s="5">
        <v>3.4722222222222224E-2</v>
      </c>
      <c r="O21" t="s">
        <v>29</v>
      </c>
      <c r="P21" s="6" t="s">
        <v>30</v>
      </c>
      <c r="Q21" s="6" t="s">
        <v>31</v>
      </c>
      <c r="R21" t="s">
        <v>48</v>
      </c>
      <c r="S21" t="s">
        <v>48</v>
      </c>
      <c r="U21" t="s">
        <v>104</v>
      </c>
      <c r="V21">
        <v>562</v>
      </c>
      <c r="W21">
        <v>16.7</v>
      </c>
      <c r="X21">
        <v>93.2</v>
      </c>
      <c r="Z21" t="s">
        <v>33</v>
      </c>
      <c r="AA21" t="s">
        <v>33</v>
      </c>
      <c r="AB21" t="s">
        <v>33</v>
      </c>
      <c r="AC21" t="s">
        <v>33</v>
      </c>
      <c r="AD21" t="s">
        <v>65</v>
      </c>
      <c r="AE21" t="s">
        <v>34</v>
      </c>
    </row>
    <row r="22" spans="1:32" ht="15.75" customHeight="1">
      <c r="A22" t="s">
        <v>25</v>
      </c>
      <c r="B22" t="s">
        <v>26</v>
      </c>
      <c r="C22">
        <v>2016</v>
      </c>
      <c r="D22" t="s">
        <v>43</v>
      </c>
      <c r="E22" t="s">
        <v>42</v>
      </c>
      <c r="F22" s="33">
        <v>42585</v>
      </c>
      <c r="G22" s="8"/>
      <c r="H22" s="9" t="s">
        <v>193</v>
      </c>
      <c r="I22" s="9" t="s">
        <v>203</v>
      </c>
      <c r="J22" s="9" t="s">
        <v>193</v>
      </c>
      <c r="K22" s="9" t="s">
        <v>203</v>
      </c>
      <c r="L22" t="s">
        <v>27</v>
      </c>
      <c r="M22" s="4">
        <v>42923</v>
      </c>
      <c r="N22" s="5">
        <v>6.25E-2</v>
      </c>
      <c r="O22" t="s">
        <v>29</v>
      </c>
      <c r="P22" s="6" t="s">
        <v>30</v>
      </c>
      <c r="Q22" s="6" t="s">
        <v>31</v>
      </c>
      <c r="R22" s="7">
        <v>42924</v>
      </c>
      <c r="S22" s="8">
        <v>6.2870370370370368E-2</v>
      </c>
      <c r="U22" t="s">
        <v>43</v>
      </c>
      <c r="V22">
        <f>552-64</f>
        <v>488</v>
      </c>
      <c r="W22">
        <v>15.4</v>
      </c>
      <c r="X22">
        <v>85.2</v>
      </c>
      <c r="Y22" t="s">
        <v>26</v>
      </c>
      <c r="Z22" t="s">
        <v>33</v>
      </c>
      <c r="AA22" t="s">
        <v>40</v>
      </c>
      <c r="AB22" t="s">
        <v>33</v>
      </c>
      <c r="AC22" t="s">
        <v>33</v>
      </c>
      <c r="AD22" t="s">
        <v>33</v>
      </c>
      <c r="AE22" t="s">
        <v>37</v>
      </c>
      <c r="AF22" t="s">
        <v>44</v>
      </c>
    </row>
    <row r="23" spans="1:32" ht="15.75" customHeight="1">
      <c r="A23" t="s">
        <v>25</v>
      </c>
      <c r="B23" t="s">
        <v>26</v>
      </c>
      <c r="C23">
        <v>2017</v>
      </c>
      <c r="D23" t="s">
        <v>36</v>
      </c>
      <c r="E23" t="s">
        <v>105</v>
      </c>
      <c r="F23" s="29">
        <v>42923</v>
      </c>
      <c r="G23" s="32">
        <v>5.1388888888888894E-2</v>
      </c>
      <c r="H23" s="9" t="s">
        <v>193</v>
      </c>
      <c r="I23" s="9" t="s">
        <v>216</v>
      </c>
      <c r="J23" s="9" t="s">
        <v>193</v>
      </c>
      <c r="K23" s="22" t="s">
        <v>216</v>
      </c>
      <c r="L23" t="s">
        <v>27</v>
      </c>
      <c r="M23" s="4">
        <v>43293</v>
      </c>
      <c r="N23" s="5">
        <v>3.888888888888889E-2</v>
      </c>
      <c r="O23" t="s">
        <v>29</v>
      </c>
      <c r="P23" s="6" t="s">
        <v>30</v>
      </c>
      <c r="Q23" s="6" t="s">
        <v>31</v>
      </c>
      <c r="R23" s="7"/>
      <c r="U23" t="s">
        <v>36</v>
      </c>
      <c r="V23">
        <v>480</v>
      </c>
      <c r="W23">
        <v>16.600000000000001</v>
      </c>
      <c r="X23">
        <v>86.9</v>
      </c>
      <c r="Y23" t="s">
        <v>26</v>
      </c>
      <c r="Z23" t="s">
        <v>33</v>
      </c>
      <c r="AA23" t="s">
        <v>33</v>
      </c>
      <c r="AB23" t="s">
        <v>33</v>
      </c>
      <c r="AC23" t="s">
        <v>33</v>
      </c>
      <c r="AD23" t="s">
        <v>65</v>
      </c>
      <c r="AE23" t="s">
        <v>37</v>
      </c>
    </row>
    <row r="24" spans="1:32" ht="15.75" customHeight="1">
      <c r="A24" t="s">
        <v>25</v>
      </c>
      <c r="C24">
        <v>2017</v>
      </c>
      <c r="D24" t="s">
        <v>46</v>
      </c>
      <c r="E24" t="s">
        <v>106</v>
      </c>
      <c r="F24" s="7">
        <v>42924</v>
      </c>
      <c r="G24" s="5">
        <v>3.4722222222222224E-2</v>
      </c>
      <c r="H24" s="9" t="s">
        <v>193</v>
      </c>
      <c r="I24" s="9" t="s">
        <v>217</v>
      </c>
      <c r="J24" s="9" t="s">
        <v>193</v>
      </c>
      <c r="K24" s="22" t="s">
        <v>217</v>
      </c>
      <c r="L24" t="s">
        <v>27</v>
      </c>
      <c r="M24" s="4">
        <v>43286</v>
      </c>
      <c r="N24" s="5">
        <v>0.15277777777777776</v>
      </c>
      <c r="O24" t="s">
        <v>29</v>
      </c>
      <c r="P24" s="6" t="s">
        <v>30</v>
      </c>
      <c r="Q24" s="6" t="s">
        <v>31</v>
      </c>
      <c r="R24" s="7">
        <v>43289</v>
      </c>
      <c r="S24" s="8">
        <v>0.14020833333333335</v>
      </c>
      <c r="U24" t="s">
        <v>46</v>
      </c>
      <c r="V24">
        <v>505</v>
      </c>
      <c r="W24">
        <v>17</v>
      </c>
      <c r="X24">
        <v>85.4</v>
      </c>
      <c r="Z24" t="s">
        <v>33</v>
      </c>
      <c r="AA24" t="s">
        <v>33</v>
      </c>
      <c r="AB24" t="s">
        <v>33</v>
      </c>
      <c r="AC24" t="s">
        <v>33</v>
      </c>
      <c r="AD24" t="s">
        <v>65</v>
      </c>
      <c r="AE24" t="s">
        <v>34</v>
      </c>
    </row>
    <row r="25" spans="1:32" ht="15.75" customHeight="1">
      <c r="A25" t="s">
        <v>25</v>
      </c>
      <c r="B25" t="s">
        <v>26</v>
      </c>
      <c r="C25">
        <v>2017</v>
      </c>
      <c r="D25" t="s">
        <v>39</v>
      </c>
      <c r="E25" t="s">
        <v>107</v>
      </c>
      <c r="F25" s="7">
        <v>42924</v>
      </c>
      <c r="G25" s="5">
        <v>0.11041666666666666</v>
      </c>
      <c r="H25" s="9" t="s">
        <v>193</v>
      </c>
      <c r="I25" s="9" t="s">
        <v>216</v>
      </c>
      <c r="J25" s="9" t="s">
        <v>193</v>
      </c>
      <c r="K25" s="22" t="s">
        <v>216</v>
      </c>
      <c r="L25" t="s">
        <v>27</v>
      </c>
      <c r="M25" s="4">
        <v>43293</v>
      </c>
      <c r="N25" s="5">
        <v>7.2916666666666671E-2</v>
      </c>
      <c r="O25" t="s">
        <v>29</v>
      </c>
      <c r="P25" s="6" t="s">
        <v>30</v>
      </c>
      <c r="Q25" s="6" t="s">
        <v>31</v>
      </c>
      <c r="R25" s="7"/>
      <c r="U25" t="s">
        <v>39</v>
      </c>
      <c r="V25">
        <v>530</v>
      </c>
      <c r="W25">
        <v>16.600000000000001</v>
      </c>
      <c r="X25">
        <v>87.7</v>
      </c>
      <c r="Y25" t="s">
        <v>26</v>
      </c>
      <c r="Z25" t="s">
        <v>33</v>
      </c>
      <c r="AA25" t="s">
        <v>33</v>
      </c>
      <c r="AB25" t="s">
        <v>33</v>
      </c>
      <c r="AC25" t="s">
        <v>33</v>
      </c>
      <c r="AD25" t="s">
        <v>65</v>
      </c>
      <c r="AE25" t="s">
        <v>37</v>
      </c>
    </row>
    <row r="26" spans="1:32" s="14" customFormat="1" ht="15.75" customHeight="1">
      <c r="A26" s="13" t="s">
        <v>25</v>
      </c>
      <c r="B26" s="13" t="s">
        <v>26</v>
      </c>
      <c r="C26" s="14">
        <v>2018</v>
      </c>
      <c r="D26" s="13" t="s">
        <v>164</v>
      </c>
      <c r="E26" s="13" t="s">
        <v>108</v>
      </c>
      <c r="F26" s="7">
        <v>43314</v>
      </c>
      <c r="G26" s="5">
        <v>1.0416666666666666E-2</v>
      </c>
      <c r="H26" s="13" t="s">
        <v>122</v>
      </c>
      <c r="I26" s="12" t="s">
        <v>218</v>
      </c>
      <c r="J26" s="13" t="s">
        <v>122</v>
      </c>
      <c r="K26" s="12" t="s">
        <v>218</v>
      </c>
      <c r="M26" s="15">
        <v>43659</v>
      </c>
      <c r="N26" s="14" t="s">
        <v>163</v>
      </c>
      <c r="O26" s="13" t="s">
        <v>66</v>
      </c>
      <c r="P26" s="14" t="s">
        <v>67</v>
      </c>
      <c r="Q26" s="14" t="s">
        <v>68</v>
      </c>
      <c r="U26" s="13" t="s">
        <v>164</v>
      </c>
      <c r="V26" s="14">
        <v>505</v>
      </c>
      <c r="W26" s="13" t="s">
        <v>122</v>
      </c>
      <c r="X26" s="13" t="s">
        <v>122</v>
      </c>
      <c r="Y26" s="13" t="s">
        <v>26</v>
      </c>
      <c r="Z26" s="13" t="s">
        <v>33</v>
      </c>
      <c r="AA26" s="13" t="s">
        <v>33</v>
      </c>
      <c r="AB26" s="13" t="s">
        <v>33</v>
      </c>
      <c r="AC26" s="13" t="s">
        <v>65</v>
      </c>
      <c r="AD26" s="13" t="s">
        <v>65</v>
      </c>
      <c r="AE26" s="13" t="s">
        <v>37</v>
      </c>
    </row>
    <row r="27" spans="1:32" ht="15.75" customHeight="1">
      <c r="A27" t="s">
        <v>25</v>
      </c>
      <c r="C27">
        <v>2017</v>
      </c>
      <c r="D27" t="s">
        <v>56</v>
      </c>
      <c r="E27" t="s">
        <v>108</v>
      </c>
      <c r="F27" s="7">
        <v>42927</v>
      </c>
      <c r="G27" s="5">
        <v>6.458333333333334E-2</v>
      </c>
      <c r="H27" s="9" t="s">
        <v>193</v>
      </c>
      <c r="I27" s="9" t="s">
        <v>216</v>
      </c>
      <c r="J27" s="9" t="s">
        <v>193</v>
      </c>
      <c r="K27" s="22" t="s">
        <v>216</v>
      </c>
      <c r="L27" t="s">
        <v>27</v>
      </c>
      <c r="M27" s="4">
        <v>43293</v>
      </c>
      <c r="N27" s="5">
        <v>9.7222222222222224E-2</v>
      </c>
      <c r="O27" t="s">
        <v>29</v>
      </c>
      <c r="P27" s="6" t="s">
        <v>30</v>
      </c>
      <c r="Q27" s="6" t="s">
        <v>31</v>
      </c>
      <c r="R27" s="7"/>
      <c r="U27" t="s">
        <v>56</v>
      </c>
      <c r="V27">
        <v>495</v>
      </c>
      <c r="W27">
        <v>14.8</v>
      </c>
      <c r="X27">
        <v>85.4</v>
      </c>
      <c r="Z27" t="s">
        <v>33</v>
      </c>
      <c r="AA27" t="s">
        <v>33</v>
      </c>
      <c r="AB27" t="s">
        <v>33</v>
      </c>
      <c r="AC27" t="s">
        <v>33</v>
      </c>
      <c r="AD27" t="s">
        <v>65</v>
      </c>
      <c r="AE27" t="s">
        <v>34</v>
      </c>
    </row>
    <row r="28" spans="1:32" ht="15.75" customHeight="1">
      <c r="A28" s="9" t="s">
        <v>25</v>
      </c>
      <c r="B28" s="9" t="s">
        <v>26</v>
      </c>
      <c r="C28">
        <v>2017</v>
      </c>
      <c r="D28" s="9" t="s">
        <v>43</v>
      </c>
      <c r="E28" s="9" t="s">
        <v>180</v>
      </c>
      <c r="F28" s="7">
        <v>42923</v>
      </c>
      <c r="G28" s="5">
        <v>8.6805555555555566E-2</v>
      </c>
      <c r="H28" s="9" t="s">
        <v>122</v>
      </c>
      <c r="I28" s="12" t="s">
        <v>218</v>
      </c>
      <c r="J28" s="9" t="s">
        <v>122</v>
      </c>
      <c r="K28" s="12" t="s">
        <v>218</v>
      </c>
      <c r="M28" s="4">
        <v>43656</v>
      </c>
      <c r="N28" t="s">
        <v>181</v>
      </c>
      <c r="O28" t="s">
        <v>66</v>
      </c>
      <c r="P28" t="s">
        <v>67</v>
      </c>
      <c r="Q28" t="s">
        <v>68</v>
      </c>
      <c r="U28" s="9" t="s">
        <v>43</v>
      </c>
      <c r="V28">
        <v>505</v>
      </c>
      <c r="W28" s="9" t="s">
        <v>122</v>
      </c>
      <c r="X28" s="9" t="s">
        <v>122</v>
      </c>
      <c r="Y28" s="9" t="s">
        <v>26</v>
      </c>
      <c r="Z28" s="9" t="s">
        <v>33</v>
      </c>
      <c r="AA28" s="9" t="s">
        <v>33</v>
      </c>
      <c r="AB28" s="9" t="s">
        <v>33</v>
      </c>
      <c r="AC28" s="9" t="s">
        <v>65</v>
      </c>
      <c r="AD28" s="9" t="s">
        <v>65</v>
      </c>
      <c r="AE28" t="s">
        <v>37</v>
      </c>
    </row>
    <row r="29" spans="1:32" ht="15.75" customHeight="1">
      <c r="A29" t="s">
        <v>25</v>
      </c>
      <c r="B29" t="s">
        <v>26</v>
      </c>
      <c r="C29">
        <v>2017</v>
      </c>
      <c r="D29" t="s">
        <v>58</v>
      </c>
      <c r="E29" t="s">
        <v>109</v>
      </c>
      <c r="F29" s="7">
        <v>42932</v>
      </c>
      <c r="G29" s="5">
        <v>6.5972222222222224E-2</v>
      </c>
      <c r="H29" s="9" t="s">
        <v>193</v>
      </c>
      <c r="I29" s="9" t="s">
        <v>216</v>
      </c>
      <c r="J29" s="9" t="s">
        <v>193</v>
      </c>
      <c r="K29" s="9" t="s">
        <v>216</v>
      </c>
      <c r="L29" t="s">
        <v>27</v>
      </c>
      <c r="M29" s="4">
        <v>43293</v>
      </c>
      <c r="N29" s="5">
        <v>5.5555555555555552E-2</v>
      </c>
      <c r="O29" t="s">
        <v>29</v>
      </c>
      <c r="P29" s="6" t="s">
        <v>30</v>
      </c>
      <c r="Q29" s="6" t="s">
        <v>31</v>
      </c>
      <c r="R29" s="7"/>
      <c r="U29" t="s">
        <v>58</v>
      </c>
      <c r="V29">
        <v>540</v>
      </c>
      <c r="W29">
        <v>14.8</v>
      </c>
      <c r="X29">
        <v>85</v>
      </c>
      <c r="Y29" t="s">
        <v>26</v>
      </c>
      <c r="Z29" t="s">
        <v>33</v>
      </c>
      <c r="AA29" t="s">
        <v>33</v>
      </c>
      <c r="AB29" t="s">
        <v>33</v>
      </c>
      <c r="AC29" t="s">
        <v>33</v>
      </c>
      <c r="AD29" t="s">
        <v>65</v>
      </c>
      <c r="AE29" t="s">
        <v>37</v>
      </c>
    </row>
    <row r="30" spans="1:32" ht="15.75" customHeight="1">
      <c r="A30" t="s">
        <v>25</v>
      </c>
      <c r="B30" t="s">
        <v>26</v>
      </c>
      <c r="C30">
        <v>2017</v>
      </c>
      <c r="D30" t="s">
        <v>111</v>
      </c>
      <c r="E30" t="s">
        <v>110</v>
      </c>
      <c r="F30" s="7">
        <v>42932</v>
      </c>
      <c r="G30" s="5">
        <v>7.2916666666666671E-2</v>
      </c>
      <c r="H30" s="9" t="s">
        <v>193</v>
      </c>
      <c r="I30" s="9" t="s">
        <v>206</v>
      </c>
      <c r="J30" s="9" t="s">
        <v>193</v>
      </c>
      <c r="K30" s="9" t="s">
        <v>230</v>
      </c>
      <c r="L30" t="s">
        <v>27</v>
      </c>
      <c r="M30" s="4">
        <v>43304</v>
      </c>
      <c r="N30" s="5">
        <v>5.5555555555555552E-2</v>
      </c>
      <c r="O30" t="s">
        <v>29</v>
      </c>
      <c r="P30" s="6" t="s">
        <v>30</v>
      </c>
      <c r="Q30" s="6" t="s">
        <v>31</v>
      </c>
      <c r="R30" s="7">
        <v>43308</v>
      </c>
      <c r="S30" s="8">
        <v>5.2037037037037041E-2</v>
      </c>
      <c r="U30" t="s">
        <v>111</v>
      </c>
      <c r="V30">
        <v>420</v>
      </c>
      <c r="W30">
        <v>14.4</v>
      </c>
      <c r="X30">
        <v>81.400000000000006</v>
      </c>
      <c r="Y30" t="s">
        <v>26</v>
      </c>
      <c r="Z30" t="s">
        <v>33</v>
      </c>
      <c r="AA30" t="s">
        <v>33</v>
      </c>
      <c r="AB30" t="s">
        <v>33</v>
      </c>
      <c r="AC30" t="s">
        <v>33</v>
      </c>
      <c r="AD30" t="s">
        <v>65</v>
      </c>
      <c r="AE30" t="s">
        <v>37</v>
      </c>
    </row>
    <row r="31" spans="1:32" ht="15.75" customHeight="1">
      <c r="A31" t="s">
        <v>25</v>
      </c>
      <c r="B31" t="s">
        <v>26</v>
      </c>
      <c r="C31">
        <v>2017</v>
      </c>
      <c r="D31" t="s">
        <v>113</v>
      </c>
      <c r="E31" t="s">
        <v>112</v>
      </c>
      <c r="F31" s="7">
        <v>42944</v>
      </c>
      <c r="G31" s="5">
        <v>6.5972222222222224E-2</v>
      </c>
      <c r="H31" s="9" t="s">
        <v>193</v>
      </c>
      <c r="I31" s="9" t="s">
        <v>219</v>
      </c>
      <c r="J31" s="9" t="s">
        <v>193</v>
      </c>
      <c r="K31" s="9" t="s">
        <v>219</v>
      </c>
      <c r="L31" t="s">
        <v>27</v>
      </c>
      <c r="M31" s="4">
        <v>43313</v>
      </c>
      <c r="N31" s="5">
        <v>0.99930555555555556</v>
      </c>
      <c r="O31" t="s">
        <v>29</v>
      </c>
      <c r="P31" s="6" t="s">
        <v>30</v>
      </c>
      <c r="Q31" s="6" t="s">
        <v>31</v>
      </c>
      <c r="R31" s="7">
        <v>43315</v>
      </c>
      <c r="S31" s="8">
        <v>1.7164351851851851E-2</v>
      </c>
      <c r="U31" t="s">
        <v>113</v>
      </c>
      <c r="V31">
        <v>465</v>
      </c>
      <c r="W31">
        <v>16.2</v>
      </c>
      <c r="X31">
        <v>82.5</v>
      </c>
      <c r="Y31" t="s">
        <v>26</v>
      </c>
      <c r="Z31" t="s">
        <v>33</v>
      </c>
      <c r="AA31" t="s">
        <v>33</v>
      </c>
      <c r="AB31" t="s">
        <v>33</v>
      </c>
      <c r="AC31" t="s">
        <v>33</v>
      </c>
      <c r="AD31" t="s">
        <v>65</v>
      </c>
      <c r="AE31" t="s">
        <v>37</v>
      </c>
    </row>
    <row r="32" spans="1:32" ht="15.75" customHeight="1">
      <c r="A32" s="9" t="s">
        <v>25</v>
      </c>
      <c r="B32" s="9" t="s">
        <v>26</v>
      </c>
      <c r="C32">
        <v>2017</v>
      </c>
      <c r="D32" s="9" t="s">
        <v>184</v>
      </c>
      <c r="E32" s="9" t="s">
        <v>182</v>
      </c>
      <c r="F32" s="7">
        <v>42944</v>
      </c>
      <c r="G32" s="5">
        <v>8.6805555555555566E-2</v>
      </c>
      <c r="H32" s="9" t="s">
        <v>193</v>
      </c>
      <c r="I32" s="9" t="s">
        <v>220</v>
      </c>
      <c r="J32" s="9" t="s">
        <v>193</v>
      </c>
      <c r="K32" s="22" t="s">
        <v>231</v>
      </c>
      <c r="M32" s="4">
        <v>43656</v>
      </c>
      <c r="N32" t="s">
        <v>183</v>
      </c>
      <c r="O32" t="s">
        <v>66</v>
      </c>
      <c r="P32" t="s">
        <v>67</v>
      </c>
      <c r="Q32" t="s">
        <v>68</v>
      </c>
      <c r="U32" s="9" t="s">
        <v>184</v>
      </c>
      <c r="V32">
        <v>530</v>
      </c>
      <c r="W32" s="9" t="s">
        <v>122</v>
      </c>
      <c r="X32" s="9" t="s">
        <v>122</v>
      </c>
      <c r="Y32" s="9" t="s">
        <v>26</v>
      </c>
      <c r="Z32" s="9" t="s">
        <v>33</v>
      </c>
      <c r="AA32" s="9" t="s">
        <v>33</v>
      </c>
      <c r="AB32" s="9" t="s">
        <v>33</v>
      </c>
      <c r="AC32" s="9" t="s">
        <v>65</v>
      </c>
      <c r="AD32" s="9" t="s">
        <v>65</v>
      </c>
      <c r="AE32" t="s">
        <v>37</v>
      </c>
    </row>
    <row r="33" spans="1:32" ht="15.75" customHeight="1">
      <c r="A33" t="s">
        <v>25</v>
      </c>
      <c r="B33" t="s">
        <v>26</v>
      </c>
      <c r="C33">
        <v>2017</v>
      </c>
      <c r="D33" t="s">
        <v>115</v>
      </c>
      <c r="E33" t="s">
        <v>114</v>
      </c>
      <c r="F33" s="7">
        <v>42945</v>
      </c>
      <c r="G33" s="5">
        <v>3.888888888888889E-2</v>
      </c>
      <c r="H33" s="9" t="s">
        <v>193</v>
      </c>
      <c r="I33" s="9" t="s">
        <v>217</v>
      </c>
      <c r="J33" s="9" t="s">
        <v>193</v>
      </c>
      <c r="K33" s="9" t="s">
        <v>217</v>
      </c>
      <c r="L33" t="s">
        <v>27</v>
      </c>
      <c r="M33" s="4">
        <v>43286</v>
      </c>
      <c r="N33" s="5">
        <v>8.6805555555555566E-2</v>
      </c>
      <c r="O33" t="s">
        <v>66</v>
      </c>
      <c r="P33" t="s">
        <v>67</v>
      </c>
      <c r="Q33" t="s">
        <v>68</v>
      </c>
      <c r="R33" s="7">
        <v>43289</v>
      </c>
      <c r="S33" s="8">
        <v>0.13471064814814815</v>
      </c>
      <c r="U33" t="s">
        <v>115</v>
      </c>
      <c r="V33">
        <v>487</v>
      </c>
      <c r="W33">
        <v>17.899999999999999</v>
      </c>
      <c r="X33">
        <v>86.1</v>
      </c>
      <c r="Y33" t="s">
        <v>26</v>
      </c>
      <c r="Z33" t="s">
        <v>33</v>
      </c>
      <c r="AA33" t="s">
        <v>33</v>
      </c>
      <c r="AB33" t="s">
        <v>33</v>
      </c>
      <c r="AC33" t="s">
        <v>33</v>
      </c>
      <c r="AD33" t="s">
        <v>65</v>
      </c>
      <c r="AE33" t="s">
        <v>37</v>
      </c>
    </row>
    <row r="34" spans="1:32" ht="15.75" customHeight="1">
      <c r="A34" t="s">
        <v>25</v>
      </c>
      <c r="B34" t="s">
        <v>26</v>
      </c>
      <c r="C34">
        <v>2017</v>
      </c>
      <c r="D34" t="s">
        <v>117</v>
      </c>
      <c r="E34" t="s">
        <v>116</v>
      </c>
      <c r="F34" s="7">
        <v>42945</v>
      </c>
      <c r="G34" s="5">
        <v>9.0277777777777776E-2</v>
      </c>
      <c r="H34" s="9" t="s">
        <v>193</v>
      </c>
      <c r="I34" s="9" t="s">
        <v>222</v>
      </c>
      <c r="J34" s="9" t="s">
        <v>193</v>
      </c>
      <c r="K34" s="9" t="s">
        <v>222</v>
      </c>
      <c r="L34" t="s">
        <v>27</v>
      </c>
      <c r="M34" s="4">
        <v>43308</v>
      </c>
      <c r="N34" s="5">
        <v>0.18958333333333333</v>
      </c>
      <c r="O34" t="s">
        <v>66</v>
      </c>
      <c r="P34" t="s">
        <v>67</v>
      </c>
      <c r="Q34" t="s">
        <v>68</v>
      </c>
      <c r="R34" s="7">
        <v>43310</v>
      </c>
      <c r="S34" s="8">
        <v>0.13290509259259259</v>
      </c>
      <c r="U34" t="s">
        <v>117</v>
      </c>
      <c r="V34">
        <v>455</v>
      </c>
      <c r="W34">
        <v>16</v>
      </c>
      <c r="X34">
        <v>87.3</v>
      </c>
      <c r="Z34" t="s">
        <v>33</v>
      </c>
      <c r="AA34" t="s">
        <v>33</v>
      </c>
      <c r="AB34" t="s">
        <v>33</v>
      </c>
      <c r="AC34" t="s">
        <v>33</v>
      </c>
      <c r="AD34" t="s">
        <v>65</v>
      </c>
      <c r="AE34" t="s">
        <v>34</v>
      </c>
    </row>
    <row r="35" spans="1:32" ht="15.75" customHeight="1">
      <c r="A35" s="9" t="s">
        <v>25</v>
      </c>
      <c r="B35" s="9" t="s">
        <v>26</v>
      </c>
      <c r="C35">
        <v>2018</v>
      </c>
      <c r="D35" s="9" t="s">
        <v>179</v>
      </c>
      <c r="E35" s="9" t="s">
        <v>116</v>
      </c>
      <c r="F35" s="7">
        <v>43319</v>
      </c>
      <c r="G35" s="5">
        <v>0.20625000000000002</v>
      </c>
      <c r="H35" s="9" t="s">
        <v>224</v>
      </c>
      <c r="I35" s="11" t="s">
        <v>221</v>
      </c>
      <c r="J35" s="9" t="s">
        <v>224</v>
      </c>
      <c r="K35" s="11" t="s">
        <v>221</v>
      </c>
      <c r="M35" s="4">
        <v>43656</v>
      </c>
      <c r="N35" s="5" t="s">
        <v>178</v>
      </c>
      <c r="O35" t="s">
        <v>29</v>
      </c>
      <c r="P35" s="6" t="s">
        <v>30</v>
      </c>
      <c r="Q35" s="6" t="s">
        <v>31</v>
      </c>
      <c r="U35" s="9" t="s">
        <v>179</v>
      </c>
      <c r="V35">
        <v>505</v>
      </c>
      <c r="W35" s="9" t="s">
        <v>122</v>
      </c>
      <c r="X35" s="9" t="s">
        <v>122</v>
      </c>
      <c r="Y35" s="9" t="s">
        <v>26</v>
      </c>
      <c r="Z35" s="9" t="s">
        <v>33</v>
      </c>
      <c r="AA35" s="9" t="s">
        <v>33</v>
      </c>
      <c r="AB35" s="9" t="s">
        <v>33</v>
      </c>
      <c r="AC35" s="9" t="s">
        <v>65</v>
      </c>
      <c r="AD35" s="9" t="s">
        <v>65</v>
      </c>
      <c r="AE35" s="9" t="s">
        <v>37</v>
      </c>
    </row>
    <row r="36" spans="1:32" ht="15.75" customHeight="1">
      <c r="A36" t="s">
        <v>25</v>
      </c>
      <c r="B36" t="s">
        <v>26</v>
      </c>
      <c r="C36">
        <v>2017</v>
      </c>
      <c r="D36" t="s">
        <v>60</v>
      </c>
      <c r="E36" t="s">
        <v>118</v>
      </c>
      <c r="F36" s="7">
        <v>42945</v>
      </c>
      <c r="G36" s="5">
        <v>0.13472222222222222</v>
      </c>
      <c r="H36" s="9" t="s">
        <v>193</v>
      </c>
      <c r="I36" s="9" t="s">
        <v>223</v>
      </c>
      <c r="J36" s="9" t="s">
        <v>193</v>
      </c>
      <c r="K36" s="9" t="s">
        <v>223</v>
      </c>
      <c r="L36" t="s">
        <v>27</v>
      </c>
      <c r="M36" s="4">
        <v>43293</v>
      </c>
      <c r="N36" s="5">
        <v>7.0833333333333331E-2</v>
      </c>
      <c r="O36" t="s">
        <v>66</v>
      </c>
      <c r="P36" t="s">
        <v>67</v>
      </c>
      <c r="Q36" t="s">
        <v>68</v>
      </c>
      <c r="R36" s="7"/>
      <c r="U36" t="s">
        <v>60</v>
      </c>
      <c r="V36">
        <v>485</v>
      </c>
      <c r="W36">
        <v>16.3</v>
      </c>
      <c r="X36">
        <v>85.7</v>
      </c>
      <c r="Y36" t="s">
        <v>26</v>
      </c>
      <c r="Z36" t="s">
        <v>33</v>
      </c>
      <c r="AA36" t="s">
        <v>33</v>
      </c>
      <c r="AB36" t="s">
        <v>33</v>
      </c>
      <c r="AC36" t="s">
        <v>33</v>
      </c>
      <c r="AD36" t="s">
        <v>65</v>
      </c>
      <c r="AE36" t="s">
        <v>37</v>
      </c>
    </row>
    <row r="37" spans="1:32" ht="15.75" customHeight="1">
      <c r="A37" t="s">
        <v>25</v>
      </c>
      <c r="B37" t="s">
        <v>26</v>
      </c>
      <c r="C37">
        <v>2017</v>
      </c>
      <c r="D37" t="s">
        <v>120</v>
      </c>
      <c r="E37" t="s">
        <v>119</v>
      </c>
      <c r="F37" s="7">
        <v>42945</v>
      </c>
      <c r="G37" s="5">
        <v>0.11805555555555557</v>
      </c>
      <c r="H37" s="9" t="s">
        <v>193</v>
      </c>
      <c r="I37" s="9" t="s">
        <v>217</v>
      </c>
      <c r="J37" s="9" t="s">
        <v>193</v>
      </c>
      <c r="K37" s="9" t="s">
        <v>217</v>
      </c>
      <c r="L37" t="s">
        <v>27</v>
      </c>
      <c r="M37" s="4">
        <v>43286</v>
      </c>
      <c r="N37" s="5">
        <v>6.9444444444444434E-2</v>
      </c>
      <c r="O37" t="s">
        <v>66</v>
      </c>
      <c r="P37" t="s">
        <v>67</v>
      </c>
      <c r="Q37" t="s">
        <v>68</v>
      </c>
      <c r="R37" s="7">
        <v>43289</v>
      </c>
      <c r="S37" s="8">
        <v>0.13023148148148148</v>
      </c>
      <c r="U37" t="s">
        <v>120</v>
      </c>
      <c r="V37">
        <v>495</v>
      </c>
      <c r="W37">
        <v>16.2</v>
      </c>
      <c r="X37">
        <v>88</v>
      </c>
      <c r="Y37" t="s">
        <v>26</v>
      </c>
      <c r="Z37" t="s">
        <v>33</v>
      </c>
      <c r="AA37" t="s">
        <v>33</v>
      </c>
      <c r="AB37" t="s">
        <v>33</v>
      </c>
      <c r="AC37" t="s">
        <v>33</v>
      </c>
      <c r="AD37" t="s">
        <v>65</v>
      </c>
      <c r="AE37" t="s">
        <v>37</v>
      </c>
    </row>
    <row r="38" spans="1:32" s="17" customFormat="1" ht="15.75" customHeight="1">
      <c r="A38" s="16" t="s">
        <v>25</v>
      </c>
      <c r="B38" s="16" t="s">
        <v>71</v>
      </c>
      <c r="D38" s="16" t="s">
        <v>127</v>
      </c>
      <c r="E38" s="16" t="s">
        <v>119</v>
      </c>
      <c r="F38" s="16"/>
      <c r="G38" s="16"/>
      <c r="H38" s="16" t="s">
        <v>122</v>
      </c>
      <c r="I38" s="16"/>
      <c r="J38" s="16" t="s">
        <v>122</v>
      </c>
      <c r="K38" s="16"/>
      <c r="M38" s="18">
        <v>43629</v>
      </c>
      <c r="N38" s="19">
        <v>0.76597222222222217</v>
      </c>
      <c r="O38" s="16" t="s">
        <v>124</v>
      </c>
      <c r="P38" s="20" t="s">
        <v>125</v>
      </c>
      <c r="Q38" s="16" t="s">
        <v>126</v>
      </c>
      <c r="R38" s="16" t="s">
        <v>48</v>
      </c>
      <c r="S38" s="16" t="s">
        <v>48</v>
      </c>
      <c r="U38" s="16" t="s">
        <v>127</v>
      </c>
      <c r="V38" s="17">
        <v>565</v>
      </c>
      <c r="W38" s="17">
        <v>17.7</v>
      </c>
      <c r="X38" s="17">
        <v>86.8</v>
      </c>
      <c r="Y38" s="16" t="s">
        <v>71</v>
      </c>
      <c r="Z38" s="16" t="s">
        <v>33</v>
      </c>
      <c r="AA38" s="16" t="s">
        <v>33</v>
      </c>
      <c r="AB38" s="16" t="s">
        <v>33</v>
      </c>
      <c r="AC38" s="16" t="s">
        <v>33</v>
      </c>
      <c r="AD38" s="16" t="s">
        <v>65</v>
      </c>
      <c r="AE38" s="16" t="s">
        <v>34</v>
      </c>
    </row>
    <row r="39" spans="1:32" ht="15.75" customHeight="1">
      <c r="A39" t="s">
        <v>25</v>
      </c>
      <c r="B39" t="s">
        <v>26</v>
      </c>
      <c r="C39">
        <v>2017</v>
      </c>
      <c r="D39" t="s">
        <v>53</v>
      </c>
      <c r="E39" t="s">
        <v>121</v>
      </c>
      <c r="F39" s="7">
        <v>42927</v>
      </c>
      <c r="G39" s="5">
        <v>6.1111111111111116E-2</v>
      </c>
      <c r="H39" s="9" t="s">
        <v>193</v>
      </c>
      <c r="I39" s="9" t="s">
        <v>219</v>
      </c>
      <c r="J39" s="9" t="s">
        <v>193</v>
      </c>
      <c r="K39" s="9" t="s">
        <v>219</v>
      </c>
      <c r="L39" t="s">
        <v>27</v>
      </c>
      <c r="M39" s="4">
        <v>43314</v>
      </c>
      <c r="N39" s="5">
        <v>2.4305555555555556E-2</v>
      </c>
      <c r="O39" t="s">
        <v>29</v>
      </c>
      <c r="P39" s="6" t="s">
        <v>30</v>
      </c>
      <c r="Q39" s="6" t="s">
        <v>31</v>
      </c>
      <c r="R39" s="7">
        <v>43315</v>
      </c>
      <c r="S39" s="8">
        <v>2.6631944444444444E-2</v>
      </c>
      <c r="U39" t="s">
        <v>53</v>
      </c>
      <c r="V39" t="s">
        <v>122</v>
      </c>
      <c r="W39" t="s">
        <v>122</v>
      </c>
      <c r="X39" t="s">
        <v>122</v>
      </c>
      <c r="Y39" t="s">
        <v>26</v>
      </c>
      <c r="Z39" t="s">
        <v>64</v>
      </c>
      <c r="AA39" t="s">
        <v>65</v>
      </c>
      <c r="AB39" t="s">
        <v>65</v>
      </c>
      <c r="AC39" t="s">
        <v>65</v>
      </c>
      <c r="AD39" t="s">
        <v>65</v>
      </c>
      <c r="AE39" t="s">
        <v>37</v>
      </c>
      <c r="AF39" t="s">
        <v>123</v>
      </c>
    </row>
    <row r="40" spans="1:32" ht="15.75" customHeight="1">
      <c r="A40" s="9" t="s">
        <v>25</v>
      </c>
      <c r="B40" s="9" t="s">
        <v>26</v>
      </c>
      <c r="C40">
        <v>2018</v>
      </c>
      <c r="D40" s="9" t="s">
        <v>36</v>
      </c>
      <c r="E40" s="9" t="s">
        <v>176</v>
      </c>
      <c r="F40" s="7">
        <v>43293</v>
      </c>
      <c r="G40" s="5">
        <v>3.888888888888889E-2</v>
      </c>
      <c r="H40" s="9" t="s">
        <v>224</v>
      </c>
      <c r="I40" s="21" t="s">
        <v>232</v>
      </c>
      <c r="J40" s="9" t="s">
        <v>224</v>
      </c>
      <c r="K40" s="21" t="s">
        <v>232</v>
      </c>
      <c r="M40" s="4">
        <v>43656</v>
      </c>
      <c r="N40" t="s">
        <v>177</v>
      </c>
      <c r="O40" s="9" t="s">
        <v>66</v>
      </c>
      <c r="P40" t="s">
        <v>67</v>
      </c>
      <c r="Q40" t="s">
        <v>68</v>
      </c>
      <c r="U40" s="9" t="s">
        <v>36</v>
      </c>
      <c r="V40">
        <v>505</v>
      </c>
      <c r="W40" s="9" t="s">
        <v>122</v>
      </c>
      <c r="X40" s="9" t="s">
        <v>122</v>
      </c>
      <c r="Y40" s="9" t="s">
        <v>26</v>
      </c>
      <c r="Z40" s="9" t="s">
        <v>33</v>
      </c>
      <c r="AA40" s="9" t="s">
        <v>33</v>
      </c>
      <c r="AB40" s="9" t="s">
        <v>33</v>
      </c>
      <c r="AC40" s="9" t="s">
        <v>65</v>
      </c>
      <c r="AD40" s="9" t="s">
        <v>65</v>
      </c>
      <c r="AE40" s="9" t="s">
        <v>37</v>
      </c>
    </row>
    <row r="41" spans="1:32" ht="15.75" customHeight="1">
      <c r="A41" s="9" t="s">
        <v>25</v>
      </c>
      <c r="B41" s="9" t="s">
        <v>26</v>
      </c>
      <c r="C41">
        <v>2018</v>
      </c>
      <c r="D41" s="9" t="s">
        <v>58</v>
      </c>
      <c r="E41" s="9" t="s">
        <v>169</v>
      </c>
      <c r="F41" s="7">
        <v>43293</v>
      </c>
      <c r="G41" s="5">
        <v>5.5555555555555552E-2</v>
      </c>
      <c r="H41" s="9" t="s">
        <v>122</v>
      </c>
      <c r="I41" s="9"/>
      <c r="J41" s="9" t="s">
        <v>122</v>
      </c>
      <c r="K41" s="9"/>
      <c r="M41" s="4">
        <v>43671</v>
      </c>
      <c r="N41" t="s">
        <v>170</v>
      </c>
      <c r="O41" s="9" t="s">
        <v>66</v>
      </c>
      <c r="P41" t="s">
        <v>67</v>
      </c>
      <c r="Q41" t="s">
        <v>68</v>
      </c>
      <c r="U41" s="9" t="s">
        <v>58</v>
      </c>
      <c r="V41">
        <v>495</v>
      </c>
      <c r="W41" s="9" t="s">
        <v>122</v>
      </c>
      <c r="X41" s="9" t="s">
        <v>122</v>
      </c>
      <c r="Y41" s="9" t="s">
        <v>26</v>
      </c>
      <c r="Z41" s="9" t="s">
        <v>33</v>
      </c>
      <c r="AA41" s="9" t="s">
        <v>33</v>
      </c>
      <c r="AB41" s="9" t="s">
        <v>33</v>
      </c>
      <c r="AC41" s="9" t="s">
        <v>65</v>
      </c>
      <c r="AD41" s="9" t="s">
        <v>65</v>
      </c>
      <c r="AE41" s="9" t="s">
        <v>37</v>
      </c>
    </row>
    <row r="42" spans="1:32" ht="15.75" customHeight="1">
      <c r="A42" s="9" t="s">
        <v>25</v>
      </c>
      <c r="B42" s="9" t="s">
        <v>26</v>
      </c>
      <c r="C42">
        <v>2018</v>
      </c>
      <c r="D42" s="9" t="s">
        <v>46</v>
      </c>
      <c r="E42" s="9" t="s">
        <v>165</v>
      </c>
      <c r="F42" s="7">
        <v>43286</v>
      </c>
      <c r="G42" s="5">
        <v>0.15277777777777776</v>
      </c>
      <c r="H42" s="9" t="s">
        <v>122</v>
      </c>
      <c r="I42" s="9"/>
      <c r="J42" s="9" t="s">
        <v>122</v>
      </c>
      <c r="K42" s="9"/>
      <c r="M42" s="4">
        <v>43659</v>
      </c>
      <c r="N42" t="s">
        <v>166</v>
      </c>
      <c r="O42" s="9" t="s">
        <v>66</v>
      </c>
      <c r="P42" t="s">
        <v>67</v>
      </c>
      <c r="Q42" t="s">
        <v>68</v>
      </c>
      <c r="U42" s="9" t="s">
        <v>46</v>
      </c>
      <c r="V42">
        <v>505</v>
      </c>
      <c r="W42" s="9" t="s">
        <v>122</v>
      </c>
      <c r="X42" s="9" t="s">
        <v>122</v>
      </c>
      <c r="Y42" s="9" t="s">
        <v>26</v>
      </c>
      <c r="Z42" s="9" t="s">
        <v>33</v>
      </c>
      <c r="AA42" s="9" t="s">
        <v>33</v>
      </c>
      <c r="AB42" s="9" t="s">
        <v>33</v>
      </c>
      <c r="AC42" s="9" t="s">
        <v>65</v>
      </c>
      <c r="AD42" s="9" t="s">
        <v>65</v>
      </c>
      <c r="AE42" s="9" t="s">
        <v>37</v>
      </c>
    </row>
    <row r="43" spans="1:32" ht="15.75" customHeight="1">
      <c r="A43" s="9" t="s">
        <v>25</v>
      </c>
      <c r="B43" s="9" t="s">
        <v>26</v>
      </c>
      <c r="C43">
        <v>2018</v>
      </c>
      <c r="D43" s="9" t="s">
        <v>115</v>
      </c>
      <c r="E43" s="9" t="s">
        <v>187</v>
      </c>
      <c r="F43" s="7">
        <v>43286</v>
      </c>
      <c r="G43" s="5">
        <v>8.6805555555555566E-2</v>
      </c>
      <c r="H43" s="9" t="s">
        <v>122</v>
      </c>
      <c r="I43" s="9"/>
      <c r="J43" s="9" t="s">
        <v>122</v>
      </c>
      <c r="K43" s="9"/>
      <c r="M43" s="4">
        <v>43677</v>
      </c>
      <c r="N43" t="s">
        <v>188</v>
      </c>
      <c r="O43" t="s">
        <v>29</v>
      </c>
      <c r="P43" s="6" t="s">
        <v>30</v>
      </c>
      <c r="Q43" s="6" t="s">
        <v>31</v>
      </c>
      <c r="U43" s="9" t="s">
        <v>115</v>
      </c>
      <c r="V43" t="s">
        <v>122</v>
      </c>
      <c r="W43" s="9" t="s">
        <v>122</v>
      </c>
      <c r="X43" s="9" t="s">
        <v>122</v>
      </c>
      <c r="Y43" s="9" t="s">
        <v>26</v>
      </c>
      <c r="Z43" s="9" t="s">
        <v>33</v>
      </c>
      <c r="AA43" s="9" t="s">
        <v>33</v>
      </c>
      <c r="AB43" s="9" t="s">
        <v>33</v>
      </c>
      <c r="AC43" s="9" t="s">
        <v>65</v>
      </c>
      <c r="AD43" s="9" t="s">
        <v>65</v>
      </c>
      <c r="AE43" t="s">
        <v>37</v>
      </c>
    </row>
    <row r="44" spans="1:32" ht="15.75" customHeight="1">
      <c r="A44" s="9" t="s">
        <v>25</v>
      </c>
      <c r="B44" s="9" t="s">
        <v>26</v>
      </c>
      <c r="C44">
        <v>2018</v>
      </c>
      <c r="D44" s="9" t="s">
        <v>100</v>
      </c>
      <c r="E44" s="9" t="s">
        <v>171</v>
      </c>
      <c r="F44" s="7">
        <v>43293</v>
      </c>
      <c r="G44" s="5">
        <v>0.11458333333333333</v>
      </c>
      <c r="H44" s="9" t="s">
        <v>122</v>
      </c>
      <c r="I44" s="9"/>
      <c r="J44" s="9" t="s">
        <v>122</v>
      </c>
      <c r="K44" s="9"/>
      <c r="M44" s="4">
        <v>43671</v>
      </c>
      <c r="N44" t="s">
        <v>172</v>
      </c>
      <c r="O44" s="9" t="s">
        <v>66</v>
      </c>
      <c r="P44" t="s">
        <v>67</v>
      </c>
      <c r="Q44" t="s">
        <v>68</v>
      </c>
      <c r="U44" s="9" t="s">
        <v>100</v>
      </c>
      <c r="V44">
        <v>550</v>
      </c>
      <c r="W44" s="9" t="s">
        <v>122</v>
      </c>
      <c r="X44" s="9" t="s">
        <v>122</v>
      </c>
      <c r="Y44" s="9" t="s">
        <v>26</v>
      </c>
      <c r="Z44" s="9" t="s">
        <v>33</v>
      </c>
      <c r="AA44" s="9" t="s">
        <v>33</v>
      </c>
      <c r="AB44" s="9" t="s">
        <v>33</v>
      </c>
      <c r="AC44" s="9" t="s">
        <v>65</v>
      </c>
      <c r="AD44" s="9" t="s">
        <v>65</v>
      </c>
      <c r="AE44" s="9" t="s">
        <v>37</v>
      </c>
    </row>
    <row r="45" spans="1:32" ht="15.75" customHeight="1">
      <c r="A45" s="9" t="s">
        <v>25</v>
      </c>
      <c r="B45" s="9" t="s">
        <v>26</v>
      </c>
      <c r="C45">
        <v>2018</v>
      </c>
      <c r="D45" s="9" t="s">
        <v>60</v>
      </c>
      <c r="E45" s="9" t="s">
        <v>185</v>
      </c>
      <c r="F45" s="7">
        <v>43299</v>
      </c>
      <c r="G45" s="5">
        <v>7.0833333333333331E-2</v>
      </c>
      <c r="H45" s="9" t="s">
        <v>122</v>
      </c>
      <c r="I45" s="9"/>
      <c r="J45" s="9" t="s">
        <v>122</v>
      </c>
      <c r="K45" s="9"/>
      <c r="M45" s="4">
        <v>43677</v>
      </c>
      <c r="N45" t="s">
        <v>186</v>
      </c>
      <c r="O45" t="s">
        <v>29</v>
      </c>
      <c r="P45" s="6" t="s">
        <v>30</v>
      </c>
      <c r="Q45" s="6" t="s">
        <v>31</v>
      </c>
      <c r="U45" s="9" t="s">
        <v>60</v>
      </c>
      <c r="V45" t="s">
        <v>122</v>
      </c>
      <c r="W45" s="9" t="s">
        <v>122</v>
      </c>
      <c r="X45" s="9" t="s">
        <v>122</v>
      </c>
      <c r="Y45" s="9" t="s">
        <v>26</v>
      </c>
      <c r="Z45" s="9" t="s">
        <v>33</v>
      </c>
      <c r="AA45" s="9" t="s">
        <v>33</v>
      </c>
      <c r="AB45" s="9" t="s">
        <v>33</v>
      </c>
      <c r="AC45" s="9" t="s">
        <v>65</v>
      </c>
      <c r="AD45" s="9" t="s">
        <v>65</v>
      </c>
      <c r="AE45" t="s">
        <v>34</v>
      </c>
    </row>
    <row r="46" spans="1:32">
      <c r="H46">
        <f>COUNTIF(H2:H45, "=OK")</f>
        <v>32</v>
      </c>
      <c r="J46">
        <f>COUNTIF(J2:J45, "=OK")</f>
        <v>32</v>
      </c>
    </row>
    <row r="47" spans="1:32">
      <c r="H47">
        <v>14</v>
      </c>
      <c r="J47">
        <v>14</v>
      </c>
    </row>
    <row r="48" spans="1:32">
      <c r="H48">
        <v>18</v>
      </c>
      <c r="J48">
        <v>18</v>
      </c>
    </row>
    <row r="49" spans="8:10">
      <c r="H49">
        <v>3</v>
      </c>
      <c r="J49">
        <v>3</v>
      </c>
    </row>
  </sheetData>
  <autoFilter ref="C1:C49" xr:uid="{0B063BE7-EEEC-D24D-B5D8-A019063EA42B}"/>
  <sortState xmlns:xlrd2="http://schemas.microsoft.com/office/spreadsheetml/2017/richdata2" ref="A3:AF45">
    <sortCondition ref="E3:E45"/>
  </sortState>
  <conditionalFormatting sqref="H16:J16 H17:K22 H23:J25 H27:J27 H26:K26 H1:K15 H28:K1048576">
    <cfRule type="containsText" dxfId="8" priority="6" operator="containsText" text="NA">
      <formula>NOT(ISERROR(SEARCH("NA",H1)))</formula>
    </cfRule>
  </conditionalFormatting>
  <conditionalFormatting sqref="K16">
    <cfRule type="containsText" dxfId="7" priority="5" operator="containsText" text="NA">
      <formula>NOT(ISERROR(SEARCH("NA",K16)))</formula>
    </cfRule>
  </conditionalFormatting>
  <conditionalFormatting sqref="K23">
    <cfRule type="containsText" dxfId="6" priority="4" operator="containsText" text="NA">
      <formula>NOT(ISERROR(SEARCH("NA",K23)))</formula>
    </cfRule>
  </conditionalFormatting>
  <conditionalFormatting sqref="K24">
    <cfRule type="containsText" dxfId="5" priority="3" operator="containsText" text="NA">
      <formula>NOT(ISERROR(SEARCH("NA",K24)))</formula>
    </cfRule>
  </conditionalFormatting>
  <conditionalFormatting sqref="K25">
    <cfRule type="containsText" dxfId="4" priority="2" operator="containsText" text="NA">
      <formula>NOT(ISERROR(SEARCH("NA",K25)))</formula>
    </cfRule>
  </conditionalFormatting>
  <conditionalFormatting sqref="K27">
    <cfRule type="containsText" dxfId="3" priority="1" operator="containsText" text="NA">
      <formula>NOT(ISERROR(SEARCH("NA",K27)))</formula>
    </cfRule>
  </conditionalFormatting>
  <dataValidations count="3">
    <dataValidation type="list" allowBlank="1" showErrorMessage="1" sqref="AD15:AD27 AA2:AD14" xr:uid="{D47C5387-6FB1-4B42-AD2F-3DC51CD2AEF5}">
      <formula1>"Done,Not collected,Partly collected"</formula1>
    </dataValidation>
    <dataValidation type="list" allowBlank="1" showErrorMessage="1" sqref="Z2:Z14" xr:uid="{0881121E-B36B-0347-B50F-45CEA3AB0081}">
      <formula1>"Done,Not done,Partly collected"</formula1>
    </dataValidation>
    <dataValidation type="list" allowBlank="1" showErrorMessage="1" sqref="Y2:Y14 B2:B15" xr:uid="{5EDE85DA-3CCF-FF49-A00D-593C9696D4D4}">
      <formula1>"Egg,Chick"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8901D-CC63-6A49-93D7-A385FF6FC6D3}">
  <dimension ref="A1:AH45"/>
  <sheetViews>
    <sheetView workbookViewId="0">
      <selection activeCell="D10" sqref="D10"/>
    </sheetView>
  </sheetViews>
  <sheetFormatPr baseColWidth="10" defaultRowHeight="16"/>
  <cols>
    <col min="6" max="6" width="10.83203125" style="25"/>
    <col min="7" max="7" width="10.83203125" style="30"/>
    <col min="13" max="13" width="10.83203125" style="25"/>
  </cols>
  <sheetData>
    <row r="1" spans="1:34" ht="15.75" customHeight="1">
      <c r="A1" s="1" t="s">
        <v>0</v>
      </c>
      <c r="B1" s="1" t="s">
        <v>1</v>
      </c>
      <c r="C1" s="1" t="s">
        <v>2</v>
      </c>
      <c r="D1" s="1" t="s">
        <v>13</v>
      </c>
      <c r="E1" s="1" t="s">
        <v>4</v>
      </c>
      <c r="F1" s="23" t="s">
        <v>233</v>
      </c>
      <c r="G1" s="28" t="s">
        <v>234</v>
      </c>
      <c r="H1" s="1" t="s">
        <v>191</v>
      </c>
      <c r="I1" s="1" t="s">
        <v>195</v>
      </c>
      <c r="J1" s="1" t="s">
        <v>192</v>
      </c>
      <c r="K1" s="1" t="s">
        <v>195</v>
      </c>
      <c r="L1" s="1" t="s">
        <v>3</v>
      </c>
      <c r="M1" s="26" t="s">
        <v>5</v>
      </c>
      <c r="N1" s="1" t="s">
        <v>6</v>
      </c>
      <c r="O1" s="1" t="s">
        <v>7</v>
      </c>
      <c r="P1" s="3" t="s">
        <v>8</v>
      </c>
      <c r="Q1" s="3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/>
    </row>
    <row r="2" spans="1:34" ht="15.75" customHeight="1">
      <c r="A2" t="s">
        <v>70</v>
      </c>
      <c r="B2" t="s">
        <v>71</v>
      </c>
      <c r="C2">
        <v>2017</v>
      </c>
      <c r="D2" t="s">
        <v>82</v>
      </c>
      <c r="E2" t="s">
        <v>80</v>
      </c>
      <c r="F2" s="24">
        <v>42927</v>
      </c>
      <c r="G2" s="29"/>
      <c r="H2" t="s">
        <v>193</v>
      </c>
      <c r="I2" s="9" t="s">
        <v>196</v>
      </c>
      <c r="J2" t="s">
        <v>193</v>
      </c>
      <c r="K2" s="9" t="s">
        <v>196</v>
      </c>
      <c r="L2" t="s">
        <v>27</v>
      </c>
      <c r="M2" s="27">
        <v>43279</v>
      </c>
      <c r="N2" s="5">
        <v>0.38680555555555557</v>
      </c>
      <c r="O2" t="s">
        <v>81</v>
      </c>
      <c r="P2" s="6"/>
      <c r="Q2" s="6"/>
      <c r="R2" s="7">
        <v>43280</v>
      </c>
      <c r="S2" s="8">
        <v>0.5441435185185185</v>
      </c>
      <c r="U2" t="s">
        <v>82</v>
      </c>
      <c r="V2">
        <f>844-115</f>
        <v>729</v>
      </c>
      <c r="W2">
        <v>34.799999999999997</v>
      </c>
      <c r="X2">
        <v>94.3</v>
      </c>
      <c r="Y2" t="s">
        <v>71</v>
      </c>
      <c r="Z2" t="s">
        <v>64</v>
      </c>
      <c r="AA2" t="s">
        <v>65</v>
      </c>
      <c r="AB2" t="s">
        <v>33</v>
      </c>
      <c r="AC2" t="s">
        <v>65</v>
      </c>
      <c r="AD2" t="s">
        <v>65</v>
      </c>
      <c r="AE2" t="s">
        <v>34</v>
      </c>
      <c r="AF2" t="s">
        <v>83</v>
      </c>
    </row>
    <row r="3" spans="1:34" ht="15.75" customHeight="1">
      <c r="A3" t="s">
        <v>70</v>
      </c>
      <c r="B3" t="s">
        <v>71</v>
      </c>
      <c r="C3">
        <v>2017</v>
      </c>
      <c r="D3" t="s">
        <v>74</v>
      </c>
      <c r="E3" t="s">
        <v>72</v>
      </c>
      <c r="F3" s="24">
        <v>43288</v>
      </c>
      <c r="G3" s="29"/>
      <c r="H3" t="s">
        <v>193</v>
      </c>
      <c r="I3" t="s">
        <v>196</v>
      </c>
      <c r="J3" t="s">
        <v>193</v>
      </c>
      <c r="K3" t="s">
        <v>196</v>
      </c>
      <c r="L3" t="s">
        <v>27</v>
      </c>
      <c r="M3" s="27">
        <v>43274</v>
      </c>
      <c r="N3" s="5">
        <v>0.7006944444444444</v>
      </c>
      <c r="O3" t="s">
        <v>73</v>
      </c>
      <c r="P3" s="6"/>
      <c r="Q3" s="6"/>
      <c r="R3" s="7">
        <v>43280</v>
      </c>
      <c r="S3" s="8">
        <v>0.55380787037037038</v>
      </c>
      <c r="U3" t="s">
        <v>74</v>
      </c>
      <c r="V3">
        <v>718</v>
      </c>
      <c r="W3">
        <v>33.1</v>
      </c>
      <c r="X3">
        <v>89.5</v>
      </c>
      <c r="Y3" t="s">
        <v>71</v>
      </c>
      <c r="Z3" t="s">
        <v>33</v>
      </c>
      <c r="AA3" t="s">
        <v>33</v>
      </c>
      <c r="AB3" t="s">
        <v>33</v>
      </c>
      <c r="AC3" t="s">
        <v>65</v>
      </c>
      <c r="AD3" t="s">
        <v>65</v>
      </c>
      <c r="AE3" t="s">
        <v>34</v>
      </c>
      <c r="AF3" t="s">
        <v>75</v>
      </c>
    </row>
    <row r="4" spans="1:34" ht="15.75" customHeight="1">
      <c r="A4" t="s">
        <v>70</v>
      </c>
      <c r="B4" t="s">
        <v>71</v>
      </c>
      <c r="C4">
        <v>2017</v>
      </c>
      <c r="D4" t="s">
        <v>86</v>
      </c>
      <c r="E4" t="s">
        <v>84</v>
      </c>
      <c r="F4" s="24">
        <v>43288</v>
      </c>
      <c r="G4" s="29"/>
      <c r="H4" t="s">
        <v>193</v>
      </c>
      <c r="I4" s="9" t="s">
        <v>196</v>
      </c>
      <c r="J4" t="s">
        <v>193</v>
      </c>
      <c r="K4" s="9" t="s">
        <v>196</v>
      </c>
      <c r="L4" t="s">
        <v>27</v>
      </c>
      <c r="M4" s="27">
        <v>43279</v>
      </c>
      <c r="N4" s="5">
        <v>0.39930555555555558</v>
      </c>
      <c r="O4" t="s">
        <v>85</v>
      </c>
      <c r="P4" s="6"/>
      <c r="Q4" s="6"/>
      <c r="R4" s="7">
        <v>43280</v>
      </c>
      <c r="S4" s="8">
        <v>0.54984953703703698</v>
      </c>
      <c r="U4" t="s">
        <v>86</v>
      </c>
      <c r="V4">
        <f>891-115</f>
        <v>776</v>
      </c>
      <c r="W4">
        <v>37.5</v>
      </c>
      <c r="X4">
        <v>97.2</v>
      </c>
      <c r="Y4" t="s">
        <v>71</v>
      </c>
      <c r="Z4" t="s">
        <v>64</v>
      </c>
      <c r="AA4" t="s">
        <v>65</v>
      </c>
      <c r="AB4" t="s">
        <v>33</v>
      </c>
      <c r="AC4" t="s">
        <v>65</v>
      </c>
      <c r="AD4" t="s">
        <v>65</v>
      </c>
      <c r="AE4" t="s">
        <v>34</v>
      </c>
      <c r="AF4" t="s">
        <v>87</v>
      </c>
    </row>
    <row r="5" spans="1:34" ht="15.75" customHeight="1">
      <c r="A5" t="s">
        <v>70</v>
      </c>
      <c r="B5" t="s">
        <v>71</v>
      </c>
      <c r="C5">
        <v>2017</v>
      </c>
      <c r="D5" t="s">
        <v>90</v>
      </c>
      <c r="E5" t="s">
        <v>88</v>
      </c>
      <c r="F5" s="24">
        <v>43288</v>
      </c>
      <c r="G5" s="29"/>
      <c r="H5" t="s">
        <v>193</v>
      </c>
      <c r="I5" s="9" t="s">
        <v>197</v>
      </c>
      <c r="J5" t="s">
        <v>193</v>
      </c>
      <c r="K5" s="9" t="s">
        <v>197</v>
      </c>
      <c r="L5" t="s">
        <v>27</v>
      </c>
      <c r="M5" s="27">
        <v>43280</v>
      </c>
      <c r="N5" s="5">
        <v>0.76736111111111116</v>
      </c>
      <c r="O5" t="s">
        <v>89</v>
      </c>
      <c r="P5" s="6"/>
      <c r="Q5" s="6"/>
      <c r="R5" s="7">
        <v>43281</v>
      </c>
      <c r="S5" s="8">
        <v>0.15532407407407409</v>
      </c>
      <c r="U5" t="s">
        <v>90</v>
      </c>
      <c r="V5">
        <f>815</f>
        <v>815</v>
      </c>
      <c r="W5">
        <v>36</v>
      </c>
      <c r="X5">
        <v>100.8</v>
      </c>
      <c r="Y5" t="s">
        <v>71</v>
      </c>
      <c r="Z5" t="s">
        <v>64</v>
      </c>
      <c r="AA5" t="s">
        <v>65</v>
      </c>
      <c r="AB5" t="s">
        <v>33</v>
      </c>
      <c r="AC5" t="s">
        <v>65</v>
      </c>
      <c r="AD5" t="s">
        <v>65</v>
      </c>
      <c r="AE5" t="s">
        <v>34</v>
      </c>
    </row>
    <row r="6" spans="1:34" ht="15.75" customHeight="1">
      <c r="A6" t="s">
        <v>70</v>
      </c>
      <c r="B6" t="s">
        <v>71</v>
      </c>
      <c r="C6">
        <v>2017</v>
      </c>
      <c r="D6" t="s">
        <v>93</v>
      </c>
      <c r="E6" t="s">
        <v>91</v>
      </c>
      <c r="F6" s="24">
        <v>43288</v>
      </c>
      <c r="G6" s="29"/>
      <c r="H6" t="s">
        <v>193</v>
      </c>
      <c r="I6" s="9" t="s">
        <v>198</v>
      </c>
      <c r="J6" t="s">
        <v>193</v>
      </c>
      <c r="K6" s="9" t="s">
        <v>198</v>
      </c>
      <c r="L6" t="s">
        <v>27</v>
      </c>
      <c r="M6" s="27">
        <v>43282</v>
      </c>
      <c r="N6" s="5">
        <v>0.3444444444444445</v>
      </c>
      <c r="O6" t="s">
        <v>92</v>
      </c>
      <c r="P6" s="6"/>
      <c r="Q6" s="6"/>
      <c r="R6" s="7">
        <v>43282</v>
      </c>
      <c r="S6" s="8">
        <v>0.86072916666666666</v>
      </c>
      <c r="U6" t="s">
        <v>93</v>
      </c>
      <c r="V6">
        <v>840</v>
      </c>
      <c r="W6">
        <v>34.4</v>
      </c>
      <c r="X6">
        <v>99</v>
      </c>
      <c r="Y6" t="s">
        <v>71</v>
      </c>
      <c r="Z6" t="s">
        <v>64</v>
      </c>
      <c r="AA6" t="s">
        <v>65</v>
      </c>
      <c r="AB6" t="s">
        <v>33</v>
      </c>
      <c r="AC6" t="s">
        <v>65</v>
      </c>
      <c r="AD6" t="s">
        <v>65</v>
      </c>
      <c r="AE6" t="s">
        <v>34</v>
      </c>
    </row>
    <row r="7" spans="1:34" ht="15.75" customHeight="1">
      <c r="A7" t="s">
        <v>70</v>
      </c>
      <c r="B7" t="s">
        <v>26</v>
      </c>
      <c r="C7">
        <v>2017</v>
      </c>
      <c r="D7" t="s">
        <v>78</v>
      </c>
      <c r="E7" t="s">
        <v>76</v>
      </c>
      <c r="F7" s="24">
        <v>43289</v>
      </c>
      <c r="G7" s="29"/>
      <c r="H7" t="s">
        <v>193</v>
      </c>
      <c r="I7" s="9" t="s">
        <v>196</v>
      </c>
      <c r="J7" t="s">
        <v>193</v>
      </c>
      <c r="K7" s="9" t="s">
        <v>196</v>
      </c>
      <c r="L7" t="s">
        <v>27</v>
      </c>
      <c r="M7" s="27">
        <v>43278</v>
      </c>
      <c r="N7" s="5">
        <v>0.64861111111111114</v>
      </c>
      <c r="O7" t="s">
        <v>77</v>
      </c>
      <c r="P7" s="6"/>
      <c r="Q7" s="6"/>
      <c r="R7" s="7">
        <v>43280</v>
      </c>
      <c r="S7" s="8">
        <v>0.55895833333333333</v>
      </c>
      <c r="U7" t="s">
        <v>78</v>
      </c>
      <c r="V7">
        <f>802-55</f>
        <v>747</v>
      </c>
      <c r="W7">
        <v>34.299999999999997</v>
      </c>
      <c r="X7">
        <v>95</v>
      </c>
      <c r="Z7" t="s">
        <v>64</v>
      </c>
      <c r="AA7" t="s">
        <v>65</v>
      </c>
      <c r="AB7" t="s">
        <v>33</v>
      </c>
      <c r="AC7" t="s">
        <v>65</v>
      </c>
      <c r="AD7" t="s">
        <v>65</v>
      </c>
      <c r="AE7" t="s">
        <v>34</v>
      </c>
      <c r="AF7" t="s">
        <v>79</v>
      </c>
    </row>
    <row r="8" spans="1:34" ht="15.75" customHeight="1">
      <c r="A8" s="9" t="s">
        <v>70</v>
      </c>
      <c r="B8" s="9" t="s">
        <v>71</v>
      </c>
      <c r="C8">
        <v>2018</v>
      </c>
      <c r="D8" s="9" t="s">
        <v>162</v>
      </c>
      <c r="E8" s="9" t="s">
        <v>158</v>
      </c>
      <c r="F8" s="24">
        <v>43282</v>
      </c>
      <c r="G8" s="29"/>
      <c r="H8" t="s">
        <v>193</v>
      </c>
      <c r="I8" s="10" t="s">
        <v>201</v>
      </c>
      <c r="J8" t="s">
        <v>193</v>
      </c>
      <c r="K8" s="31" t="s">
        <v>201</v>
      </c>
      <c r="L8" t="s">
        <v>194</v>
      </c>
      <c r="M8" s="27">
        <v>43656</v>
      </c>
      <c r="N8" s="5">
        <v>0.57986111111111105</v>
      </c>
      <c r="O8" s="9" t="s">
        <v>159</v>
      </c>
      <c r="P8" t="s">
        <v>160</v>
      </c>
      <c r="Q8" t="s">
        <v>161</v>
      </c>
      <c r="U8" s="9" t="s">
        <v>162</v>
      </c>
      <c r="V8">
        <v>685</v>
      </c>
      <c r="W8" s="9" t="s">
        <v>122</v>
      </c>
      <c r="X8" s="9" t="s">
        <v>122</v>
      </c>
      <c r="Y8" s="9" t="s">
        <v>71</v>
      </c>
      <c r="Z8" s="9" t="s">
        <v>33</v>
      </c>
      <c r="AA8" s="9" t="s">
        <v>33</v>
      </c>
      <c r="AB8" s="9" t="s">
        <v>33</v>
      </c>
      <c r="AC8" s="9" t="s">
        <v>65</v>
      </c>
      <c r="AD8" s="9" t="s">
        <v>65</v>
      </c>
      <c r="AE8" s="9" t="s">
        <v>34</v>
      </c>
    </row>
    <row r="9" spans="1:34" ht="15.75" customHeight="1">
      <c r="A9" s="9" t="s">
        <v>70</v>
      </c>
      <c r="B9" s="9" t="s">
        <v>71</v>
      </c>
      <c r="C9">
        <v>2018</v>
      </c>
      <c r="D9" s="9" t="s">
        <v>132</v>
      </c>
      <c r="E9" s="9" t="s">
        <v>128</v>
      </c>
      <c r="F9" s="24">
        <v>43283</v>
      </c>
      <c r="G9" s="29"/>
      <c r="H9" t="s">
        <v>193</v>
      </c>
      <c r="I9" s="10" t="s">
        <v>200</v>
      </c>
      <c r="J9" t="s">
        <v>193</v>
      </c>
      <c r="K9" s="9" t="s">
        <v>202</v>
      </c>
      <c r="L9" t="s">
        <v>194</v>
      </c>
      <c r="M9" s="27">
        <v>43641</v>
      </c>
      <c r="N9" s="5">
        <v>0.63541666666666663</v>
      </c>
      <c r="O9" s="9" t="s">
        <v>129</v>
      </c>
      <c r="P9" t="s">
        <v>130</v>
      </c>
      <c r="Q9" t="s">
        <v>131</v>
      </c>
      <c r="U9" s="9" t="s">
        <v>132</v>
      </c>
      <c r="V9">
        <v>921</v>
      </c>
      <c r="W9">
        <v>35.1</v>
      </c>
      <c r="X9">
        <v>97.6</v>
      </c>
      <c r="Y9" s="9" t="s">
        <v>71</v>
      </c>
      <c r="Z9" s="9" t="s">
        <v>33</v>
      </c>
      <c r="AA9" s="9" t="s">
        <v>33</v>
      </c>
      <c r="AB9" s="9" t="s">
        <v>33</v>
      </c>
      <c r="AC9" s="9" t="s">
        <v>65</v>
      </c>
      <c r="AD9" s="9" t="s">
        <v>65</v>
      </c>
      <c r="AE9" s="9" t="s">
        <v>34</v>
      </c>
    </row>
    <row r="10" spans="1:34" ht="15.75" customHeight="1">
      <c r="A10" s="9" t="s">
        <v>70</v>
      </c>
      <c r="B10" s="9" t="s">
        <v>71</v>
      </c>
      <c r="C10">
        <v>2018</v>
      </c>
      <c r="D10" s="9" t="s">
        <v>236</v>
      </c>
      <c r="E10" s="9" t="s">
        <v>143</v>
      </c>
      <c r="F10" s="24">
        <v>43283</v>
      </c>
      <c r="G10" s="29"/>
      <c r="H10" t="s">
        <v>193</v>
      </c>
      <c r="I10" s="9" t="s">
        <v>199</v>
      </c>
      <c r="J10" t="s">
        <v>235</v>
      </c>
      <c r="K10" s="31" t="s">
        <v>199</v>
      </c>
      <c r="L10" t="s">
        <v>194</v>
      </c>
      <c r="M10" s="27">
        <v>43643</v>
      </c>
      <c r="N10" s="5">
        <v>0.91527777777777775</v>
      </c>
      <c r="O10" s="9" t="s">
        <v>144</v>
      </c>
      <c r="P10" t="s">
        <v>145</v>
      </c>
      <c r="Q10" t="s">
        <v>146</v>
      </c>
      <c r="U10" s="9" t="s">
        <v>132</v>
      </c>
      <c r="V10">
        <v>795</v>
      </c>
      <c r="W10">
        <v>33.5</v>
      </c>
      <c r="X10">
        <v>96.5</v>
      </c>
      <c r="Y10" s="9" t="s">
        <v>71</v>
      </c>
      <c r="Z10" s="9" t="s">
        <v>33</v>
      </c>
      <c r="AA10" s="9" t="s">
        <v>33</v>
      </c>
      <c r="AB10" s="9" t="s">
        <v>33</v>
      </c>
      <c r="AC10" s="9" t="s">
        <v>65</v>
      </c>
      <c r="AD10" s="9" t="s">
        <v>65</v>
      </c>
      <c r="AE10" s="9" t="s">
        <v>34</v>
      </c>
    </row>
    <row r="11" spans="1:34" ht="15.75" customHeight="1">
      <c r="A11" s="9" t="s">
        <v>70</v>
      </c>
      <c r="B11" s="9" t="s">
        <v>71</v>
      </c>
      <c r="C11">
        <v>2018</v>
      </c>
      <c r="D11" s="9" t="s">
        <v>137</v>
      </c>
      <c r="E11" s="9" t="s">
        <v>133</v>
      </c>
      <c r="F11" s="24">
        <v>43283</v>
      </c>
      <c r="G11" s="29"/>
      <c r="H11" s="9" t="s">
        <v>122</v>
      </c>
      <c r="I11" s="9" t="s">
        <v>122</v>
      </c>
      <c r="J11" s="9" t="s">
        <v>122</v>
      </c>
      <c r="K11" s="9"/>
      <c r="L11" t="s">
        <v>194</v>
      </c>
      <c r="M11" s="27">
        <v>43641</v>
      </c>
      <c r="N11" s="5">
        <v>0.65763888888888888</v>
      </c>
      <c r="O11" s="9" t="s">
        <v>134</v>
      </c>
      <c r="P11" t="s">
        <v>135</v>
      </c>
      <c r="Q11" t="s">
        <v>136</v>
      </c>
      <c r="U11" s="9" t="s">
        <v>137</v>
      </c>
      <c r="V11">
        <v>900</v>
      </c>
      <c r="W11">
        <v>34.5</v>
      </c>
      <c r="X11">
        <v>90.2</v>
      </c>
      <c r="Y11" s="9" t="s">
        <v>71</v>
      </c>
      <c r="Z11" s="9" t="s">
        <v>33</v>
      </c>
      <c r="AA11" s="9" t="s">
        <v>33</v>
      </c>
      <c r="AB11" s="9" t="s">
        <v>33</v>
      </c>
      <c r="AC11" s="9" t="s">
        <v>65</v>
      </c>
      <c r="AD11" s="9" t="s">
        <v>65</v>
      </c>
      <c r="AE11" s="9" t="s">
        <v>34</v>
      </c>
    </row>
    <row r="12" spans="1:34" ht="15.75" customHeight="1">
      <c r="A12" s="9" t="s">
        <v>70</v>
      </c>
      <c r="B12" s="9" t="s">
        <v>71</v>
      </c>
      <c r="C12">
        <v>2018</v>
      </c>
      <c r="D12" s="9" t="s">
        <v>142</v>
      </c>
      <c r="E12" s="9" t="s">
        <v>138</v>
      </c>
      <c r="F12" s="24">
        <v>43284</v>
      </c>
      <c r="G12" s="29"/>
      <c r="H12" s="9" t="s">
        <v>122</v>
      </c>
      <c r="I12" s="9" t="s">
        <v>122</v>
      </c>
      <c r="J12" s="9" t="s">
        <v>122</v>
      </c>
      <c r="K12" s="9"/>
      <c r="L12" t="s">
        <v>194</v>
      </c>
      <c r="M12" s="27">
        <v>43641</v>
      </c>
      <c r="N12" s="5">
        <v>0.67638888888888893</v>
      </c>
      <c r="O12" s="9" t="s">
        <v>139</v>
      </c>
      <c r="P12" t="s">
        <v>140</v>
      </c>
      <c r="Q12" t="s">
        <v>141</v>
      </c>
      <c r="U12" s="9" t="s">
        <v>142</v>
      </c>
      <c r="V12">
        <v>920</v>
      </c>
      <c r="W12">
        <v>36.700000000000003</v>
      </c>
      <c r="X12">
        <v>94.3</v>
      </c>
      <c r="Y12" s="9" t="s">
        <v>71</v>
      </c>
      <c r="Z12" s="9" t="s">
        <v>33</v>
      </c>
      <c r="AA12" s="9" t="s">
        <v>33</v>
      </c>
      <c r="AB12" s="9" t="s">
        <v>33</v>
      </c>
      <c r="AC12" s="9" t="s">
        <v>65</v>
      </c>
      <c r="AD12" s="9" t="s">
        <v>65</v>
      </c>
      <c r="AE12" s="9" t="s">
        <v>34</v>
      </c>
    </row>
    <row r="13" spans="1:34" ht="15.75" customHeight="1">
      <c r="A13" s="9" t="s">
        <v>70</v>
      </c>
      <c r="B13" s="9" t="s">
        <v>71</v>
      </c>
      <c r="C13">
        <v>2018</v>
      </c>
      <c r="D13" s="9" t="s">
        <v>151</v>
      </c>
      <c r="E13" s="9" t="s">
        <v>147</v>
      </c>
      <c r="F13" s="24">
        <v>43288</v>
      </c>
      <c r="G13" s="29"/>
      <c r="H13" s="9" t="s">
        <v>122</v>
      </c>
      <c r="I13" s="9" t="s">
        <v>122</v>
      </c>
      <c r="J13" s="9" t="s">
        <v>122</v>
      </c>
      <c r="K13" s="9"/>
      <c r="L13" t="s">
        <v>194</v>
      </c>
      <c r="M13" s="27">
        <v>43643</v>
      </c>
      <c r="N13" s="5">
        <v>0.96875</v>
      </c>
      <c r="O13" s="9" t="s">
        <v>148</v>
      </c>
      <c r="P13" t="s">
        <v>149</v>
      </c>
      <c r="Q13" t="s">
        <v>150</v>
      </c>
      <c r="U13" s="9" t="s">
        <v>151</v>
      </c>
      <c r="V13">
        <v>890</v>
      </c>
      <c r="W13">
        <v>36.700000000000003</v>
      </c>
      <c r="X13">
        <v>100</v>
      </c>
      <c r="Y13" s="9" t="s">
        <v>71</v>
      </c>
      <c r="Z13" s="9" t="s">
        <v>33</v>
      </c>
      <c r="AA13" s="9" t="s">
        <v>33</v>
      </c>
      <c r="AB13" s="9" t="s">
        <v>33</v>
      </c>
      <c r="AC13" s="9" t="s">
        <v>65</v>
      </c>
      <c r="AD13" s="9" t="s">
        <v>65</v>
      </c>
      <c r="AE13" s="9" t="s">
        <v>34</v>
      </c>
    </row>
    <row r="14" spans="1:34" ht="15.75" customHeight="1">
      <c r="A14" s="9" t="s">
        <v>70</v>
      </c>
      <c r="B14" s="9" t="s">
        <v>71</v>
      </c>
      <c r="C14">
        <v>2018</v>
      </c>
      <c r="D14" s="9" t="s">
        <v>156</v>
      </c>
      <c r="E14" s="9" t="s">
        <v>152</v>
      </c>
      <c r="F14" s="24">
        <v>43289</v>
      </c>
      <c r="G14" s="29"/>
      <c r="H14" s="9" t="s">
        <v>122</v>
      </c>
      <c r="I14" s="9" t="s">
        <v>122</v>
      </c>
      <c r="J14" s="9" t="s">
        <v>122</v>
      </c>
      <c r="K14" s="9"/>
      <c r="L14" t="s">
        <v>194</v>
      </c>
      <c r="M14" s="27">
        <v>43647</v>
      </c>
      <c r="N14" s="5">
        <v>0.16666666666666666</v>
      </c>
      <c r="O14" s="9" t="s">
        <v>153</v>
      </c>
      <c r="P14" t="s">
        <v>154</v>
      </c>
      <c r="Q14" t="s">
        <v>155</v>
      </c>
      <c r="U14" s="9" t="s">
        <v>156</v>
      </c>
      <c r="V14">
        <v>722</v>
      </c>
      <c r="W14">
        <v>36.4</v>
      </c>
      <c r="X14">
        <v>96.5</v>
      </c>
      <c r="Y14" s="9" t="s">
        <v>71</v>
      </c>
      <c r="Z14" s="9" t="s">
        <v>33</v>
      </c>
      <c r="AA14" s="9" t="s">
        <v>33</v>
      </c>
      <c r="AB14" s="9" t="s">
        <v>33</v>
      </c>
      <c r="AC14" s="9" t="s">
        <v>65</v>
      </c>
      <c r="AD14" s="9" t="s">
        <v>65</v>
      </c>
      <c r="AE14" s="9" t="s">
        <v>34</v>
      </c>
      <c r="AH14" s="9" t="s">
        <v>157</v>
      </c>
    </row>
    <row r="15" spans="1:34">
      <c r="H15">
        <f>COUNTIF(H2:H14, "=OK")</f>
        <v>9</v>
      </c>
      <c r="I15" s="9"/>
      <c r="K15" s="9"/>
    </row>
    <row r="16" spans="1:34">
      <c r="I16" s="9"/>
      <c r="K16" s="9"/>
    </row>
    <row r="17" spans="9:11">
      <c r="I17" s="9"/>
      <c r="K17" s="9"/>
    </row>
    <row r="18" spans="9:11">
      <c r="I18" s="9"/>
      <c r="K18" s="9"/>
    </row>
    <row r="19" spans="9:11">
      <c r="I19" s="9"/>
      <c r="K19" s="9"/>
    </row>
    <row r="20" spans="9:11">
      <c r="I20" s="9"/>
      <c r="K20" s="9"/>
    </row>
    <row r="21" spans="9:11">
      <c r="I21" s="9"/>
      <c r="K21" s="9"/>
    </row>
    <row r="22" spans="9:11">
      <c r="I22" s="9"/>
      <c r="K22" s="9"/>
    </row>
    <row r="23" spans="9:11">
      <c r="I23" s="9"/>
      <c r="K23" s="9"/>
    </row>
    <row r="24" spans="9:11">
      <c r="I24" s="9"/>
      <c r="K24" s="9"/>
    </row>
    <row r="25" spans="9:11">
      <c r="I25" s="9"/>
      <c r="K25" s="9"/>
    </row>
    <row r="26" spans="9:11">
      <c r="I26" s="9"/>
      <c r="K26" s="9"/>
    </row>
    <row r="27" spans="9:11">
      <c r="I27" s="9"/>
      <c r="K27" s="9"/>
    </row>
    <row r="28" spans="9:11">
      <c r="I28" s="9"/>
      <c r="K28" s="9"/>
    </row>
    <row r="29" spans="9:11">
      <c r="I29" s="9"/>
      <c r="K29" s="9"/>
    </row>
    <row r="30" spans="9:11">
      <c r="I30" s="9"/>
      <c r="K30" s="9"/>
    </row>
    <row r="31" spans="9:11">
      <c r="I31" s="9"/>
      <c r="K31" s="9"/>
    </row>
    <row r="32" spans="9:11">
      <c r="I32" s="9"/>
      <c r="K32" s="9"/>
    </row>
    <row r="33" spans="9:11">
      <c r="I33" s="9"/>
      <c r="K33" s="9"/>
    </row>
    <row r="34" spans="9:11">
      <c r="I34" s="9"/>
      <c r="K34" s="9"/>
    </row>
    <row r="35" spans="9:11">
      <c r="I35" s="9"/>
      <c r="K35" s="9"/>
    </row>
    <row r="36" spans="9:11">
      <c r="I36" s="9"/>
      <c r="K36" s="9"/>
    </row>
    <row r="37" spans="9:11">
      <c r="I37" s="9"/>
      <c r="K37" s="9"/>
    </row>
    <row r="38" spans="9:11">
      <c r="I38" s="9"/>
      <c r="K38" s="9"/>
    </row>
    <row r="39" spans="9:11">
      <c r="I39" s="9"/>
      <c r="K39" s="9"/>
    </row>
    <row r="40" spans="9:11">
      <c r="I40" s="9"/>
      <c r="K40" s="9"/>
    </row>
    <row r="41" spans="9:11">
      <c r="I41" s="9"/>
      <c r="K41" s="9"/>
    </row>
    <row r="42" spans="9:11">
      <c r="I42" s="9"/>
      <c r="K42" s="9"/>
    </row>
    <row r="43" spans="9:11">
      <c r="I43" s="9"/>
      <c r="K43" s="9"/>
    </row>
    <row r="44" spans="9:11">
      <c r="I44" s="9"/>
      <c r="K44" s="9"/>
    </row>
    <row r="45" spans="9:11">
      <c r="I45" s="9"/>
      <c r="K45" s="9"/>
    </row>
  </sheetData>
  <sortState xmlns:xlrd2="http://schemas.microsoft.com/office/spreadsheetml/2017/richdata2" ref="A2:AH45">
    <sortCondition ref="E2:E45"/>
  </sortState>
  <conditionalFormatting sqref="K1:K1048576 I1:I10 I15:I1048576">
    <cfRule type="containsText" dxfId="2" priority="4" operator="containsText" text="NA">
      <formula>NOT(ISERROR(SEARCH("NA",I1)))</formula>
    </cfRule>
  </conditionalFormatting>
  <conditionalFormatting sqref="H1:J14 H16:J1048576 I15:J15">
    <cfRule type="cellIs" dxfId="1" priority="2" operator="equal">
      <formula>"NA"</formula>
    </cfRule>
  </conditionalFormatting>
  <conditionalFormatting sqref="H15">
    <cfRule type="containsText" dxfId="0" priority="1" operator="containsText" text="NA">
      <formula>NOT(ISERROR(SEARCH("NA",H15)))</formula>
    </cfRule>
  </conditionalFormatting>
  <dataValidations disablePrompts="1" count="3">
    <dataValidation type="list" allowBlank="1" showErrorMessage="1" sqref="B3:B8 Y3:Y8" xr:uid="{5EDE85DA-3CCF-FF49-A00D-593C9696D4D4}">
      <formula1>"Egg,Chick"</formula1>
    </dataValidation>
    <dataValidation type="list" allowBlank="1" showErrorMessage="1" sqref="Z3:Z8" xr:uid="{0881121E-B36B-0347-B50F-45CEA3AB0081}">
      <formula1>"Done,Not done,Partly collected"</formula1>
    </dataValidation>
    <dataValidation type="list" allowBlank="1" showErrorMessage="1" sqref="AA3:AD8" xr:uid="{D47C5387-6FB1-4B42-AD2F-3DC51CD2AEF5}">
      <formula1>"Done,Not collected,Partly collected"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RHAU</vt:lpstr>
      <vt:lpstr>TUPU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Akiko Shoji</dc:creator>
  <cp:lastModifiedBy>Akiko Shoji</cp:lastModifiedBy>
  <dcterms:created xsi:type="dcterms:W3CDTF">2020-05-26T06:23:27Z</dcterms:created>
  <dcterms:modified xsi:type="dcterms:W3CDTF">2020-07-31T22:29:00Z</dcterms:modified>
</cp:coreProperties>
</file>