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"/>
    </mc:Choice>
  </mc:AlternateContent>
  <xr:revisionPtr revIDLastSave="0" documentId="8_{B4F4BF55-11A3-4936-A849-99A65F93C1FE}" xr6:coauthVersionLast="47" xr6:coauthVersionMax="47" xr10:uidLastSave="{00000000-0000-0000-0000-000000000000}"/>
  <bookViews>
    <workbookView xWindow="-98" yWindow="-98" windowWidth="21795" windowHeight="12975" activeTab="3" xr2:uid="{501C5F09-7731-4E4E-AAD7-5FC5715C9FF3}"/>
  </bookViews>
  <sheets>
    <sheet name="итоговый дашборд" sheetId="3" r:id="rId1"/>
    <sheet name="Activity" sheetId="4" r:id="rId2"/>
    <sheet name="Yearly" sheetId="5" r:id="rId3"/>
    <sheet name="Monthly " sheetId="6" r:id="rId4"/>
  </sheets>
  <definedNames>
    <definedName name="_xlnm._FilterDatabase" localSheetId="1" hidden="1">Activity!$A$7:$M$15</definedName>
    <definedName name="_xlnm._FilterDatabase" localSheetId="3" hidden="1">'Monthly '!$A$1:$G$97</definedName>
    <definedName name="_xlnm._FilterDatabase" localSheetId="2" hidden="1">Yearly!$A$1:$F$1</definedName>
    <definedName name="Срез_AM">#N/A</definedName>
  </definedNames>
  <calcPr calcId="191029"/>
  <extLst>
    <ext xmlns:x14="http://schemas.microsoft.com/office/spreadsheetml/2009/9/main" uri="{876F7934-8845-4945-9796-88D515C7AA90}">
      <x14:pivotCaches>
        <pivotCache cacheId="48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H2" i="5"/>
  <c r="G3" i="5"/>
  <c r="H3" i="5"/>
  <c r="D18" i="5" s="1"/>
  <c r="G4" i="5"/>
  <c r="H4" i="5"/>
  <c r="D20" i="5" s="1"/>
  <c r="G5" i="5"/>
  <c r="H5" i="5"/>
  <c r="D19" i="5" s="1"/>
  <c r="G6" i="5"/>
  <c r="H6" i="5"/>
  <c r="G7" i="5"/>
  <c r="H7" i="5"/>
  <c r="G8" i="5"/>
  <c r="H8" i="5"/>
  <c r="G9" i="5"/>
  <c r="H9" i="5"/>
  <c r="C10" i="5"/>
  <c r="G11" i="5"/>
  <c r="H11" i="5"/>
  <c r="D14" i="5"/>
  <c r="D15" i="5"/>
  <c r="D16" i="5"/>
  <c r="D17" i="5"/>
  <c r="D21" i="5"/>
</calcChain>
</file>

<file path=xl/sharedStrings.xml><?xml version="1.0" encoding="utf-8"?>
<sst xmlns="http://schemas.openxmlformats.org/spreadsheetml/2006/main" count="236" uniqueCount="48">
  <si>
    <t>"Аналитика пролонгаций по менеджерам за 2023 год"</t>
  </si>
  <si>
    <t>Петрова А. Д.</t>
  </si>
  <si>
    <t>Кузнецов М. И.</t>
  </si>
  <si>
    <t>Михайлов А. С.</t>
  </si>
  <si>
    <t>Иванова М. С.</t>
  </si>
  <si>
    <t>Смирнова О.В.</t>
  </si>
  <si>
    <t>Попова Е. Н.</t>
  </si>
  <si>
    <t>Соколова А. В.</t>
  </si>
  <si>
    <t>Васильев А. А.</t>
  </si>
  <si>
    <t>Январь - Декабрь 2023 года</t>
  </si>
  <si>
    <t>Менеджер</t>
  </si>
  <si>
    <t>Календарь активности менеджеров по месяцам</t>
  </si>
  <si>
    <t>Кузнецов М.И.</t>
  </si>
  <si>
    <t>Попова Е.Н.</t>
  </si>
  <si>
    <t>Соколова А.В.</t>
  </si>
  <si>
    <t>Всего пролонгированных  за год</t>
  </si>
  <si>
    <t>Соколова Анастасия Викторовна</t>
  </si>
  <si>
    <t>Смирнова Ольга Владимировна</t>
  </si>
  <si>
    <t>Попова Екатерина Николаевна</t>
  </si>
  <si>
    <t>Петрова Анна Дмитриевна</t>
  </si>
  <si>
    <t>Михайлов Андрей Сергеевич</t>
  </si>
  <si>
    <t>Кузнецов Михаил Иванович</t>
  </si>
  <si>
    <t>Иванова Мария Сергеевна</t>
  </si>
  <si>
    <t>Васильев Артем Александрович</t>
  </si>
  <si>
    <t>проектов</t>
  </si>
  <si>
    <t>weighted</t>
  </si>
  <si>
    <t>coef2</t>
  </si>
  <si>
    <t>coef1</t>
  </si>
  <si>
    <t>projects_coef2</t>
  </si>
  <si>
    <t>projects_coef1</t>
  </si>
  <si>
    <t>months_with_prolongation</t>
  </si>
  <si>
    <t>AM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</si>
  <si>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</si>
  <si>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</si>
  <si>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</si>
  <si>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</si>
  <si>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</si>
  <si>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</si>
  <si>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</si>
  <si>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</si>
  <si>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Апрель 2023</t>
  </si>
  <si>
    <t>Март 2023</t>
  </si>
  <si>
    <t>Февраль 2023</t>
  </si>
  <si>
    <t>Январь 2023</t>
  </si>
  <si>
    <t>total projects</t>
  </si>
  <si>
    <t>coef2_avg</t>
  </si>
  <si>
    <t>coef1_avg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</si>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</sst>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92D050"/>
      </left>
      <right style="thick">
        <color rgb="FF92D050"/>
      </right>
      <top style="thin">
        <color rgb="FF92D050"/>
      </top>
      <bottom style="thick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ck">
        <color rgb="FF92D050"/>
      </bottom>
      <diagonal/>
    </border>
    <border>
      <left style="thick">
        <color rgb="FF92D050"/>
      </left>
      <right style="thin">
        <color rgb="FF92D050"/>
      </right>
      <top style="thin">
        <color rgb="FF92D050"/>
      </top>
      <bottom style="thick">
        <color rgb="FF92D050"/>
      </bottom>
      <diagonal/>
    </border>
    <border>
      <left style="thin">
        <color rgb="FF92D050"/>
      </left>
      <right style="thick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ck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ck">
        <color rgb="FF92D050"/>
      </right>
      <top style="thick">
        <color rgb="FF92D050"/>
      </top>
      <bottom style="thin">
        <color rgb="FF92D050"/>
      </bottom>
      <diagonal/>
    </border>
    <border>
      <left/>
      <right/>
      <top style="thick">
        <color rgb="FF92D050"/>
      </top>
      <bottom style="thin">
        <color rgb="FF92D050"/>
      </bottom>
      <diagonal/>
    </border>
    <border>
      <left style="thin">
        <color rgb="FF92D050"/>
      </left>
      <right/>
      <top style="thick">
        <color rgb="FF92D050"/>
      </top>
      <bottom style="thin">
        <color rgb="FF92D050"/>
      </bottom>
      <diagonal/>
    </border>
    <border>
      <left style="thick">
        <color rgb="FF92D050"/>
      </left>
      <right style="thin">
        <color rgb="FF92D050"/>
      </right>
      <top style="thick">
        <color rgb="FF92D050"/>
      </top>
      <bottom style="thin">
        <color rgb="FF92D050"/>
      </bottom>
      <diagonal/>
    </border>
    <border>
      <left style="thick">
        <color theme="6" tint="-0.249977111117893"/>
      </left>
      <right/>
      <top/>
      <bottom/>
      <diagonal/>
    </border>
    <border>
      <left/>
      <right/>
      <top style="thick">
        <color theme="6" tint="-0.249977111117893"/>
      </top>
      <bottom style="thick">
        <color rgb="FF92D050"/>
      </bottom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rgb="FF92D050"/>
      </bottom>
      <diagonal/>
    </border>
    <border>
      <left/>
      <right style="thick">
        <color theme="0" tint="-0.249977111117893"/>
      </right>
      <top/>
      <bottom style="thick">
        <color theme="0" tint="-0.249977111117893"/>
      </bottom>
      <diagonal/>
    </border>
    <border>
      <left style="thick">
        <color theme="0" tint="-0.249977111117893"/>
      </left>
      <right/>
      <top/>
      <bottom style="thick">
        <color theme="0" tint="-0.249977111117893"/>
      </bottom>
      <diagonal/>
    </border>
    <border>
      <left/>
      <right style="thick">
        <color theme="0" tint="-0.249977111117893"/>
      </right>
      <top/>
      <bottom/>
      <diagonal/>
    </border>
    <border>
      <left style="thick">
        <color theme="0" tint="-0.249977111117893"/>
      </left>
      <right/>
      <top/>
      <bottom/>
      <diagonal/>
    </border>
    <border>
      <left/>
      <right style="thick">
        <color theme="0" tint="-0.249977111117893"/>
      </right>
      <top style="thick">
        <color theme="0" tint="-0.249977111117893"/>
      </top>
      <bottom/>
      <diagonal/>
    </border>
    <border>
      <left style="thick">
        <color theme="0" tint="-0.249977111117893"/>
      </left>
      <right/>
      <top style="thick">
        <color theme="0" tint="-0.24997711111789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0" borderId="0" xfId="1" applyFont="1"/>
    <xf numFmtId="164" fontId="1" fillId="0" borderId="1" xfId="1" applyNumberFormat="1" applyBorder="1"/>
    <xf numFmtId="164" fontId="1" fillId="0" borderId="2" xfId="1" applyNumberFormat="1" applyBorder="1"/>
    <xf numFmtId="0" fontId="1" fillId="0" borderId="3" xfId="1" applyBorder="1" applyAlignment="1">
      <alignment horizontal="center"/>
    </xf>
    <xf numFmtId="164" fontId="1" fillId="0" borderId="4" xfId="1" applyNumberFormat="1" applyBorder="1"/>
    <xf numFmtId="164" fontId="1" fillId="0" borderId="5" xfId="1" applyNumberFormat="1" applyBorder="1"/>
    <xf numFmtId="0" fontId="1" fillId="0" borderId="6" xfId="1" applyBorder="1" applyAlignment="1">
      <alignment horizontal="center"/>
    </xf>
    <xf numFmtId="0" fontId="3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1" fillId="0" borderId="11" xfId="1" applyBorder="1"/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2" fontId="1" fillId="0" borderId="0" xfId="1" applyNumberFormat="1"/>
    <xf numFmtId="0" fontId="1" fillId="2" borderId="14" xfId="1" applyFill="1" applyBorder="1" applyAlignment="1">
      <alignment horizont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7" xfId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2" fontId="4" fillId="0" borderId="20" xfId="1" applyNumberFormat="1" applyFont="1" applyBorder="1" applyAlignment="1">
      <alignment horizontal="center" vertical="top"/>
    </xf>
    <xf numFmtId="2" fontId="4" fillId="0" borderId="21" xfId="1" applyNumberFormat="1" applyFont="1" applyBorder="1" applyAlignment="1">
      <alignment horizontal="center" vertical="top"/>
    </xf>
    <xf numFmtId="0" fontId="4" fillId="0" borderId="21" xfId="1" applyFont="1" applyBorder="1" applyAlignment="1">
      <alignment horizontal="center" vertical="top"/>
    </xf>
    <xf numFmtId="14" fontId="1" fillId="0" borderId="0" xfId="1" applyNumberFormat="1"/>
    <xf numFmtId="0" fontId="4" fillId="0" borderId="22" xfId="1" applyFont="1" applyBorder="1" applyAlignment="1">
      <alignment horizontal="center" vertical="top"/>
    </xf>
    <xf numFmtId="2" fontId="4" fillId="0" borderId="22" xfId="1" applyNumberFormat="1" applyFont="1" applyBorder="1" applyAlignment="1">
      <alignment horizontal="center" vertical="top"/>
    </xf>
  </cellXfs>
  <cellStyles count="2">
    <cellStyle name="Обычный" xfId="0" builtinId="0"/>
    <cellStyle name="Обычный 2" xfId="1" xr:uid="{58F45E28-1C77-4111-90E6-855A7F23785F}"/>
  </cellStyles>
  <dxfs count="13"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Годовой взвешенный коэффициент пролонгации по менеджерам</a:t>
            </a:r>
            <a:endParaRPr lang="ru-RU" b="1"/>
          </a:p>
        </c:rich>
      </c:tx>
      <c:layout>
        <c:manualLayout>
          <c:xMode val="edge"/>
          <c:yMode val="edge"/>
          <c:x val="0.1084880406099977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rgbClr val="92D05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Соколова Анастасия Викторовна</c:v>
              </c:pt>
              <c:pt idx="1">
                <c:v>Попова Екатерина Николаевна</c:v>
              </c:pt>
              <c:pt idx="2">
                <c:v>Иванова Мария Сергеевна</c:v>
              </c:pt>
              <c:pt idx="3">
                <c:v>Смирнова Ольга Владимировна</c:v>
              </c:pt>
              <c:pt idx="4">
                <c:v>Михайлов Андрей Сергеевич</c:v>
              </c:pt>
              <c:pt idx="5">
                <c:v>Васильев Артем Александрович</c:v>
              </c:pt>
              <c:pt idx="6">
                <c:v>Кузнецов Михаил Иванович</c:v>
              </c:pt>
              <c:pt idx="7">
                <c:v>Петрова Анна Дмитриевна</c:v>
              </c:pt>
            </c:strLit>
          </c:cat>
          <c:val>
            <c:numLit>
              <c:formatCode>General</c:formatCode>
              <c:ptCount val="8"/>
              <c:pt idx="0">
                <c:v>0.37851281537736653</c:v>
              </c:pt>
              <c:pt idx="1">
                <c:v>0.4230323056662374</c:v>
              </c:pt>
              <c:pt idx="2">
                <c:v>0.44378015559226758</c:v>
              </c:pt>
              <c:pt idx="3">
                <c:v>0.47107146176757114</c:v>
              </c:pt>
              <c:pt idx="4">
                <c:v>0.60522791270631815</c:v>
              </c:pt>
              <c:pt idx="5">
                <c:v>0.67533425677037262</c:v>
              </c:pt>
              <c:pt idx="6">
                <c:v>0.77373578889628303</c:v>
              </c:pt>
              <c:pt idx="7">
                <c:v>1.1111818218738581</c:v>
              </c:pt>
            </c:numLit>
          </c:val>
          <c:extLst>
            <c:ext xmlns:c16="http://schemas.microsoft.com/office/drawing/2014/chart" uri="{C3380CC4-5D6E-409C-BE32-E72D297353CC}">
              <c16:uniqueId val="{00000000-DD8C-48A1-91AD-A2F18EFC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82"/>
        <c:axId val="1520181760"/>
        <c:axId val="1520180800"/>
      </c:barChart>
      <c:catAx>
        <c:axId val="15201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180800"/>
        <c:crosses val="autoZero"/>
        <c:auto val="1"/>
        <c:lblAlgn val="ctr"/>
        <c:lblOffset val="100"/>
        <c:noMultiLvlLbl val="0"/>
      </c:catAx>
      <c:valAx>
        <c:axId val="1520180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/>
                  <a:t>Взвешенный коэффициент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35662388345773288"/>
              <c:y val="0.88679135826913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5201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Динамика коэффициента 1 пролонгации по месяцам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95946745804769E-2"/>
          <c:y val="0.21190349508022185"/>
          <c:w val="0.41838092068082294"/>
          <c:h val="0.52741710780167927"/>
        </c:manualLayout>
      </c:layout>
      <c:lineChart>
        <c:grouping val="standard"/>
        <c:varyColors val="0"/>
        <c:ser>
          <c:idx val="0"/>
          <c:order val="0"/>
          <c:tx>
            <c:v>Васильев Артем Александрович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0.17273025683250801</c:v>
              </c:pt>
              <c:pt idx="1">
                <c:v>0.7126554645637555</c:v>
              </c:pt>
              <c:pt idx="2">
                <c:v>0.22578122168553269</c:v>
              </c:pt>
              <c:pt idx="3">
                <c:v>0.19223090172864549</c:v>
              </c:pt>
              <c:pt idx="4">
                <c:v>0.13545665450431049</c:v>
              </c:pt>
              <c:pt idx="5">
                <c:v>0.46504449956229937</c:v>
              </c:pt>
              <c:pt idx="6">
                <c:v>2.8639260860970972</c:v>
              </c:pt>
              <c:pt idx="7">
                <c:v>0.22777777777777769</c:v>
              </c:pt>
              <c:pt idx="8">
                <c:v>0.35122357253153308</c:v>
              </c:pt>
              <c:pt idx="9">
                <c:v>1.861626173601485</c:v>
              </c:pt>
              <c:pt idx="10">
                <c:v>0.29472292208333711</c:v>
              </c:pt>
              <c:pt idx="11">
                <c:v>0.90163934426229508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36-48D7-BBD6-6D9759B2ED4A}"/>
            </c:ext>
          </c:extLst>
        </c:ser>
        <c:ser>
          <c:idx val="1"/>
          <c:order val="1"/>
          <c:tx>
            <c:v>Иванова Мария Сергеевна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0.1739683193426303</c:v>
              </c:pt>
              <c:pt idx="1">
                <c:v>0</c:v>
              </c:pt>
              <c:pt idx="2">
                <c:v>1</c:v>
              </c:pt>
              <c:pt idx="3">
                <c:v>0.43072064747038707</c:v>
              </c:pt>
              <c:pt idx="4">
                <c:v>1</c:v>
              </c:pt>
              <c:pt idx="5">
                <c:v>0</c:v>
              </c:pt>
              <c:pt idx="6">
                <c:v>0.64305920119021565</c:v>
              </c:pt>
              <c:pt idx="7">
                <c:v>0.27146873217028922</c:v>
              </c:pt>
              <c:pt idx="8">
                <c:v>0.49943158134071008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D36-48D7-BBD6-6D9759B2ED4A}"/>
            </c:ext>
          </c:extLst>
        </c:ser>
        <c:ser>
          <c:idx val="2"/>
          <c:order val="2"/>
          <c:tx>
            <c:v>Кузнецов Михаил Иванович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1.26597879048438</c:v>
              </c:pt>
              <c:pt idx="1">
                <c:v>0.84695494679646821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1.308515426021579</c:v>
              </c:pt>
              <c:pt idx="10">
                <c:v>0.4750729210503537</c:v>
              </c:pt>
              <c:pt idx="11">
                <c:v>0.52227775843542346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D36-48D7-BBD6-6D9759B2ED4A}"/>
            </c:ext>
          </c:extLst>
        </c:ser>
        <c:ser>
          <c:idx val="3"/>
          <c:order val="3"/>
          <c:tx>
            <c:v>Михайлов Андрей Сергеевич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0.21995207931429681</c:v>
              </c:pt>
              <c:pt idx="1">
                <c:v>0.40420457556752942</c:v>
              </c:pt>
              <c:pt idx="2">
                <c:v>2.4305770172992118</c:v>
              </c:pt>
              <c:pt idx="3">
                <c:v>0.54485194621900401</c:v>
              </c:pt>
              <c:pt idx="4">
                <c:v>0.57950790150653853</c:v>
              </c:pt>
              <c:pt idx="5">
                <c:v>0</c:v>
              </c:pt>
              <c:pt idx="6">
                <c:v>1.1975246274311691</c:v>
              </c:pt>
              <c:pt idx="7">
                <c:v>0</c:v>
              </c:pt>
              <c:pt idx="8">
                <c:v>0</c:v>
              </c:pt>
              <c:pt idx="9">
                <c:v>0.45407598465737098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D36-48D7-BBD6-6D9759B2ED4A}"/>
            </c:ext>
          </c:extLst>
        </c:ser>
        <c:ser>
          <c:idx val="4"/>
          <c:order val="4"/>
          <c:tx>
            <c:v>Петрова Анна Дмитриевна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1.1111818218738581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D36-48D7-BBD6-6D9759B2ED4A}"/>
            </c:ext>
          </c:extLst>
        </c:ser>
        <c:ser>
          <c:idx val="5"/>
          <c:order val="5"/>
          <c:tx>
            <c:v>Попова Екатерина Николаевна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0.50912447257383964</c:v>
              </c:pt>
              <c:pt idx="1">
                <c:v>0</c:v>
              </c:pt>
              <c:pt idx="2">
                <c:v>0.45349677035372399</c:v>
              </c:pt>
              <c:pt idx="3">
                <c:v>0.45272695077942898</c:v>
              </c:pt>
              <c:pt idx="4">
                <c:v>0.17139503576475129</c:v>
              </c:pt>
              <c:pt idx="5">
                <c:v>0</c:v>
              </c:pt>
              <c:pt idx="6">
                <c:v>0.69738480697384808</c:v>
              </c:pt>
              <c:pt idx="7">
                <c:v>0.52145244155148895</c:v>
              </c:pt>
              <c:pt idx="8">
                <c:v>0.97722744093367497</c:v>
              </c:pt>
              <c:pt idx="9">
                <c:v>0.13513312371523439</c:v>
              </c:pt>
              <c:pt idx="10">
                <c:v>0</c:v>
              </c:pt>
              <c:pt idx="11">
                <c:v>0.99992631346253036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D36-48D7-BBD6-6D9759B2ED4A}"/>
            </c:ext>
          </c:extLst>
        </c:ser>
        <c:ser>
          <c:idx val="6"/>
          <c:order val="6"/>
          <c:tx>
            <c:v>Смирнова Ольга Владимировна</c:v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0.49781646897288218</c:v>
              </c:pt>
              <c:pt idx="1">
                <c:v>0</c:v>
              </c:pt>
              <c:pt idx="2">
                <c:v>0</c:v>
              </c:pt>
              <c:pt idx="3">
                <c:v>0.48671914463714427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0.50634081034361933</c:v>
              </c:pt>
              <c:pt idx="8">
                <c:v>0.39224071154361612</c:v>
              </c:pt>
              <c:pt idx="9">
                <c:v>0.27299507448109389</c:v>
              </c:pt>
              <c:pt idx="10">
                <c:v>0.27056129688183028</c:v>
              </c:pt>
              <c:pt idx="11">
                <c:v>0.17957315204504271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BD36-48D7-BBD6-6D9759B2ED4A}"/>
            </c:ext>
          </c:extLst>
        </c:ser>
        <c:ser>
          <c:idx val="7"/>
          <c:order val="7"/>
          <c:tx>
            <c:v>Соколова Анастасия Викторовна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0.2068470798059619</c:v>
              </c:pt>
              <c:pt idx="1">
                <c:v>0.85144488934413509</c:v>
              </c:pt>
              <c:pt idx="2">
                <c:v>0.35889730339824372</c:v>
              </c:pt>
              <c:pt idx="3">
                <c:v>0.42152227572641932</c:v>
              </c:pt>
              <c:pt idx="4">
                <c:v>0.27203297377493951</c:v>
              </c:pt>
              <c:pt idx="5">
                <c:v>1.3700105596620911</c:v>
              </c:pt>
              <c:pt idx="6">
                <c:v>0.2116250959571509</c:v>
              </c:pt>
              <c:pt idx="7">
                <c:v>0.44281724442384052</c:v>
              </c:pt>
              <c:pt idx="8">
                <c:v>0.92575496753725695</c:v>
              </c:pt>
              <c:pt idx="9">
                <c:v>0.2042205581508193</c:v>
              </c:pt>
              <c:pt idx="10">
                <c:v>1.0531202435312019</c:v>
              </c:pt>
              <c:pt idx="11">
                <c:v>0.17082492177730549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BD36-48D7-BBD6-6D9759B2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99696"/>
        <c:axId val="1477592976"/>
      </c:lineChart>
      <c:catAx>
        <c:axId val="14775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592976"/>
        <c:crosses val="autoZero"/>
        <c:auto val="1"/>
        <c:lblAlgn val="ctr"/>
        <c:lblOffset val="100"/>
        <c:noMultiLvlLbl val="0"/>
      </c:catAx>
      <c:valAx>
        <c:axId val="147759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9000"/>
                      <a:lumOff val="91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ln>
                      <a:noFill/>
                    </a:ln>
                  </a:rPr>
                  <a:t>коэффициент пролонгации 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59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92264927921043"/>
          <c:y val="0.23103856362393296"/>
          <c:w val="0.25386644478140308"/>
          <c:h val="0.52808404932446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коэффициента 2 по месяцам 2023 года</a:t>
            </a:r>
          </a:p>
        </c:rich>
      </c:tx>
      <c:layout>
        <c:manualLayout>
          <c:xMode val="edge"/>
          <c:yMode val="edge"/>
          <c:x val="0.19439404545090999"/>
          <c:y val="3.0751445646560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18156535179902E-2"/>
          <c:y val="0.14525614878558687"/>
          <c:w val="0.5148768645672902"/>
          <c:h val="0.63409015814299752"/>
        </c:manualLayout>
      </c:layout>
      <c:lineChart>
        <c:grouping val="standard"/>
        <c:varyColors val="0"/>
        <c:ser>
          <c:idx val="0"/>
          <c:order val="0"/>
          <c:tx>
            <c:v>Васильев Артем Александрович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 </c:v>
              </c:pt>
              <c:pt idx="3">
                <c:v>Апрель 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 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0.63097025894021108</c:v>
              </c:pt>
              <c:pt idx="2">
                <c:v>1.9447368723099001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0.99756750182437359</c:v>
              </c:pt>
              <c:pt idx="10">
                <c:v>0</c:v>
              </c:pt>
              <c:pt idx="11">
                <c:v>0.88848291086244957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3E-4CFD-A2BE-AA6DDA64BC28}"/>
            </c:ext>
          </c:extLst>
        </c:ser>
        <c:ser>
          <c:idx val="1"/>
          <c:order val="1"/>
          <c:tx>
            <c:v>Попова Екатерина Николаевна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 </c:v>
              </c:pt>
              <c:pt idx="3">
                <c:v>Апрель 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 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1.1938088829071329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1.282589151932874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43E-4CFD-A2BE-AA6DDA64BC28}"/>
            </c:ext>
          </c:extLst>
        </c:ser>
        <c:ser>
          <c:idx val="2"/>
          <c:order val="2"/>
          <c:tx>
            <c:v>Смирнова Ольга Владимировна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 </c:v>
              </c:pt>
              <c:pt idx="3">
                <c:v>Апрель 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 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1.150520833333333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0.99548991489877592</c:v>
              </c:pt>
              <c:pt idx="7">
                <c:v>1.553065162535253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1.0267175572519081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43E-4CFD-A2BE-AA6DDA64BC28}"/>
            </c:ext>
          </c:extLst>
        </c:ser>
        <c:ser>
          <c:idx val="3"/>
          <c:order val="3"/>
          <c:tx>
            <c:v>Соколова Анастасия Викторовна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 </c:v>
              </c:pt>
              <c:pt idx="3">
                <c:v>Апрель 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 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1.0475374732334051</c:v>
              </c:pt>
              <c:pt idx="1">
                <c:v>0.51059255254094016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43E-4CFD-A2BE-AA6DDA64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20832"/>
        <c:axId val="1484321312"/>
      </c:lineChart>
      <c:catAx>
        <c:axId val="14843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21312"/>
        <c:crosses val="autoZero"/>
        <c:auto val="1"/>
        <c:lblAlgn val="ctr"/>
        <c:lblOffset val="100"/>
        <c:noMultiLvlLbl val="0"/>
      </c:catAx>
      <c:valAx>
        <c:axId val="148432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пролонгации 2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6855207474551"/>
          <c:y val="0.21467112294354906"/>
          <c:w val="0.32823152413108669"/>
          <c:h val="0.26794273926361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 коэффициентов пролонгации отдела</a:t>
            </a:r>
          </a:p>
        </c:rich>
      </c:tx>
      <c:layout>
        <c:manualLayout>
          <c:xMode val="edge"/>
          <c:yMode val="edge"/>
          <c:x val="0.13656345063928582"/>
          <c:y val="2.8174492544851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49567836610014"/>
          <c:y val="0.20770055916923427"/>
          <c:w val="0.61829001863678801"/>
          <c:h val="0.45163336276329302"/>
        </c:manualLayout>
      </c:layout>
      <c:lineChart>
        <c:grouping val="standard"/>
        <c:varyColors val="0"/>
        <c:ser>
          <c:idx val="0"/>
          <c:order val="0"/>
          <c:tx>
            <c:v>коэффициент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Январь 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 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0.43520249533235705</c:v>
              </c:pt>
              <c:pt idx="1">
                <c:v>0.70381496906797203</c:v>
              </c:pt>
              <c:pt idx="2">
                <c:v>0.89375046254734247</c:v>
              </c:pt>
              <c:pt idx="3">
                <c:v>0.42146197776017152</c:v>
              </c:pt>
              <c:pt idx="4">
                <c:v>0.43167851311010796</c:v>
              </c:pt>
              <c:pt idx="5">
                <c:v>0.91752752961219519</c:v>
              </c:pt>
              <c:pt idx="6">
                <c:v>1.1227039635298963</c:v>
              </c:pt>
              <c:pt idx="7">
                <c:v>0.39397140125340313</c:v>
              </c:pt>
              <c:pt idx="8">
                <c:v>0.62917565477735826</c:v>
              </c:pt>
              <c:pt idx="9">
                <c:v>0.70609439010459718</c:v>
              </c:pt>
              <c:pt idx="10">
                <c:v>0.52336934588668083</c:v>
              </c:pt>
              <c:pt idx="11">
                <c:v>0.64757055197607594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DE-4252-816C-9FE1CEA9F801}"/>
            </c:ext>
          </c:extLst>
        </c:ser>
        <c:ser>
          <c:idx val="1"/>
          <c:order val="1"/>
          <c:tx>
            <c:v>коэффициент 2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Lit>
              <c:ptCount val="12"/>
              <c:pt idx="0">
                <c:v>Январь 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 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1.0475374732334051</c:v>
              </c:pt>
              <c:pt idx="1">
                <c:v>0.57078140574057556</c:v>
              </c:pt>
              <c:pt idx="2">
                <c:v>1.5476288528216164</c:v>
              </c:pt>
              <c:pt idx="3">
                <c:v>1.0969044414535665</c:v>
              </c:pt>
              <c:pt idx="4">
                <c:v>0</c:v>
              </c:pt>
              <c:pt idx="5">
                <c:v>1</c:v>
              </c:pt>
              <c:pt idx="6">
                <c:v>0.99548991489877592</c:v>
              </c:pt>
              <c:pt idx="7">
                <c:v>1.553065162535253</c:v>
              </c:pt>
              <c:pt idx="8">
                <c:v>0</c:v>
              </c:pt>
              <c:pt idx="9">
                <c:v>0.99756750182437359</c:v>
              </c:pt>
              <c:pt idx="10">
                <c:v>1.282589151932874</c:v>
              </c:pt>
              <c:pt idx="11">
                <c:v>0.95760023405717876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DE-4252-816C-9FE1CEA9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949952"/>
        <c:axId val="1530946592"/>
      </c:lineChart>
      <c:catAx>
        <c:axId val="15309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946592"/>
        <c:crosses val="autoZero"/>
        <c:auto val="1"/>
        <c:lblAlgn val="ctr"/>
        <c:lblOffset val="100"/>
        <c:noMultiLvlLbl val="0"/>
      </c:catAx>
      <c:valAx>
        <c:axId val="153094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3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9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574373733797611"/>
          <c:y val="0.83237193228232309"/>
          <c:w val="0.26436680318960937"/>
          <c:h val="0.1040521110201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Объём пролонгированных проектов по месяцам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1014593230062"/>
          <c:y val="0.22598496677620591"/>
          <c:w val="0.83234412359835841"/>
          <c:h val="0.44672659456047226"/>
        </c:manualLayout>
      </c:layout>
      <c:bar3DChart>
        <c:barDir val="col"/>
        <c:grouping val="stacked"/>
        <c:varyColors val="0"/>
        <c:ser>
          <c:idx val="0"/>
          <c:order val="0"/>
          <c:tx>
            <c:v>Проекты пролонгированные в первый месяц</c:v>
          </c:tx>
          <c:spPr>
            <a:gradFill flip="none" rotWithShape="1">
              <a:gsLst>
                <a:gs pos="74000">
                  <a:srgbClr val="B1CA7D"/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50800" dir="5400000" algn="ctr" rotWithShape="0">
                <a:schemeClr val="accent3">
                  <a:lumMod val="20000"/>
                  <a:lumOff val="80000"/>
                </a:schemeClr>
              </a:outerShdw>
            </a:effectLst>
            <a:sp3d/>
          </c:spPr>
          <c:invertIfNegative val="0"/>
          <c:cat>
            <c:strLit>
              <c:ptCount val="12"/>
              <c:pt idx="0">
                <c:v>Январь </c:v>
              </c:pt>
              <c:pt idx="1">
                <c:v>Февраль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</c:v>
              </c:pt>
              <c:pt idx="6">
                <c:v>Июль 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23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17</c:v>
              </c:pt>
              <c:pt idx="5">
                <c:v>3</c:v>
              </c:pt>
              <c:pt idx="6">
                <c:v>14</c:v>
              </c:pt>
              <c:pt idx="7">
                <c:v>12</c:v>
              </c:pt>
              <c:pt idx="8">
                <c:v>10</c:v>
              </c:pt>
              <c:pt idx="9">
                <c:v>21</c:v>
              </c:pt>
              <c:pt idx="10">
                <c:v>10</c:v>
              </c:pt>
              <c:pt idx="11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AFD8-4637-9B5A-CDDD7900C5D4}"/>
            </c:ext>
          </c:extLst>
        </c:ser>
        <c:ser>
          <c:idx val="1"/>
          <c:order val="1"/>
          <c:tx>
            <c:v>Проекты пролонгированные во второй месяц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Январь </c:v>
              </c:pt>
              <c:pt idx="1">
                <c:v>Февраль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</c:v>
              </c:pt>
              <c:pt idx="6">
                <c:v>Июль 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FD8-4637-9B5A-CDDD7900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gapDepth val="79"/>
        <c:shape val="box"/>
        <c:axId val="742425024"/>
        <c:axId val="742425504"/>
        <c:axId val="0"/>
      </c:bar3DChart>
      <c:catAx>
        <c:axId val="742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425504"/>
        <c:crosses val="autoZero"/>
        <c:auto val="1"/>
        <c:lblAlgn val="ctr"/>
        <c:lblOffset val="100"/>
        <c:noMultiLvlLbl val="0"/>
      </c:catAx>
      <c:valAx>
        <c:axId val="742425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проектов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4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81059746672259"/>
          <c:y val="0.83269755703684356"/>
          <c:w val="0.76972770303020455"/>
          <c:h val="0.13159089218133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8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12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chart" Target="../charts/chart4.xml"/><Relationship Id="rId5" Type="http://schemas.openxmlformats.org/officeDocument/2006/relationships/image" Target="../media/image4.emf"/><Relationship Id="rId10" Type="http://schemas.openxmlformats.org/officeDocument/2006/relationships/chart" Target="../charts/chart3.xml"/><Relationship Id="rId4" Type="http://schemas.openxmlformats.org/officeDocument/2006/relationships/image" Target="../media/image3.emf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526818</xdr:colOff>
      <xdr:row>13</xdr:row>
      <xdr:rowOff>151930</xdr:rowOff>
    </xdr:from>
    <xdr:ext cx="4618240" cy="2555171"/>
    <xdr:pic>
      <xdr:nvPicPr>
        <xdr:cNvPr id="2" name="Рисунок 1">
          <a:extLst>
            <a:ext uri="{FF2B5EF4-FFF2-40B4-BE49-F238E27FC236}">
              <a16:creationId xmlns:a16="http://schemas.microsoft.com/office/drawing/2014/main" id="{41D44AFF-0C85-440D-98F7-149F560EF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9218" y="2504605"/>
          <a:ext cx="4618240" cy="2555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429071</xdr:colOff>
      <xdr:row>15</xdr:row>
      <xdr:rowOff>13088</xdr:rowOff>
    </xdr:from>
    <xdr:to>
      <xdr:col>11</xdr:col>
      <xdr:colOff>296613</xdr:colOff>
      <xdr:row>28</xdr:row>
      <xdr:rowOff>20800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C6D46B-643F-4AAE-BD21-66A830C87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435717</xdr:colOff>
      <xdr:row>8</xdr:row>
      <xdr:rowOff>133683</xdr:rowOff>
    </xdr:from>
    <xdr:ext cx="3630898" cy="601005"/>
    <xdr:pic>
      <xdr:nvPicPr>
        <xdr:cNvPr id="4" name="Рисунок 3">
          <a:extLst>
            <a:ext uri="{FF2B5EF4-FFF2-40B4-BE49-F238E27FC236}">
              <a16:creationId xmlns:a16="http://schemas.microsoft.com/office/drawing/2014/main" id="{05084739-15E0-4857-9C57-3E0951A6D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17" y="1581483"/>
          <a:ext cx="3630898" cy="601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231103</xdr:colOff>
      <xdr:row>8</xdr:row>
      <xdr:rowOff>150393</xdr:rowOff>
    </xdr:from>
    <xdr:ext cx="3566127" cy="572664"/>
    <xdr:pic>
      <xdr:nvPicPr>
        <xdr:cNvPr id="5" name="Рисунок 4">
          <a:extLst>
            <a:ext uri="{FF2B5EF4-FFF2-40B4-BE49-F238E27FC236}">
              <a16:creationId xmlns:a16="http://schemas.microsoft.com/office/drawing/2014/main" id="{BBEA949B-28BC-463D-A094-648EBCB2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303" y="1598193"/>
          <a:ext cx="3566127" cy="572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461655</xdr:colOff>
      <xdr:row>8</xdr:row>
      <xdr:rowOff>151151</xdr:rowOff>
    </xdr:from>
    <xdr:ext cx="2164314" cy="544136"/>
    <xdr:pic>
      <xdr:nvPicPr>
        <xdr:cNvPr id="6" name="Рисунок 5">
          <a:extLst>
            <a:ext uri="{FF2B5EF4-FFF2-40B4-BE49-F238E27FC236}">
              <a16:creationId xmlns:a16="http://schemas.microsoft.com/office/drawing/2014/main" id="{EA3E80C1-1BDA-4A3C-923F-EE29ADD1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2555" y="1598951"/>
          <a:ext cx="2164314" cy="544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100493</xdr:colOff>
      <xdr:row>2</xdr:row>
      <xdr:rowOff>97556</xdr:rowOff>
    </xdr:from>
    <xdr:ext cx="5687477" cy="818402"/>
    <xdr:pic>
      <xdr:nvPicPr>
        <xdr:cNvPr id="7" name="Рисунок 6">
          <a:extLst>
            <a:ext uri="{FF2B5EF4-FFF2-40B4-BE49-F238E27FC236}">
              <a16:creationId xmlns:a16="http://schemas.microsoft.com/office/drawing/2014/main" id="{51305956-A941-45FF-BBFC-142B51FF4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5193" y="459506"/>
          <a:ext cx="5687477" cy="818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517845</xdr:colOff>
      <xdr:row>2</xdr:row>
      <xdr:rowOff>108618</xdr:rowOff>
    </xdr:from>
    <xdr:ext cx="5706437" cy="820487"/>
    <xdr:pic>
      <xdr:nvPicPr>
        <xdr:cNvPr id="8" name="Рисунок 7">
          <a:extLst>
            <a:ext uri="{FF2B5EF4-FFF2-40B4-BE49-F238E27FC236}">
              <a16:creationId xmlns:a16="http://schemas.microsoft.com/office/drawing/2014/main" id="{6E5B458F-11CC-4F43-8182-62A500C7D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545" y="470568"/>
          <a:ext cx="5706437" cy="82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529081</xdr:colOff>
      <xdr:row>20</xdr:row>
      <xdr:rowOff>172035</xdr:rowOff>
    </xdr:from>
    <xdr:ext cx="1458975" cy="1138827"/>
    <xdr:pic>
      <xdr:nvPicPr>
        <xdr:cNvPr id="9" name="Рисунок 8">
          <a:extLst>
            <a:ext uri="{FF2B5EF4-FFF2-40B4-BE49-F238E27FC236}">
              <a16:creationId xmlns:a16="http://schemas.microsoft.com/office/drawing/2014/main" id="{79C05897-5A62-4BB3-A0E2-5080210D3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0681" y="3791535"/>
          <a:ext cx="1458975" cy="113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492962</xdr:colOff>
      <xdr:row>29</xdr:row>
      <xdr:rowOff>83553</xdr:rowOff>
    </xdr:from>
    <xdr:to>
      <xdr:col>12</xdr:col>
      <xdr:colOff>509671</xdr:colOff>
      <xdr:row>47</xdr:row>
      <xdr:rowOff>140450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4A59524-94F2-4878-B107-EFDA6F65B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10</xdr:col>
      <xdr:colOff>16711</xdr:colOff>
      <xdr:row>32</xdr:row>
      <xdr:rowOff>102504</xdr:rowOff>
    </xdr:from>
    <xdr:ext cx="1593912" cy="252046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Менеджер 1">
              <a:extLst>
                <a:ext uri="{FF2B5EF4-FFF2-40B4-BE49-F238E27FC236}">
                  <a16:creationId xmlns:a16="http://schemas.microsoft.com/office/drawing/2014/main" id="{F87CED5C-25BA-43D5-ACD0-2A89C87A2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0548" y="5917185"/>
              <a:ext cx="1593912" cy="2520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oneCellAnchor>
  <xdr:twoCellAnchor>
    <xdr:from>
      <xdr:col>13</xdr:col>
      <xdr:colOff>16708</xdr:colOff>
      <xdr:row>29</xdr:row>
      <xdr:rowOff>91907</xdr:rowOff>
    </xdr:from>
    <xdr:to>
      <xdr:col>21</xdr:col>
      <xdr:colOff>41775</xdr:colOff>
      <xdr:row>45</xdr:row>
      <xdr:rowOff>37012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8F4347F-904E-4199-83C6-46E60335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94583</xdr:colOff>
      <xdr:row>48</xdr:row>
      <xdr:rowOff>141706</xdr:rowOff>
    </xdr:from>
    <xdr:to>
      <xdr:col>9</xdr:col>
      <xdr:colOff>400051</xdr:colOff>
      <xdr:row>67</xdr:row>
      <xdr:rowOff>66676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B6E9C4C-8FEA-47A4-8FF4-7D141F71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600075</xdr:colOff>
      <xdr:row>48</xdr:row>
      <xdr:rowOff>142875</xdr:rowOff>
    </xdr:from>
    <xdr:to>
      <xdr:col>17</xdr:col>
      <xdr:colOff>438150</xdr:colOff>
      <xdr:row>67</xdr:row>
      <xdr:rowOff>133350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3BFEFDC-8E5F-4018-B7C9-DBEF3DAC7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12</xdr:col>
      <xdr:colOff>45470</xdr:colOff>
      <xdr:row>8</xdr:row>
      <xdr:rowOff>162555</xdr:rowOff>
    </xdr:from>
    <xdr:ext cx="3456278" cy="558090"/>
    <xdr:pic>
      <xdr:nvPicPr>
        <xdr:cNvPr id="15" name="Рисунок 14">
          <a:extLst>
            <a:ext uri="{FF2B5EF4-FFF2-40B4-BE49-F238E27FC236}">
              <a16:creationId xmlns:a16="http://schemas.microsoft.com/office/drawing/2014/main" id="{F0E98AE7-A725-4602-8A90-B6B954935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7870" y="1610355"/>
          <a:ext cx="3456278" cy="558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0.67496</cdr:x>
      <cdr:y>0.53593</cdr:y>
    </cdr:from>
    <cdr:to>
      <cdr:x>0.97407</cdr:x>
      <cdr:y>0.97743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685D81-CCE3-F0DB-AA24-A37437B6AF7A}"/>
            </a:ext>
          </a:extLst>
        </cdr:cNvPr>
        <cdr:cNvSpPr txBox="1"/>
      </cdr:nvSpPr>
      <cdr:spPr>
        <a:xfrm xmlns:a="http://schemas.openxmlformats.org/drawingml/2006/main">
          <a:off x="4032927" y="1710464"/>
          <a:ext cx="1787165" cy="1409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>
              <a:latin typeface="+mn-lt"/>
            </a:rPr>
            <a:t>Некоторые менеджеры отсутствуют на графике, так как у них не было пролонгаций, попадающих под расчёт коэффициента 2</a:t>
          </a:r>
          <a:endParaRPr lang="ru-RU" sz="1100" kern="1200">
            <a:latin typeface="+mn-lt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longation_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ia Maslova" refreshedDate="45846.685224421293" createdVersion="8" refreshedVersion="8" minRefreshableVersion="3" recordCount="96" xr:uid="{F8289F40-34FC-46F3-B281-6E240DB98EA3}">
  <cacheSource type="worksheet">
    <worksheetSource ref="A1:C97" sheet="coef1" r:id="rId2"/>
  </cacheSource>
  <cacheFields count="3">
    <cacheField name="AM" numFmtId="0">
      <sharedItems count="8">
        <s v="Васильев Артем Александрович"/>
        <s v="Иванова Мария Сергеевна"/>
        <s v="Кузнецов Михаил Иванович"/>
        <s v="Михайлов Андрей Сергеевич"/>
        <s v="Петрова Анна Дмитриевна"/>
        <s v="Попова Екатерина Николаевна"/>
        <s v="Смирнова Ольга Владимировна"/>
        <s v="Соколова Анастасия Викторовна"/>
      </sharedItems>
    </cacheField>
    <cacheField name="month" numFmtId="0">
      <sharedItems count="12">
        <s v="Январь 2023"/>
        <s v="Февраль 2023"/>
        <s v="Март 2023"/>
        <s v="Апрель 2023"/>
        <s v="Май 2023"/>
        <s v="Июнь 2023"/>
        <s v="Июль 2023"/>
        <s v="Август 2023"/>
        <s v="Сентябрь 2023"/>
        <s v="Октябрь 2023"/>
        <s v="Ноябрь 2023"/>
        <s v="Декабрь 2023"/>
      </sharedItems>
    </cacheField>
    <cacheField name="coef1_avg" numFmtId="2">
      <sharedItems containsString="0" containsBlank="1" containsNumber="1" minValue="0.13513312371523439" maxValue="2.8639260860970972"/>
    </cacheField>
  </cacheFields>
  <extLst>
    <ext xmlns:x14="http://schemas.microsoft.com/office/spreadsheetml/2009/9/main" uri="{725AE2AE-9491-48be-B2B4-4EB974FC3084}">
      <x14:pivotCacheDefinition pivotCacheId="18679510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0.17273025683250801"/>
  </r>
  <r>
    <x v="1"/>
    <x v="0"/>
    <n v="0.1739683193426303"/>
  </r>
  <r>
    <x v="2"/>
    <x v="0"/>
    <n v="1.26597879048438"/>
  </r>
  <r>
    <x v="3"/>
    <x v="0"/>
    <n v="0.21995207931429681"/>
  </r>
  <r>
    <x v="4"/>
    <x v="0"/>
    <m/>
  </r>
  <r>
    <x v="5"/>
    <x v="0"/>
    <n v="0.50912447257383964"/>
  </r>
  <r>
    <x v="6"/>
    <x v="0"/>
    <n v="0.49781646897288218"/>
  </r>
  <r>
    <x v="7"/>
    <x v="0"/>
    <n v="0.2068470798059619"/>
  </r>
  <r>
    <x v="0"/>
    <x v="1"/>
    <n v="0.7126554645637555"/>
  </r>
  <r>
    <x v="1"/>
    <x v="1"/>
    <m/>
  </r>
  <r>
    <x v="2"/>
    <x v="1"/>
    <n v="0.84695494679646821"/>
  </r>
  <r>
    <x v="3"/>
    <x v="1"/>
    <n v="0.40420457556752942"/>
  </r>
  <r>
    <x v="4"/>
    <x v="1"/>
    <m/>
  </r>
  <r>
    <x v="5"/>
    <x v="1"/>
    <m/>
  </r>
  <r>
    <x v="6"/>
    <x v="1"/>
    <m/>
  </r>
  <r>
    <x v="7"/>
    <x v="1"/>
    <n v="0.85144488934413509"/>
  </r>
  <r>
    <x v="0"/>
    <x v="2"/>
    <n v="0.22578122168553269"/>
  </r>
  <r>
    <x v="1"/>
    <x v="2"/>
    <n v="1"/>
  </r>
  <r>
    <x v="2"/>
    <x v="2"/>
    <m/>
  </r>
  <r>
    <x v="3"/>
    <x v="2"/>
    <n v="2.4305770172992118"/>
  </r>
  <r>
    <x v="4"/>
    <x v="2"/>
    <m/>
  </r>
  <r>
    <x v="5"/>
    <x v="2"/>
    <n v="0.45349677035372399"/>
  </r>
  <r>
    <x v="6"/>
    <x v="2"/>
    <m/>
  </r>
  <r>
    <x v="7"/>
    <x v="2"/>
    <n v="0.35889730339824372"/>
  </r>
  <r>
    <x v="0"/>
    <x v="3"/>
    <n v="0.19223090172864549"/>
  </r>
  <r>
    <x v="1"/>
    <x v="3"/>
    <n v="0.43072064747038707"/>
  </r>
  <r>
    <x v="2"/>
    <x v="3"/>
    <m/>
  </r>
  <r>
    <x v="3"/>
    <x v="3"/>
    <n v="0.54485194621900401"/>
  </r>
  <r>
    <x v="4"/>
    <x v="3"/>
    <m/>
  </r>
  <r>
    <x v="5"/>
    <x v="3"/>
    <n v="0.45272695077942898"/>
  </r>
  <r>
    <x v="6"/>
    <x v="3"/>
    <n v="0.48671914463714427"/>
  </r>
  <r>
    <x v="7"/>
    <x v="3"/>
    <n v="0.42152227572641932"/>
  </r>
  <r>
    <x v="0"/>
    <x v="4"/>
    <n v="0.13545665450431049"/>
  </r>
  <r>
    <x v="1"/>
    <x v="4"/>
    <n v="1"/>
  </r>
  <r>
    <x v="2"/>
    <x v="4"/>
    <m/>
  </r>
  <r>
    <x v="3"/>
    <x v="4"/>
    <n v="0.57950790150653853"/>
  </r>
  <r>
    <x v="4"/>
    <x v="4"/>
    <m/>
  </r>
  <r>
    <x v="5"/>
    <x v="4"/>
    <n v="0.17139503576475129"/>
  </r>
  <r>
    <x v="6"/>
    <x v="4"/>
    <m/>
  </r>
  <r>
    <x v="7"/>
    <x v="4"/>
    <n v="0.27203297377493951"/>
  </r>
  <r>
    <x v="0"/>
    <x v="5"/>
    <n v="0.46504449956229937"/>
  </r>
  <r>
    <x v="1"/>
    <x v="5"/>
    <m/>
  </r>
  <r>
    <x v="2"/>
    <x v="5"/>
    <m/>
  </r>
  <r>
    <x v="3"/>
    <x v="5"/>
    <m/>
  </r>
  <r>
    <x v="4"/>
    <x v="5"/>
    <m/>
  </r>
  <r>
    <x v="5"/>
    <x v="5"/>
    <m/>
  </r>
  <r>
    <x v="6"/>
    <x v="5"/>
    <m/>
  </r>
  <r>
    <x v="7"/>
    <x v="5"/>
    <n v="1.3700105596620911"/>
  </r>
  <r>
    <x v="0"/>
    <x v="6"/>
    <n v="2.8639260860970972"/>
  </r>
  <r>
    <x v="1"/>
    <x v="6"/>
    <n v="0.64305920119021565"/>
  </r>
  <r>
    <x v="2"/>
    <x v="6"/>
    <m/>
  </r>
  <r>
    <x v="3"/>
    <x v="6"/>
    <n v="1.1975246274311691"/>
  </r>
  <r>
    <x v="4"/>
    <x v="6"/>
    <m/>
  </r>
  <r>
    <x v="5"/>
    <x v="6"/>
    <n v="0.69738480697384808"/>
  </r>
  <r>
    <x v="6"/>
    <x v="6"/>
    <m/>
  </r>
  <r>
    <x v="7"/>
    <x v="6"/>
    <n v="0.2116250959571509"/>
  </r>
  <r>
    <x v="0"/>
    <x v="7"/>
    <n v="0.22777777777777769"/>
  </r>
  <r>
    <x v="1"/>
    <x v="7"/>
    <n v="0.27146873217028922"/>
  </r>
  <r>
    <x v="2"/>
    <x v="7"/>
    <m/>
  </r>
  <r>
    <x v="3"/>
    <x v="7"/>
    <m/>
  </r>
  <r>
    <x v="4"/>
    <x v="7"/>
    <m/>
  </r>
  <r>
    <x v="5"/>
    <x v="7"/>
    <n v="0.52145244155148895"/>
  </r>
  <r>
    <x v="6"/>
    <x v="7"/>
    <n v="0.50634081034361933"/>
  </r>
  <r>
    <x v="7"/>
    <x v="7"/>
    <n v="0.44281724442384052"/>
  </r>
  <r>
    <x v="0"/>
    <x v="8"/>
    <n v="0.35122357253153308"/>
  </r>
  <r>
    <x v="1"/>
    <x v="8"/>
    <n v="0.49943158134071008"/>
  </r>
  <r>
    <x v="2"/>
    <x v="8"/>
    <m/>
  </r>
  <r>
    <x v="3"/>
    <x v="8"/>
    <m/>
  </r>
  <r>
    <x v="4"/>
    <x v="8"/>
    <m/>
  </r>
  <r>
    <x v="5"/>
    <x v="8"/>
    <n v="0.97722744093367497"/>
  </r>
  <r>
    <x v="6"/>
    <x v="8"/>
    <n v="0.39224071154361612"/>
  </r>
  <r>
    <x v="7"/>
    <x v="8"/>
    <n v="0.92575496753725695"/>
  </r>
  <r>
    <x v="0"/>
    <x v="9"/>
    <n v="1.861626173601485"/>
  </r>
  <r>
    <x v="1"/>
    <x v="9"/>
    <m/>
  </r>
  <r>
    <x v="2"/>
    <x v="9"/>
    <n v="1.308515426021579"/>
  </r>
  <r>
    <x v="3"/>
    <x v="9"/>
    <n v="0.45407598465737098"/>
  </r>
  <r>
    <x v="4"/>
    <x v="9"/>
    <m/>
  </r>
  <r>
    <x v="5"/>
    <x v="9"/>
    <n v="0.13513312371523439"/>
  </r>
  <r>
    <x v="6"/>
    <x v="9"/>
    <n v="0.27299507448109389"/>
  </r>
  <r>
    <x v="7"/>
    <x v="9"/>
    <n v="0.2042205581508193"/>
  </r>
  <r>
    <x v="0"/>
    <x v="10"/>
    <n v="0.29472292208333711"/>
  </r>
  <r>
    <x v="1"/>
    <x v="10"/>
    <m/>
  </r>
  <r>
    <x v="2"/>
    <x v="10"/>
    <n v="0.4750729210503537"/>
  </r>
  <r>
    <x v="3"/>
    <x v="10"/>
    <m/>
  </r>
  <r>
    <x v="4"/>
    <x v="10"/>
    <m/>
  </r>
  <r>
    <x v="5"/>
    <x v="10"/>
    <m/>
  </r>
  <r>
    <x v="6"/>
    <x v="10"/>
    <n v="0.27056129688183028"/>
  </r>
  <r>
    <x v="7"/>
    <x v="10"/>
    <n v="1.0531202435312019"/>
  </r>
  <r>
    <x v="0"/>
    <x v="11"/>
    <n v="0.90163934426229508"/>
  </r>
  <r>
    <x v="1"/>
    <x v="11"/>
    <m/>
  </r>
  <r>
    <x v="2"/>
    <x v="11"/>
    <n v="0.52227775843542346"/>
  </r>
  <r>
    <x v="3"/>
    <x v="11"/>
    <m/>
  </r>
  <r>
    <x v="4"/>
    <x v="11"/>
    <n v="1.1111818218738581"/>
  </r>
  <r>
    <x v="5"/>
    <x v="11"/>
    <n v="0.99992631346253036"/>
  </r>
  <r>
    <x v="6"/>
    <x v="11"/>
    <n v="0.17957315204504271"/>
  </r>
  <r>
    <x v="7"/>
    <x v="11"/>
    <n v="0.17082492177730549"/>
  </r>
</pivotCacheRecord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M" xr10:uid="{204E86D5-B917-4A57-A77C-38EC00D257D1}" sourceName="AM">
  <data>
    <tabular pivotCacheId="1867951080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 1" xr10:uid="{515088B7-7E77-4833-A87E-62463B2D24D6}" cache="Срез_AM" caption="Менеджер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EB566-6AED-4ED8-BD43-8660D626424C}" name="Таблица3" displayName="Таблица3" ref="A1:H10" totalsRowCount="1">
  <autoFilter ref="A1:H9" xr:uid="{E89AEC24-5494-4872-9337-0FF9EFAE62C9}"/>
  <tableColumns count="8">
    <tableColumn id="1" xr3:uid="{5FECA86F-36F2-4104-AE6D-51FDFEEE3A8B}" name="AM"/>
    <tableColumn id="2" xr3:uid="{FA892DD9-554F-438A-8C18-6A528E30578F}" name="months_with_prolongation"/>
    <tableColumn id="3" xr3:uid="{5D8B4629-DC53-4DF3-B8DD-72FD3F02D2B2}" name="projects_coef1" totalsRowFunction="custom">
      <totalsRowFormula>SUM(Таблица3[[projects_coef1]:[projects_coef2]])</totalsRowFormula>
    </tableColumn>
    <tableColumn id="4" xr3:uid="{433939C0-37EF-4D58-AC3A-46EF2D0F74AF}" name="projects_coef2"/>
    <tableColumn id="5" xr3:uid="{A292BAE8-FFD4-47F0-9B03-DFB9FC905CD6}" name="coef1" dataDxfId="11" totalsRowDxfId="12"/>
    <tableColumn id="6" xr3:uid="{D1A424F7-785D-413F-B116-A6D58493E265}" name="coef2" dataDxfId="9" totalsRowDxfId="10"/>
    <tableColumn id="7" xr3:uid="{FDEBBDDC-30C3-4997-B232-3B315B040C33}" name="weighted" dataDxfId="7" totalsRowDxfId="8">
      <calculatedColumnFormula>(C2*E2+D2*F2)/(C2+D2)</calculatedColumnFormula>
    </tableColumn>
    <tableColumn id="8" xr3:uid="{F87E0600-48D2-41DA-9116-5AB7B8ADBFEA}" name="проектов" dataDxfId="5" totalsRowDxfId="6">
      <calculatedColumnFormula>Таблица3[[#This Row],[projects_coef1]]+Таблица3[[#This Row],[projects_coef2]]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0D583-9635-4546-8239-EF5A8083C29E}" name="Таблица1" displayName="Таблица1" ref="A1:G97" totalsRowShown="0" headerRowDxfId="4" headerRowBorderDxfId="2" tableBorderDxfId="3">
  <autoFilter ref="A1:G97" xr:uid="{00000000-0001-0000-0000-000000000000}"/>
  <sortState xmlns:xlrd2="http://schemas.microsoft.com/office/spreadsheetml/2017/richdata2" ref="A2:G97">
    <sortCondition ref="B2:B97" customList="Январь,Февраль,Март,Апрель,Май,Июнь,Июль,Август,Сентябрь,Октябрь,Ноябрь,Декабрь"/>
  </sortState>
  <tableColumns count="7">
    <tableColumn id="1" xr3:uid="{A164AB07-17F0-4FEF-876E-C561533DE0F3}" name="AM"/>
    <tableColumn id="2" xr3:uid="{B753B811-16BA-4B82-8C9A-A04C13D05F90}" name="month"/>
    <tableColumn id="3" xr3:uid="{AC439791-93B3-4FF0-8AC9-8FA770A5A48B}" name="projects_coef1"/>
    <tableColumn id="4" xr3:uid="{2001AEA4-8F90-4E16-A1AC-2819B664196B}" name="coef1_avg" dataDxfId="1"/>
    <tableColumn id="5" xr3:uid="{AEF2FAD4-07FD-4AC8-80FC-5261DD271D9D}" name="projects_coef2"/>
    <tableColumn id="6" xr3:uid="{9F6A0830-49E3-4565-9D13-CC0511472D57}" name="coef2_avg" dataDxfId="0"/>
    <tableColumn id="7" xr3:uid="{7DFFAE6B-BD23-4F8A-AAA4-DE02C00C4FC3}" name="total projec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763C-8F38-4537-AF46-3408B163E009}">
  <dimension ref="G1"/>
  <sheetViews>
    <sheetView showGridLines="0" zoomScale="43" zoomScaleNormal="43" workbookViewId="0">
      <selection activeCell="AA18" sqref="AA18"/>
    </sheetView>
  </sheetViews>
  <sheetFormatPr defaultRowHeight="14.25" x14ac:dyDescent="0.45"/>
  <cols>
    <col min="1" max="16384" width="9.06640625" style="1"/>
  </cols>
  <sheetData>
    <row r="1" spans="7:7" s="1" customFormat="1" ht="25.5" x14ac:dyDescent="0.75">
      <c r="G1" s="2" t="s">
        <v>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B655-A6FF-4430-817F-4035E88EAF9B}">
  <dimension ref="A5:O16"/>
  <sheetViews>
    <sheetView topLeftCell="A6" zoomScale="101" zoomScaleNormal="160" workbookViewId="0">
      <selection activeCell="L23" sqref="L23"/>
    </sheetView>
  </sheetViews>
  <sheetFormatPr defaultColWidth="9.06640625" defaultRowHeight="14.25" x14ac:dyDescent="0.45"/>
  <cols>
    <col min="1" max="1" width="11.3984375" style="1" customWidth="1"/>
    <col min="2" max="2" width="4.6640625" style="1" customWidth="1"/>
    <col min="3" max="14" width="2.59765625" style="1" customWidth="1"/>
    <col min="15" max="16384" width="9.06640625" style="1"/>
  </cols>
  <sheetData>
    <row r="5" spans="1:15" ht="14.65" thickBot="1" x14ac:dyDescent="0.5"/>
    <row r="6" spans="1:15" ht="15" thickTop="1" thickBot="1" x14ac:dyDescent="0.5">
      <c r="A6" s="15" t="s">
        <v>11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5" ht="14.65" thickTop="1" x14ac:dyDescent="0.45">
      <c r="A7" s="12" t="s">
        <v>10</v>
      </c>
      <c r="B7" s="11" t="s">
        <v>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</row>
    <row r="8" spans="1:15" x14ac:dyDescent="0.45">
      <c r="A8" s="8" t="s">
        <v>8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6">
        <v>1</v>
      </c>
    </row>
    <row r="9" spans="1:15" x14ac:dyDescent="0.45">
      <c r="A9" s="8" t="s">
        <v>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6">
        <v>1</v>
      </c>
    </row>
    <row r="10" spans="1:15" x14ac:dyDescent="0.45">
      <c r="A10" s="8" t="s">
        <v>6</v>
      </c>
      <c r="B10" s="7">
        <v>1</v>
      </c>
      <c r="C10" s="7">
        <v>0</v>
      </c>
      <c r="D10" s="7">
        <v>1</v>
      </c>
      <c r="E10" s="7">
        <v>1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6">
        <v>1</v>
      </c>
    </row>
    <row r="11" spans="1:15" ht="12.4" customHeight="1" x14ac:dyDescent="0.45">
      <c r="A11" s="8" t="s">
        <v>5</v>
      </c>
      <c r="B11" s="7">
        <v>1</v>
      </c>
      <c r="C11" s="7">
        <v>0</v>
      </c>
      <c r="D11" s="7">
        <v>1</v>
      </c>
      <c r="E11" s="7">
        <v>1</v>
      </c>
      <c r="F11" s="7">
        <v>0</v>
      </c>
      <c r="G11" s="7">
        <v>0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6">
        <v>1</v>
      </c>
    </row>
    <row r="12" spans="1:15" ht="21.4" customHeight="1" x14ac:dyDescent="0.45">
      <c r="A12" s="8" t="s">
        <v>4</v>
      </c>
      <c r="B12" s="7">
        <v>1</v>
      </c>
      <c r="C12" s="7">
        <v>0</v>
      </c>
      <c r="D12" s="7">
        <v>1</v>
      </c>
      <c r="E12" s="7">
        <v>1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6">
        <v>0</v>
      </c>
      <c r="O12" s="13"/>
    </row>
    <row r="13" spans="1:15" x14ac:dyDescent="0.45">
      <c r="A13" s="8" t="s">
        <v>3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1</v>
      </c>
      <c r="L13" s="7">
        <v>0</v>
      </c>
      <c r="M13" s="6">
        <v>0</v>
      </c>
    </row>
    <row r="14" spans="1:15" x14ac:dyDescent="0.45">
      <c r="A14" s="8" t="s">
        <v>2</v>
      </c>
      <c r="B14" s="7">
        <v>1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1</v>
      </c>
      <c r="M14" s="6">
        <v>1</v>
      </c>
    </row>
    <row r="15" spans="1:15" ht="14.65" thickBot="1" x14ac:dyDescent="0.5">
      <c r="A15" s="5" t="s">
        <v>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1</v>
      </c>
    </row>
    <row r="16" spans="1:15" ht="14.65" thickTop="1" x14ac:dyDescent="0.45"/>
  </sheetData>
  <mergeCells count="2">
    <mergeCell ref="A6:M6"/>
    <mergeCell ref="B7:M7"/>
  </mergeCells>
  <conditionalFormatting sqref="A8:M15 A7:B7">
    <cfRule type="colorScale" priority="1">
      <colorScale>
        <cfvo type="min"/>
        <cfvo type="num" val="1"/>
        <color theme="0" tint="-4.9989318521683403E-2"/>
        <color rgb="FFD6F1AF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180C-5953-4482-9ECB-7EB7B9E7230B}">
  <dimension ref="A1:H22"/>
  <sheetViews>
    <sheetView zoomScale="75" workbookViewId="0">
      <selection activeCell="B17" sqref="B17"/>
    </sheetView>
  </sheetViews>
  <sheetFormatPr defaultColWidth="9.06640625" defaultRowHeight="14.25" x14ac:dyDescent="0.45"/>
  <cols>
    <col min="1" max="1" width="9.06640625" style="1"/>
    <col min="2" max="2" width="24.9296875" style="1" customWidth="1"/>
    <col min="3" max="4" width="14.53125" style="1" customWidth="1"/>
    <col min="5" max="6" width="9.06640625" style="16"/>
    <col min="7" max="7" width="10.265625" style="16" customWidth="1"/>
    <col min="8" max="16384" width="9.06640625" style="1"/>
  </cols>
  <sheetData>
    <row r="1" spans="1:8" x14ac:dyDescent="0.45">
      <c r="A1" s="25" t="s">
        <v>31</v>
      </c>
      <c r="B1" s="25" t="s">
        <v>30</v>
      </c>
      <c r="C1" s="25" t="s">
        <v>29</v>
      </c>
      <c r="D1" s="25" t="s">
        <v>28</v>
      </c>
      <c r="E1" s="24" t="s">
        <v>27</v>
      </c>
      <c r="F1" s="24" t="s">
        <v>26</v>
      </c>
      <c r="G1" s="23" t="s">
        <v>25</v>
      </c>
      <c r="H1" s="1" t="s">
        <v>24</v>
      </c>
    </row>
    <row r="2" spans="1:8" x14ac:dyDescent="0.45">
      <c r="A2" s="1" t="s">
        <v>23</v>
      </c>
      <c r="B2" s="1">
        <v>12</v>
      </c>
      <c r="C2" s="1">
        <v>42</v>
      </c>
      <c r="D2" s="1">
        <v>7</v>
      </c>
      <c r="E2" s="16">
        <v>0.61901549473502671</v>
      </c>
      <c r="F2" s="16">
        <v>1.013246828982449</v>
      </c>
      <c r="G2" s="16">
        <f>(C2*E2+D2*F2)/(C2+D2)</f>
        <v>0.67533425677037262</v>
      </c>
      <c r="H2" s="1">
        <f>Таблица3[[#This Row],[projects_coef1]]+Таблица3[[#This Row],[projects_coef2]]</f>
        <v>49</v>
      </c>
    </row>
    <row r="3" spans="1:8" x14ac:dyDescent="0.45">
      <c r="A3" s="1" t="s">
        <v>22</v>
      </c>
      <c r="B3" s="1">
        <v>7</v>
      </c>
      <c r="C3" s="1">
        <v>15</v>
      </c>
      <c r="D3" s="1">
        <v>0</v>
      </c>
      <c r="E3" s="16">
        <v>0.44378015559226758</v>
      </c>
      <c r="G3" s="16">
        <f>(C3*E3+D3*F3)/(C3+D3)</f>
        <v>0.44378015559226758</v>
      </c>
      <c r="H3" s="1">
        <f>Таблица3[[#This Row],[projects_coef1]]+Таблица3[[#This Row],[projects_coef2]]</f>
        <v>15</v>
      </c>
    </row>
    <row r="4" spans="1:8" x14ac:dyDescent="0.45">
      <c r="A4" s="1" t="s">
        <v>21</v>
      </c>
      <c r="B4" s="1">
        <v>5</v>
      </c>
      <c r="C4" s="1">
        <v>7</v>
      </c>
      <c r="D4" s="1">
        <v>0</v>
      </c>
      <c r="E4" s="16">
        <v>0.77373578889628303</v>
      </c>
      <c r="G4" s="16">
        <f>(C4*E4+D4*F4)/(C4+D4)</f>
        <v>0.77373578889628303</v>
      </c>
      <c r="H4" s="1">
        <f>Таблица3[[#This Row],[projects_coef1]]+Таблица3[[#This Row],[projects_coef2]]</f>
        <v>7</v>
      </c>
    </row>
    <row r="5" spans="1:8" x14ac:dyDescent="0.45">
      <c r="A5" s="1" t="s">
        <v>20</v>
      </c>
      <c r="B5" s="1">
        <v>7</v>
      </c>
      <c r="C5" s="1">
        <v>14</v>
      </c>
      <c r="D5" s="1">
        <v>0</v>
      </c>
      <c r="E5" s="16">
        <v>0.60522791270631815</v>
      </c>
      <c r="G5" s="16">
        <f>(C5*E5+D5*F5)/(C5+D5)</f>
        <v>0.60522791270631815</v>
      </c>
      <c r="H5" s="1">
        <f>Таблица3[[#This Row],[projects_coef1]]+Таблица3[[#This Row],[projects_coef2]]</f>
        <v>14</v>
      </c>
    </row>
    <row r="6" spans="1:8" x14ac:dyDescent="0.45">
      <c r="A6" s="1" t="s">
        <v>19</v>
      </c>
      <c r="B6" s="1">
        <v>1</v>
      </c>
      <c r="C6" s="1">
        <v>1</v>
      </c>
      <c r="D6" s="1">
        <v>0</v>
      </c>
      <c r="E6" s="16">
        <v>1.1111818218738581</v>
      </c>
      <c r="G6" s="16">
        <f>(C6*E6+D6*F6)/(C6+D6)</f>
        <v>1.1111818218738581</v>
      </c>
      <c r="H6" s="1">
        <f>Таблица3[[#This Row],[projects_coef1]]+Таблица3[[#This Row],[projects_coef2]]</f>
        <v>1</v>
      </c>
    </row>
    <row r="7" spans="1:8" x14ac:dyDescent="0.45">
      <c r="A7" s="1" t="s">
        <v>18</v>
      </c>
      <c r="B7" s="1">
        <v>10</v>
      </c>
      <c r="C7" s="1">
        <v>24</v>
      </c>
      <c r="D7" s="1">
        <v>2</v>
      </c>
      <c r="E7" s="16">
        <v>0.35510174635342362</v>
      </c>
      <c r="F7" s="16">
        <v>1.238199017420003</v>
      </c>
      <c r="G7" s="16">
        <f>(C7*E7+D7*F7)/(C7+D7)</f>
        <v>0.4230323056662374</v>
      </c>
      <c r="H7" s="1">
        <f>Таблица3[[#This Row],[projects_coef1]]+Таблица3[[#This Row],[projects_coef2]]</f>
        <v>26</v>
      </c>
    </row>
    <row r="8" spans="1:8" x14ac:dyDescent="0.45">
      <c r="A8" s="1" t="s">
        <v>17</v>
      </c>
      <c r="B8" s="1">
        <v>9</v>
      </c>
      <c r="C8" s="1">
        <v>21</v>
      </c>
      <c r="D8" s="1">
        <v>4</v>
      </c>
      <c r="E8" s="16">
        <v>0.33576157505571458</v>
      </c>
      <c r="F8" s="16">
        <v>1.1814483670048179</v>
      </c>
      <c r="G8" s="16">
        <f>(C8*E8+D8*F8)/(C8+D8)</f>
        <v>0.47107146176757114</v>
      </c>
      <c r="H8" s="1">
        <f>Таблица3[[#This Row],[projects_coef1]]+Таблица3[[#This Row],[projects_coef2]]</f>
        <v>25</v>
      </c>
    </row>
    <row r="9" spans="1:8" x14ac:dyDescent="0.45">
      <c r="A9" s="1" t="s">
        <v>16</v>
      </c>
      <c r="B9" s="1">
        <v>12</v>
      </c>
      <c r="C9" s="1">
        <v>34</v>
      </c>
      <c r="D9" s="1">
        <v>3</v>
      </c>
      <c r="E9" s="16">
        <v>0.35106622325433168</v>
      </c>
      <c r="F9" s="16">
        <v>0.68957419277176157</v>
      </c>
      <c r="G9" s="16">
        <f>(C9*E9+D9*F9)/(C9+D9)</f>
        <v>0.37851281537736653</v>
      </c>
      <c r="H9" s="1">
        <f>Таблица3[[#This Row],[projects_coef1]]+Таблица3[[#This Row],[projects_coef2]]</f>
        <v>37</v>
      </c>
    </row>
    <row r="10" spans="1:8" x14ac:dyDescent="0.45">
      <c r="C10" s="1">
        <f>SUM(Таблица3[[projects_coef1]:[projects_coef2]])</f>
        <v>174</v>
      </c>
    </row>
    <row r="11" spans="1:8" x14ac:dyDescent="0.45">
      <c r="G11" s="16">
        <f>(E2*C2+E3*C3+E4*C4+E5*C5+E6*C6+E7*C7+E8*C8+E9*C9)/(SUM(Таблица3[projects_coef1]))</f>
        <v>0.47573141021576504</v>
      </c>
      <c r="H11" s="16">
        <f>(F2*D2+F7*D7+F8*D8+F9*D9)/(SUM(Таблица3[projects_coef2]))</f>
        <v>1.0227276177532316</v>
      </c>
    </row>
    <row r="12" spans="1:8" ht="14.65" thickBot="1" x14ac:dyDescent="0.5"/>
    <row r="13" spans="1:8" ht="14.65" thickTop="1" x14ac:dyDescent="0.45">
      <c r="C13" s="22" t="s">
        <v>15</v>
      </c>
      <c r="D13" s="21"/>
    </row>
    <row r="14" spans="1:8" x14ac:dyDescent="0.45">
      <c r="C14" s="20" t="s">
        <v>8</v>
      </c>
      <c r="D14" s="19">
        <f>H2</f>
        <v>49</v>
      </c>
    </row>
    <row r="15" spans="1:8" x14ac:dyDescent="0.45">
      <c r="C15" s="20" t="s">
        <v>14</v>
      </c>
      <c r="D15" s="19">
        <f>H9</f>
        <v>37</v>
      </c>
    </row>
    <row r="16" spans="1:8" x14ac:dyDescent="0.45">
      <c r="C16" s="20" t="s">
        <v>13</v>
      </c>
      <c r="D16" s="19">
        <f>H7</f>
        <v>26</v>
      </c>
    </row>
    <row r="17" spans="3:4" x14ac:dyDescent="0.45">
      <c r="C17" s="20" t="s">
        <v>5</v>
      </c>
      <c r="D17" s="19">
        <f>H8</f>
        <v>25</v>
      </c>
    </row>
    <row r="18" spans="3:4" x14ac:dyDescent="0.45">
      <c r="C18" s="20" t="s">
        <v>4</v>
      </c>
      <c r="D18" s="19">
        <f>H3</f>
        <v>15</v>
      </c>
    </row>
    <row r="19" spans="3:4" x14ac:dyDescent="0.45">
      <c r="C19" s="20" t="s">
        <v>3</v>
      </c>
      <c r="D19" s="19">
        <f>H5</f>
        <v>14</v>
      </c>
    </row>
    <row r="20" spans="3:4" x14ac:dyDescent="0.45">
      <c r="C20" s="20" t="s">
        <v>12</v>
      </c>
      <c r="D20" s="19">
        <f>H4</f>
        <v>7</v>
      </c>
    </row>
    <row r="21" spans="3:4" ht="14.65" thickBot="1" x14ac:dyDescent="0.5">
      <c r="C21" s="18" t="s">
        <v>1</v>
      </c>
      <c r="D21" s="17">
        <f>H6</f>
        <v>1</v>
      </c>
    </row>
    <row r="22" spans="3:4" ht="14.65" thickTop="1" x14ac:dyDescent="0.45"/>
  </sheetData>
  <mergeCells count="1">
    <mergeCell ref="C13:D13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5285-D2B2-4375-96C5-E9C1A1ACFEF4}">
  <dimension ref="A1:G97"/>
  <sheetViews>
    <sheetView tabSelected="1" topLeftCell="A2" workbookViewId="0">
      <selection activeCell="B4" sqref="B4"/>
    </sheetView>
  </sheetViews>
  <sheetFormatPr defaultColWidth="9.06640625" defaultRowHeight="14.25" x14ac:dyDescent="0.45"/>
  <cols>
    <col min="1" max="1" width="9.06640625" style="1"/>
    <col min="2" max="2" width="12.59765625" style="1" customWidth="1"/>
    <col min="3" max="3" width="14.53125" style="1" customWidth="1"/>
    <col min="4" max="4" width="10.796875" style="16" customWidth="1"/>
    <col min="5" max="5" width="14.53125" style="1" customWidth="1"/>
    <col min="6" max="6" width="10.796875" style="16" customWidth="1"/>
    <col min="7" max="7" width="13.3984375" style="1" customWidth="1"/>
    <col min="8" max="16384" width="9.06640625" style="1"/>
  </cols>
  <sheetData>
    <row r="1" spans="1:7" x14ac:dyDescent="0.45">
      <c r="A1" s="27" t="s">
        <v>31</v>
      </c>
      <c r="B1" s="27" t="s">
        <v>47</v>
      </c>
      <c r="C1" s="27" t="s">
        <v>29</v>
      </c>
      <c r="D1" s="28" t="s">
        <v>46</v>
      </c>
      <c r="E1" s="27" t="s">
        <v>28</v>
      </c>
      <c r="F1" s="28" t="s">
        <v>45</v>
      </c>
      <c r="G1" s="27" t="s">
        <v>44</v>
      </c>
    </row>
    <row r="2" spans="1:7" x14ac:dyDescent="0.45">
      <c r="A2" s="1" t="s">
        <v>23</v>
      </c>
      <c r="B2" s="26" t="s">
        <v>43</v>
      </c>
      <c r="C2" s="1">
        <v>6</v>
      </c>
      <c r="D2" s="16">
        <v>0.17273025683250801</v>
      </c>
      <c r="E2" s="1">
        <v>0</v>
      </c>
      <c r="G2" s="1">
        <v>6</v>
      </c>
    </row>
    <row r="3" spans="1:7" x14ac:dyDescent="0.45">
      <c r="A3" s="1" t="s">
        <v>22</v>
      </c>
      <c r="B3" s="26" t="s">
        <v>43</v>
      </c>
      <c r="C3" s="1">
        <v>4</v>
      </c>
      <c r="D3" s="16">
        <v>0.1739683193426303</v>
      </c>
      <c r="E3" s="1">
        <v>0</v>
      </c>
      <c r="G3" s="1">
        <v>4</v>
      </c>
    </row>
    <row r="4" spans="1:7" x14ac:dyDescent="0.45">
      <c r="A4" s="1" t="s">
        <v>21</v>
      </c>
      <c r="B4" s="1" t="s">
        <v>43</v>
      </c>
      <c r="C4" s="1">
        <v>1</v>
      </c>
      <c r="D4" s="16">
        <v>1.26597879048438</v>
      </c>
      <c r="E4" s="1">
        <v>0</v>
      </c>
      <c r="G4" s="1">
        <v>1</v>
      </c>
    </row>
    <row r="5" spans="1:7" x14ac:dyDescent="0.45">
      <c r="A5" s="1" t="s">
        <v>20</v>
      </c>
      <c r="B5" s="1" t="s">
        <v>43</v>
      </c>
      <c r="C5" s="1">
        <v>4</v>
      </c>
      <c r="D5" s="16">
        <v>0.21995207931429681</v>
      </c>
      <c r="E5" s="1">
        <v>0</v>
      </c>
      <c r="G5" s="1">
        <v>4</v>
      </c>
    </row>
    <row r="6" spans="1:7" x14ac:dyDescent="0.45">
      <c r="A6" s="1" t="s">
        <v>19</v>
      </c>
      <c r="B6" s="1" t="s">
        <v>43</v>
      </c>
      <c r="C6" s="1">
        <v>0</v>
      </c>
      <c r="E6" s="1">
        <v>0</v>
      </c>
      <c r="G6" s="1">
        <v>0</v>
      </c>
    </row>
    <row r="7" spans="1:7" x14ac:dyDescent="0.45">
      <c r="A7" s="1" t="s">
        <v>18</v>
      </c>
      <c r="B7" s="1" t="s">
        <v>43</v>
      </c>
      <c r="C7" s="1">
        <v>2</v>
      </c>
      <c r="D7" s="16">
        <v>0.50912447257383964</v>
      </c>
      <c r="E7" s="1">
        <v>0</v>
      </c>
      <c r="G7" s="1">
        <v>2</v>
      </c>
    </row>
    <row r="8" spans="1:7" x14ac:dyDescent="0.45">
      <c r="A8" s="1" t="s">
        <v>17</v>
      </c>
      <c r="B8" s="1" t="s">
        <v>43</v>
      </c>
      <c r="C8" s="1">
        <v>2</v>
      </c>
      <c r="D8" s="16">
        <v>0.49781646897288218</v>
      </c>
      <c r="E8" s="1">
        <v>0</v>
      </c>
      <c r="G8" s="1">
        <v>2</v>
      </c>
    </row>
    <row r="9" spans="1:7" x14ac:dyDescent="0.45">
      <c r="A9" s="1" t="s">
        <v>16</v>
      </c>
      <c r="B9" s="1" t="s">
        <v>43</v>
      </c>
      <c r="C9" s="1">
        <v>4</v>
      </c>
      <c r="D9" s="16">
        <v>0.2068470798059619</v>
      </c>
      <c r="E9" s="1">
        <v>1</v>
      </c>
      <c r="F9" s="16">
        <v>1.0475374732334051</v>
      </c>
      <c r="G9" s="1">
        <v>5</v>
      </c>
    </row>
    <row r="10" spans="1:7" x14ac:dyDescent="0.45">
      <c r="A10" s="1" t="s">
        <v>23</v>
      </c>
      <c r="B10" s="1" t="s">
        <v>42</v>
      </c>
      <c r="C10" s="1">
        <v>2</v>
      </c>
      <c r="D10" s="16">
        <v>0.7126554645637555</v>
      </c>
      <c r="E10" s="1">
        <v>2</v>
      </c>
      <c r="F10" s="16">
        <v>0.63097025894021108</v>
      </c>
      <c r="G10" s="1">
        <v>4</v>
      </c>
    </row>
    <row r="11" spans="1:7" x14ac:dyDescent="0.45">
      <c r="A11" s="1" t="s">
        <v>22</v>
      </c>
      <c r="B11" s="1" t="s">
        <v>42</v>
      </c>
      <c r="C11" s="1">
        <v>0</v>
      </c>
      <c r="E11" s="1">
        <v>0</v>
      </c>
      <c r="G11" s="1">
        <v>0</v>
      </c>
    </row>
    <row r="12" spans="1:7" x14ac:dyDescent="0.45">
      <c r="A12" s="1" t="s">
        <v>21</v>
      </c>
      <c r="B12" s="1" t="s">
        <v>42</v>
      </c>
      <c r="C12" s="1">
        <v>1</v>
      </c>
      <c r="D12" s="16">
        <v>0.84695494679646821</v>
      </c>
      <c r="E12" s="1">
        <v>0</v>
      </c>
      <c r="G12" s="1">
        <v>1</v>
      </c>
    </row>
    <row r="13" spans="1:7" x14ac:dyDescent="0.45">
      <c r="A13" s="1" t="s">
        <v>20</v>
      </c>
      <c r="B13" s="1" t="s">
        <v>42</v>
      </c>
      <c r="C13" s="1">
        <v>2</v>
      </c>
      <c r="D13" s="16">
        <v>0.40420457556752942</v>
      </c>
      <c r="E13" s="1">
        <v>0</v>
      </c>
      <c r="G13" s="1">
        <v>2</v>
      </c>
    </row>
    <row r="14" spans="1:7" x14ac:dyDescent="0.45">
      <c r="A14" s="1" t="s">
        <v>19</v>
      </c>
      <c r="B14" s="1" t="s">
        <v>42</v>
      </c>
      <c r="C14" s="1">
        <v>0</v>
      </c>
      <c r="E14" s="1">
        <v>0</v>
      </c>
      <c r="G14" s="1">
        <v>0</v>
      </c>
    </row>
    <row r="15" spans="1:7" x14ac:dyDescent="0.45">
      <c r="A15" s="1" t="s">
        <v>18</v>
      </c>
      <c r="B15" s="1" t="s">
        <v>42</v>
      </c>
      <c r="C15" s="1">
        <v>0</v>
      </c>
      <c r="E15" s="1">
        <v>0</v>
      </c>
      <c r="G15" s="1">
        <v>0</v>
      </c>
    </row>
    <row r="16" spans="1:7" x14ac:dyDescent="0.45">
      <c r="A16" s="1" t="s">
        <v>17</v>
      </c>
      <c r="B16" s="1" t="s">
        <v>42</v>
      </c>
      <c r="C16" s="1">
        <v>0</v>
      </c>
      <c r="E16" s="1">
        <v>0</v>
      </c>
      <c r="G16" s="1">
        <v>0</v>
      </c>
    </row>
    <row r="17" spans="1:7" x14ac:dyDescent="0.45">
      <c r="A17" s="1" t="s">
        <v>16</v>
      </c>
      <c r="B17" s="1" t="s">
        <v>42</v>
      </c>
      <c r="C17" s="1">
        <v>1</v>
      </c>
      <c r="D17" s="16">
        <v>0.85144488934413509</v>
      </c>
      <c r="E17" s="1">
        <v>2</v>
      </c>
      <c r="F17" s="16">
        <v>0.51059255254094016</v>
      </c>
      <c r="G17" s="1">
        <v>3</v>
      </c>
    </row>
    <row r="18" spans="1:7" x14ac:dyDescent="0.45">
      <c r="A18" s="1" t="s">
        <v>23</v>
      </c>
      <c r="B18" s="1" t="s">
        <v>41</v>
      </c>
      <c r="C18" s="1">
        <v>5</v>
      </c>
      <c r="D18" s="16">
        <v>0.22578122168553269</v>
      </c>
      <c r="E18" s="1">
        <v>1</v>
      </c>
      <c r="F18" s="16">
        <v>1.9447368723099001</v>
      </c>
      <c r="G18" s="1">
        <v>6</v>
      </c>
    </row>
    <row r="19" spans="1:7" x14ac:dyDescent="0.45">
      <c r="A19" s="1" t="s">
        <v>22</v>
      </c>
      <c r="B19" s="1" t="s">
        <v>41</v>
      </c>
      <c r="C19" s="1">
        <v>1</v>
      </c>
      <c r="D19" s="16">
        <v>1</v>
      </c>
      <c r="E19" s="1">
        <v>0</v>
      </c>
      <c r="G19" s="1">
        <v>1</v>
      </c>
    </row>
    <row r="20" spans="1:7" x14ac:dyDescent="0.45">
      <c r="A20" s="1" t="s">
        <v>21</v>
      </c>
      <c r="B20" s="1" t="s">
        <v>41</v>
      </c>
      <c r="C20" s="1">
        <v>0</v>
      </c>
      <c r="E20" s="1">
        <v>0</v>
      </c>
      <c r="G20" s="1">
        <v>0</v>
      </c>
    </row>
    <row r="21" spans="1:7" x14ac:dyDescent="0.45">
      <c r="A21" s="1" t="s">
        <v>20</v>
      </c>
      <c r="B21" s="1" t="s">
        <v>41</v>
      </c>
      <c r="C21" s="1">
        <v>1</v>
      </c>
      <c r="D21" s="16">
        <v>2.4305770172992118</v>
      </c>
      <c r="E21" s="1">
        <v>0</v>
      </c>
      <c r="G21" s="1">
        <v>1</v>
      </c>
    </row>
    <row r="22" spans="1:7" x14ac:dyDescent="0.45">
      <c r="A22" s="1" t="s">
        <v>19</v>
      </c>
      <c r="B22" s="1" t="s">
        <v>41</v>
      </c>
      <c r="C22" s="1">
        <v>0</v>
      </c>
      <c r="E22" s="1">
        <v>0</v>
      </c>
      <c r="G22" s="1">
        <v>0</v>
      </c>
    </row>
    <row r="23" spans="1:7" x14ac:dyDescent="0.45">
      <c r="A23" s="1" t="s">
        <v>18</v>
      </c>
      <c r="B23" s="1" t="s">
        <v>41</v>
      </c>
      <c r="C23" s="1">
        <v>2</v>
      </c>
      <c r="D23" s="16">
        <v>0.45349677035372399</v>
      </c>
      <c r="E23" s="1">
        <v>0</v>
      </c>
      <c r="G23" s="1">
        <v>2</v>
      </c>
    </row>
    <row r="24" spans="1:7" x14ac:dyDescent="0.45">
      <c r="A24" s="1" t="s">
        <v>17</v>
      </c>
      <c r="B24" s="1" t="s">
        <v>41</v>
      </c>
      <c r="C24" s="1">
        <v>0</v>
      </c>
      <c r="E24" s="1">
        <v>1</v>
      </c>
      <c r="F24" s="16">
        <v>1.150520833333333</v>
      </c>
      <c r="G24" s="1">
        <v>1</v>
      </c>
    </row>
    <row r="25" spans="1:7" x14ac:dyDescent="0.45">
      <c r="A25" s="1" t="s">
        <v>16</v>
      </c>
      <c r="B25" s="1" t="s">
        <v>41</v>
      </c>
      <c r="C25" s="1">
        <v>3</v>
      </c>
      <c r="D25" s="16">
        <v>0.35889730339824372</v>
      </c>
      <c r="E25" s="1">
        <v>0</v>
      </c>
      <c r="G25" s="1">
        <v>3</v>
      </c>
    </row>
    <row r="26" spans="1:7" x14ac:dyDescent="0.45">
      <c r="A26" s="1" t="s">
        <v>23</v>
      </c>
      <c r="B26" s="1" t="s">
        <v>40</v>
      </c>
      <c r="C26" s="1">
        <v>5</v>
      </c>
      <c r="D26" s="16">
        <v>0.19223090172864549</v>
      </c>
      <c r="E26" s="1">
        <v>1</v>
      </c>
      <c r="F26" s="16">
        <v>1</v>
      </c>
      <c r="G26" s="1">
        <v>6</v>
      </c>
    </row>
    <row r="27" spans="1:7" x14ac:dyDescent="0.45">
      <c r="A27" s="1" t="s">
        <v>22</v>
      </c>
      <c r="B27" s="1" t="s">
        <v>40</v>
      </c>
      <c r="C27" s="1">
        <v>2</v>
      </c>
      <c r="D27" s="16">
        <v>0.43072064747038707</v>
      </c>
      <c r="E27" s="1">
        <v>0</v>
      </c>
      <c r="G27" s="1">
        <v>2</v>
      </c>
    </row>
    <row r="28" spans="1:7" x14ac:dyDescent="0.45">
      <c r="A28" s="1" t="s">
        <v>21</v>
      </c>
      <c r="B28" s="1" t="s">
        <v>40</v>
      </c>
      <c r="C28" s="1">
        <v>0</v>
      </c>
      <c r="E28" s="1">
        <v>0</v>
      </c>
      <c r="G28" s="1">
        <v>0</v>
      </c>
    </row>
    <row r="29" spans="1:7" x14ac:dyDescent="0.45">
      <c r="A29" s="1" t="s">
        <v>20</v>
      </c>
      <c r="B29" s="1" t="s">
        <v>40</v>
      </c>
      <c r="C29" s="1">
        <v>2</v>
      </c>
      <c r="D29" s="16">
        <v>0.54485194621900401</v>
      </c>
      <c r="E29" s="1">
        <v>0</v>
      </c>
      <c r="G29" s="1">
        <v>2</v>
      </c>
    </row>
    <row r="30" spans="1:7" x14ac:dyDescent="0.45">
      <c r="A30" s="1" t="s">
        <v>19</v>
      </c>
      <c r="B30" s="1" t="s">
        <v>40</v>
      </c>
      <c r="C30" s="1">
        <v>0</v>
      </c>
      <c r="E30" s="1">
        <v>0</v>
      </c>
      <c r="G30" s="1">
        <v>0</v>
      </c>
    </row>
    <row r="31" spans="1:7" x14ac:dyDescent="0.45">
      <c r="A31" s="1" t="s">
        <v>18</v>
      </c>
      <c r="B31" s="1" t="s">
        <v>40</v>
      </c>
      <c r="C31" s="1">
        <v>2</v>
      </c>
      <c r="D31" s="16">
        <v>0.45272695077942898</v>
      </c>
      <c r="E31" s="1">
        <v>1</v>
      </c>
      <c r="F31" s="16">
        <v>1.1938088829071329</v>
      </c>
      <c r="G31" s="1">
        <v>3</v>
      </c>
    </row>
    <row r="32" spans="1:7" x14ac:dyDescent="0.45">
      <c r="A32" s="1" t="s">
        <v>17</v>
      </c>
      <c r="B32" s="1" t="s">
        <v>40</v>
      </c>
      <c r="C32" s="1">
        <v>2</v>
      </c>
      <c r="D32" s="16">
        <v>0.48671914463714427</v>
      </c>
      <c r="E32" s="1">
        <v>0</v>
      </c>
      <c r="G32" s="1">
        <v>2</v>
      </c>
    </row>
    <row r="33" spans="1:7" x14ac:dyDescent="0.45">
      <c r="A33" s="1" t="s">
        <v>16</v>
      </c>
      <c r="B33" s="1" t="s">
        <v>40</v>
      </c>
      <c r="C33" s="1">
        <v>3</v>
      </c>
      <c r="D33" s="16">
        <v>0.42152227572641932</v>
      </c>
      <c r="E33" s="1">
        <v>0</v>
      </c>
      <c r="G33" s="1">
        <v>3</v>
      </c>
    </row>
    <row r="34" spans="1:7" x14ac:dyDescent="0.45">
      <c r="A34" s="1" t="s">
        <v>23</v>
      </c>
      <c r="B34" s="1" t="s">
        <v>39</v>
      </c>
      <c r="C34" s="1">
        <v>6</v>
      </c>
      <c r="D34" s="16">
        <v>0.13545665450431049</v>
      </c>
      <c r="E34" s="1">
        <v>0</v>
      </c>
      <c r="G34" s="1">
        <v>6</v>
      </c>
    </row>
    <row r="35" spans="1:7" x14ac:dyDescent="0.45">
      <c r="A35" s="1" t="s">
        <v>22</v>
      </c>
      <c r="B35" s="1" t="s">
        <v>39</v>
      </c>
      <c r="C35" s="1">
        <v>1</v>
      </c>
      <c r="D35" s="16">
        <v>1</v>
      </c>
      <c r="E35" s="1">
        <v>0</v>
      </c>
      <c r="G35" s="1">
        <v>1</v>
      </c>
    </row>
    <row r="36" spans="1:7" x14ac:dyDescent="0.45">
      <c r="A36" s="1" t="s">
        <v>21</v>
      </c>
      <c r="B36" s="1" t="s">
        <v>39</v>
      </c>
      <c r="C36" s="1">
        <v>0</v>
      </c>
      <c r="E36" s="1">
        <v>0</v>
      </c>
      <c r="G36" s="1">
        <v>0</v>
      </c>
    </row>
    <row r="37" spans="1:7" x14ac:dyDescent="0.45">
      <c r="A37" s="1" t="s">
        <v>20</v>
      </c>
      <c r="B37" s="1" t="s">
        <v>39</v>
      </c>
      <c r="C37" s="1">
        <v>2</v>
      </c>
      <c r="D37" s="16">
        <v>0.57950790150653853</v>
      </c>
      <c r="E37" s="1">
        <v>0</v>
      </c>
      <c r="G37" s="1">
        <v>2</v>
      </c>
    </row>
    <row r="38" spans="1:7" x14ac:dyDescent="0.45">
      <c r="A38" s="1" t="s">
        <v>19</v>
      </c>
      <c r="B38" s="1" t="s">
        <v>39</v>
      </c>
      <c r="C38" s="1">
        <v>0</v>
      </c>
      <c r="E38" s="1">
        <v>0</v>
      </c>
      <c r="G38" s="1">
        <v>0</v>
      </c>
    </row>
    <row r="39" spans="1:7" x14ac:dyDescent="0.45">
      <c r="A39" s="1" t="s">
        <v>18</v>
      </c>
      <c r="B39" s="1" t="s">
        <v>39</v>
      </c>
      <c r="C39" s="1">
        <v>6</v>
      </c>
      <c r="D39" s="16">
        <v>0.17139503576475129</v>
      </c>
      <c r="E39" s="1">
        <v>0</v>
      </c>
      <c r="G39" s="1">
        <v>6</v>
      </c>
    </row>
    <row r="40" spans="1:7" x14ac:dyDescent="0.45">
      <c r="A40" s="1" t="s">
        <v>17</v>
      </c>
      <c r="B40" s="1" t="s">
        <v>39</v>
      </c>
      <c r="C40" s="1">
        <v>0</v>
      </c>
      <c r="E40" s="1">
        <v>0</v>
      </c>
      <c r="G40" s="1">
        <v>0</v>
      </c>
    </row>
    <row r="41" spans="1:7" x14ac:dyDescent="0.45">
      <c r="A41" s="1" t="s">
        <v>16</v>
      </c>
      <c r="B41" s="1" t="s">
        <v>39</v>
      </c>
      <c r="C41" s="1">
        <v>2</v>
      </c>
      <c r="D41" s="16">
        <v>0.27203297377493951</v>
      </c>
      <c r="E41" s="1">
        <v>0</v>
      </c>
      <c r="G41" s="1">
        <v>2</v>
      </c>
    </row>
    <row r="42" spans="1:7" x14ac:dyDescent="0.45">
      <c r="A42" s="1" t="s">
        <v>23</v>
      </c>
      <c r="B42" s="1" t="s">
        <v>38</v>
      </c>
      <c r="C42" s="1">
        <v>2</v>
      </c>
      <c r="D42" s="16">
        <v>0.46504449956229937</v>
      </c>
      <c r="E42" s="1">
        <v>1</v>
      </c>
      <c r="F42" s="16">
        <v>1</v>
      </c>
      <c r="G42" s="1">
        <v>3</v>
      </c>
    </row>
    <row r="43" spans="1:7" x14ac:dyDescent="0.45">
      <c r="A43" s="1" t="s">
        <v>22</v>
      </c>
      <c r="B43" s="1" t="s">
        <v>38</v>
      </c>
      <c r="C43" s="1">
        <v>0</v>
      </c>
      <c r="E43" s="1">
        <v>0</v>
      </c>
      <c r="G43" s="1">
        <v>0</v>
      </c>
    </row>
    <row r="44" spans="1:7" x14ac:dyDescent="0.45">
      <c r="A44" s="1" t="s">
        <v>21</v>
      </c>
      <c r="B44" s="1" t="s">
        <v>38</v>
      </c>
      <c r="C44" s="1">
        <v>0</v>
      </c>
      <c r="E44" s="1">
        <v>0</v>
      </c>
      <c r="G44" s="1">
        <v>0</v>
      </c>
    </row>
    <row r="45" spans="1:7" x14ac:dyDescent="0.45">
      <c r="A45" s="1" t="s">
        <v>20</v>
      </c>
      <c r="B45" s="1" t="s">
        <v>38</v>
      </c>
      <c r="C45" s="1">
        <v>0</v>
      </c>
      <c r="E45" s="1">
        <v>0</v>
      </c>
      <c r="G45" s="1">
        <v>0</v>
      </c>
    </row>
    <row r="46" spans="1:7" x14ac:dyDescent="0.45">
      <c r="A46" s="1" t="s">
        <v>19</v>
      </c>
      <c r="B46" s="1" t="s">
        <v>38</v>
      </c>
      <c r="C46" s="1">
        <v>0</v>
      </c>
      <c r="E46" s="1">
        <v>0</v>
      </c>
      <c r="G46" s="1">
        <v>0</v>
      </c>
    </row>
    <row r="47" spans="1:7" x14ac:dyDescent="0.45">
      <c r="A47" s="1" t="s">
        <v>18</v>
      </c>
      <c r="B47" s="1" t="s">
        <v>38</v>
      </c>
      <c r="C47" s="1">
        <v>0</v>
      </c>
      <c r="E47" s="1">
        <v>0</v>
      </c>
      <c r="G47" s="1">
        <v>0</v>
      </c>
    </row>
    <row r="48" spans="1:7" x14ac:dyDescent="0.45">
      <c r="A48" s="1" t="s">
        <v>17</v>
      </c>
      <c r="B48" s="1" t="s">
        <v>38</v>
      </c>
      <c r="C48" s="1">
        <v>0</v>
      </c>
      <c r="E48" s="1">
        <v>0</v>
      </c>
      <c r="G48" s="1">
        <v>0</v>
      </c>
    </row>
    <row r="49" spans="1:7" x14ac:dyDescent="0.45">
      <c r="A49" s="1" t="s">
        <v>16</v>
      </c>
      <c r="B49" s="1" t="s">
        <v>38</v>
      </c>
      <c r="C49" s="1">
        <v>1</v>
      </c>
      <c r="D49" s="16">
        <v>1.3700105596620911</v>
      </c>
      <c r="E49" s="1">
        <v>0</v>
      </c>
      <c r="G49" s="1">
        <v>1</v>
      </c>
    </row>
    <row r="50" spans="1:7" x14ac:dyDescent="0.45">
      <c r="A50" s="1" t="s">
        <v>23</v>
      </c>
      <c r="B50" s="1" t="s">
        <v>37</v>
      </c>
      <c r="C50" s="1">
        <v>5</v>
      </c>
      <c r="D50" s="16">
        <v>2.8639260860970972</v>
      </c>
      <c r="E50" s="1">
        <v>0</v>
      </c>
      <c r="G50" s="1">
        <v>5</v>
      </c>
    </row>
    <row r="51" spans="1:7" x14ac:dyDescent="0.45">
      <c r="A51" s="1" t="s">
        <v>22</v>
      </c>
      <c r="B51" s="1" t="s">
        <v>37</v>
      </c>
      <c r="C51" s="1">
        <v>2</v>
      </c>
      <c r="D51" s="16">
        <v>0.64305920119021565</v>
      </c>
      <c r="E51" s="1">
        <v>0</v>
      </c>
      <c r="G51" s="1">
        <v>2</v>
      </c>
    </row>
    <row r="52" spans="1:7" x14ac:dyDescent="0.45">
      <c r="A52" s="1" t="s">
        <v>21</v>
      </c>
      <c r="B52" s="1" t="s">
        <v>37</v>
      </c>
      <c r="C52" s="1">
        <v>0</v>
      </c>
      <c r="E52" s="1">
        <v>0</v>
      </c>
      <c r="G52" s="1">
        <v>0</v>
      </c>
    </row>
    <row r="53" spans="1:7" x14ac:dyDescent="0.45">
      <c r="A53" s="1" t="s">
        <v>20</v>
      </c>
      <c r="B53" s="1" t="s">
        <v>37</v>
      </c>
      <c r="C53" s="1">
        <v>1</v>
      </c>
      <c r="D53" s="16">
        <v>1.1975246274311691</v>
      </c>
      <c r="E53" s="1">
        <v>0</v>
      </c>
      <c r="G53" s="1">
        <v>1</v>
      </c>
    </row>
    <row r="54" spans="1:7" x14ac:dyDescent="0.45">
      <c r="A54" s="1" t="s">
        <v>19</v>
      </c>
      <c r="B54" s="1" t="s">
        <v>37</v>
      </c>
      <c r="C54" s="1">
        <v>0</v>
      </c>
      <c r="E54" s="1">
        <v>0</v>
      </c>
      <c r="G54" s="1">
        <v>0</v>
      </c>
    </row>
    <row r="55" spans="1:7" x14ac:dyDescent="0.45">
      <c r="A55" s="1" t="s">
        <v>18</v>
      </c>
      <c r="B55" s="1" t="s">
        <v>37</v>
      </c>
      <c r="C55" s="1">
        <v>1</v>
      </c>
      <c r="D55" s="16">
        <v>0.69738480697384808</v>
      </c>
      <c r="E55" s="1">
        <v>0</v>
      </c>
      <c r="G55" s="1">
        <v>1</v>
      </c>
    </row>
    <row r="56" spans="1:7" x14ac:dyDescent="0.45">
      <c r="A56" s="1" t="s">
        <v>17</v>
      </c>
      <c r="B56" s="1" t="s">
        <v>37</v>
      </c>
      <c r="C56" s="1">
        <v>0</v>
      </c>
      <c r="E56" s="1">
        <v>1</v>
      </c>
      <c r="F56" s="16">
        <v>0.99548991489877592</v>
      </c>
      <c r="G56" s="1">
        <v>1</v>
      </c>
    </row>
    <row r="57" spans="1:7" x14ac:dyDescent="0.45">
      <c r="A57" s="1" t="s">
        <v>16</v>
      </c>
      <c r="B57" s="1" t="s">
        <v>37</v>
      </c>
      <c r="C57" s="1">
        <v>5</v>
      </c>
      <c r="D57" s="16">
        <v>0.2116250959571509</v>
      </c>
      <c r="E57" s="1">
        <v>0</v>
      </c>
      <c r="G57" s="1">
        <v>5</v>
      </c>
    </row>
    <row r="58" spans="1:7" x14ac:dyDescent="0.45">
      <c r="A58" s="1" t="s">
        <v>23</v>
      </c>
      <c r="B58" s="1" t="s">
        <v>36</v>
      </c>
      <c r="C58" s="1">
        <v>3</v>
      </c>
      <c r="D58" s="16">
        <v>0.22777777777777769</v>
      </c>
      <c r="E58" s="1">
        <v>0</v>
      </c>
      <c r="G58" s="1">
        <v>3</v>
      </c>
    </row>
    <row r="59" spans="1:7" x14ac:dyDescent="0.45">
      <c r="A59" s="1" t="s">
        <v>22</v>
      </c>
      <c r="B59" s="1" t="s">
        <v>36</v>
      </c>
      <c r="C59" s="1">
        <v>3</v>
      </c>
      <c r="D59" s="16">
        <v>0.27146873217028922</v>
      </c>
      <c r="E59" s="1">
        <v>0</v>
      </c>
      <c r="G59" s="1">
        <v>3</v>
      </c>
    </row>
    <row r="60" spans="1:7" x14ac:dyDescent="0.45">
      <c r="A60" s="1" t="s">
        <v>21</v>
      </c>
      <c r="B60" s="1" t="s">
        <v>36</v>
      </c>
      <c r="C60" s="1">
        <v>0</v>
      </c>
      <c r="E60" s="1">
        <v>0</v>
      </c>
      <c r="G60" s="1">
        <v>0</v>
      </c>
    </row>
    <row r="61" spans="1:7" x14ac:dyDescent="0.45">
      <c r="A61" s="1" t="s">
        <v>20</v>
      </c>
      <c r="B61" s="1" t="s">
        <v>36</v>
      </c>
      <c r="C61" s="1">
        <v>0</v>
      </c>
      <c r="E61" s="1">
        <v>0</v>
      </c>
      <c r="G61" s="1">
        <v>0</v>
      </c>
    </row>
    <row r="62" spans="1:7" x14ac:dyDescent="0.45">
      <c r="A62" s="1" t="s">
        <v>19</v>
      </c>
      <c r="B62" s="1" t="s">
        <v>36</v>
      </c>
      <c r="C62" s="1">
        <v>0</v>
      </c>
      <c r="E62" s="1">
        <v>0</v>
      </c>
      <c r="G62" s="1">
        <v>0</v>
      </c>
    </row>
    <row r="63" spans="1:7" x14ac:dyDescent="0.45">
      <c r="A63" s="1" t="s">
        <v>18</v>
      </c>
      <c r="B63" s="1" t="s">
        <v>36</v>
      </c>
      <c r="C63" s="1">
        <v>2</v>
      </c>
      <c r="D63" s="16">
        <v>0.52145244155148895</v>
      </c>
      <c r="E63" s="1">
        <v>0</v>
      </c>
      <c r="G63" s="1">
        <v>2</v>
      </c>
    </row>
    <row r="64" spans="1:7" x14ac:dyDescent="0.45">
      <c r="A64" s="1" t="s">
        <v>17</v>
      </c>
      <c r="B64" s="1" t="s">
        <v>36</v>
      </c>
      <c r="C64" s="1">
        <v>2</v>
      </c>
      <c r="D64" s="16">
        <v>0.50634081034361933</v>
      </c>
      <c r="E64" s="1">
        <v>1</v>
      </c>
      <c r="F64" s="16">
        <v>1.553065162535253</v>
      </c>
      <c r="G64" s="1">
        <v>3</v>
      </c>
    </row>
    <row r="65" spans="1:7" x14ac:dyDescent="0.45">
      <c r="A65" s="1" t="s">
        <v>16</v>
      </c>
      <c r="B65" s="1" t="s">
        <v>36</v>
      </c>
      <c r="C65" s="1">
        <v>2</v>
      </c>
      <c r="D65" s="16">
        <v>0.44281724442384052</v>
      </c>
      <c r="E65" s="1">
        <v>0</v>
      </c>
      <c r="G65" s="1">
        <v>2</v>
      </c>
    </row>
    <row r="66" spans="1:7" x14ac:dyDescent="0.45">
      <c r="A66" s="1" t="s">
        <v>23</v>
      </c>
      <c r="B66" s="1" t="s">
        <v>35</v>
      </c>
      <c r="C66" s="1">
        <v>3</v>
      </c>
      <c r="D66" s="16">
        <v>0.35122357253153308</v>
      </c>
      <c r="E66" s="1">
        <v>0</v>
      </c>
      <c r="G66" s="1">
        <v>3</v>
      </c>
    </row>
    <row r="67" spans="1:7" x14ac:dyDescent="0.45">
      <c r="A67" s="1" t="s">
        <v>22</v>
      </c>
      <c r="B67" s="1" t="s">
        <v>35</v>
      </c>
      <c r="C67" s="1">
        <v>2</v>
      </c>
      <c r="D67" s="16">
        <v>0.49943158134071008</v>
      </c>
      <c r="E67" s="1">
        <v>0</v>
      </c>
      <c r="G67" s="1">
        <v>2</v>
      </c>
    </row>
    <row r="68" spans="1:7" x14ac:dyDescent="0.45">
      <c r="A68" s="1" t="s">
        <v>21</v>
      </c>
      <c r="B68" s="1" t="s">
        <v>35</v>
      </c>
      <c r="C68" s="1">
        <v>0</v>
      </c>
      <c r="E68" s="1">
        <v>0</v>
      </c>
      <c r="G68" s="1">
        <v>0</v>
      </c>
    </row>
    <row r="69" spans="1:7" x14ac:dyDescent="0.45">
      <c r="A69" s="1" t="s">
        <v>20</v>
      </c>
      <c r="B69" s="1" t="s">
        <v>35</v>
      </c>
      <c r="C69" s="1">
        <v>0</v>
      </c>
      <c r="E69" s="1">
        <v>0</v>
      </c>
      <c r="G69" s="1">
        <v>0</v>
      </c>
    </row>
    <row r="70" spans="1:7" x14ac:dyDescent="0.45">
      <c r="A70" s="1" t="s">
        <v>19</v>
      </c>
      <c r="B70" s="1" t="s">
        <v>35</v>
      </c>
      <c r="C70" s="1">
        <v>0</v>
      </c>
      <c r="E70" s="1">
        <v>0</v>
      </c>
      <c r="G70" s="1">
        <v>0</v>
      </c>
    </row>
    <row r="71" spans="1:7" x14ac:dyDescent="0.45">
      <c r="A71" s="1" t="s">
        <v>18</v>
      </c>
      <c r="B71" s="1" t="s">
        <v>35</v>
      </c>
      <c r="C71" s="1">
        <v>1</v>
      </c>
      <c r="D71" s="16">
        <v>0.97722744093367497</v>
      </c>
      <c r="E71" s="1">
        <v>0</v>
      </c>
      <c r="G71" s="1">
        <v>1</v>
      </c>
    </row>
    <row r="72" spans="1:7" x14ac:dyDescent="0.45">
      <c r="A72" s="1" t="s">
        <v>17</v>
      </c>
      <c r="B72" s="1" t="s">
        <v>35</v>
      </c>
      <c r="C72" s="1">
        <v>3</v>
      </c>
      <c r="D72" s="16">
        <v>0.39224071154361612</v>
      </c>
      <c r="E72" s="1">
        <v>0</v>
      </c>
      <c r="G72" s="1">
        <v>3</v>
      </c>
    </row>
    <row r="73" spans="1:7" x14ac:dyDescent="0.45">
      <c r="A73" s="1" t="s">
        <v>16</v>
      </c>
      <c r="B73" s="1" t="s">
        <v>35</v>
      </c>
      <c r="C73" s="1">
        <v>1</v>
      </c>
      <c r="D73" s="16">
        <v>0.92575496753725695</v>
      </c>
      <c r="E73" s="1">
        <v>0</v>
      </c>
      <c r="G73" s="1">
        <v>1</v>
      </c>
    </row>
    <row r="74" spans="1:7" x14ac:dyDescent="0.45">
      <c r="A74" s="1" t="s">
        <v>23</v>
      </c>
      <c r="B74" s="1" t="s">
        <v>34</v>
      </c>
      <c r="C74" s="1">
        <v>1</v>
      </c>
      <c r="D74" s="16">
        <v>1.861626173601485</v>
      </c>
      <c r="E74" s="1">
        <v>1</v>
      </c>
      <c r="F74" s="16">
        <v>0.99756750182437359</v>
      </c>
      <c r="G74" s="1">
        <v>2</v>
      </c>
    </row>
    <row r="75" spans="1:7" x14ac:dyDescent="0.45">
      <c r="A75" s="1" t="s">
        <v>22</v>
      </c>
      <c r="B75" s="1" t="s">
        <v>34</v>
      </c>
      <c r="C75" s="1">
        <v>0</v>
      </c>
      <c r="E75" s="1">
        <v>0</v>
      </c>
      <c r="G75" s="1">
        <v>0</v>
      </c>
    </row>
    <row r="76" spans="1:7" x14ac:dyDescent="0.45">
      <c r="A76" s="1" t="s">
        <v>21</v>
      </c>
      <c r="B76" s="1" t="s">
        <v>34</v>
      </c>
      <c r="C76" s="1">
        <v>1</v>
      </c>
      <c r="D76" s="16">
        <v>1.308515426021579</v>
      </c>
      <c r="E76" s="1">
        <v>0</v>
      </c>
      <c r="G76" s="1">
        <v>1</v>
      </c>
    </row>
    <row r="77" spans="1:7" x14ac:dyDescent="0.45">
      <c r="A77" s="1" t="s">
        <v>20</v>
      </c>
      <c r="B77" s="1" t="s">
        <v>34</v>
      </c>
      <c r="C77" s="1">
        <v>2</v>
      </c>
      <c r="D77" s="16">
        <v>0.45407598465737098</v>
      </c>
      <c r="E77" s="1">
        <v>0</v>
      </c>
      <c r="G77" s="1">
        <v>2</v>
      </c>
    </row>
    <row r="78" spans="1:7" x14ac:dyDescent="0.45">
      <c r="A78" s="1" t="s">
        <v>19</v>
      </c>
      <c r="B78" s="1" t="s">
        <v>34</v>
      </c>
      <c r="C78" s="1">
        <v>0</v>
      </c>
      <c r="E78" s="1">
        <v>0</v>
      </c>
      <c r="G78" s="1">
        <v>0</v>
      </c>
    </row>
    <row r="79" spans="1:7" x14ac:dyDescent="0.45">
      <c r="A79" s="1" t="s">
        <v>18</v>
      </c>
      <c r="B79" s="1" t="s">
        <v>34</v>
      </c>
      <c r="C79" s="1">
        <v>7</v>
      </c>
      <c r="D79" s="16">
        <v>0.13513312371523439</v>
      </c>
      <c r="E79" s="1">
        <v>0</v>
      </c>
      <c r="G79" s="1">
        <v>7</v>
      </c>
    </row>
    <row r="80" spans="1:7" x14ac:dyDescent="0.45">
      <c r="A80" s="1" t="s">
        <v>17</v>
      </c>
      <c r="B80" s="1" t="s">
        <v>34</v>
      </c>
      <c r="C80" s="1">
        <v>4</v>
      </c>
      <c r="D80" s="16">
        <v>0.27299507448109389</v>
      </c>
      <c r="E80" s="1">
        <v>0</v>
      </c>
      <c r="G80" s="1">
        <v>4</v>
      </c>
    </row>
    <row r="81" spans="1:7" x14ac:dyDescent="0.45">
      <c r="A81" s="1" t="s">
        <v>16</v>
      </c>
      <c r="B81" s="1" t="s">
        <v>34</v>
      </c>
      <c r="C81" s="1">
        <v>6</v>
      </c>
      <c r="D81" s="16">
        <v>0.2042205581508193</v>
      </c>
      <c r="E81" s="1">
        <v>0</v>
      </c>
      <c r="G81" s="1">
        <v>6</v>
      </c>
    </row>
    <row r="82" spans="1:7" x14ac:dyDescent="0.45">
      <c r="A82" s="1" t="s">
        <v>23</v>
      </c>
      <c r="B82" s="1" t="s">
        <v>33</v>
      </c>
      <c r="C82" s="1">
        <v>3</v>
      </c>
      <c r="D82" s="16">
        <v>0.29472292208333711</v>
      </c>
      <c r="E82" s="1">
        <v>0</v>
      </c>
      <c r="G82" s="1">
        <v>3</v>
      </c>
    </row>
    <row r="83" spans="1:7" x14ac:dyDescent="0.45">
      <c r="A83" s="1" t="s">
        <v>22</v>
      </c>
      <c r="B83" s="1" t="s">
        <v>33</v>
      </c>
      <c r="C83" s="1">
        <v>0</v>
      </c>
      <c r="E83" s="1">
        <v>0</v>
      </c>
      <c r="G83" s="1">
        <v>0</v>
      </c>
    </row>
    <row r="84" spans="1:7" x14ac:dyDescent="0.45">
      <c r="A84" s="1" t="s">
        <v>21</v>
      </c>
      <c r="B84" s="1" t="s">
        <v>33</v>
      </c>
      <c r="C84" s="1">
        <v>2</v>
      </c>
      <c r="D84" s="16">
        <v>0.4750729210503537</v>
      </c>
      <c r="E84" s="1">
        <v>0</v>
      </c>
      <c r="G84" s="1">
        <v>2</v>
      </c>
    </row>
    <row r="85" spans="1:7" x14ac:dyDescent="0.45">
      <c r="A85" s="1" t="s">
        <v>20</v>
      </c>
      <c r="B85" s="1" t="s">
        <v>33</v>
      </c>
      <c r="C85" s="1">
        <v>0</v>
      </c>
      <c r="E85" s="1">
        <v>0</v>
      </c>
      <c r="G85" s="1">
        <v>0</v>
      </c>
    </row>
    <row r="86" spans="1:7" x14ac:dyDescent="0.45">
      <c r="A86" s="1" t="s">
        <v>19</v>
      </c>
      <c r="B86" s="1" t="s">
        <v>33</v>
      </c>
      <c r="C86" s="1">
        <v>0</v>
      </c>
      <c r="E86" s="1">
        <v>0</v>
      </c>
      <c r="G86" s="1">
        <v>0</v>
      </c>
    </row>
    <row r="87" spans="1:7" x14ac:dyDescent="0.45">
      <c r="A87" s="1" t="s">
        <v>18</v>
      </c>
      <c r="B87" s="1" t="s">
        <v>33</v>
      </c>
      <c r="C87" s="1">
        <v>0</v>
      </c>
      <c r="E87" s="1">
        <v>1</v>
      </c>
      <c r="F87" s="16">
        <v>1.282589151932874</v>
      </c>
      <c r="G87" s="1">
        <v>1</v>
      </c>
    </row>
    <row r="88" spans="1:7" x14ac:dyDescent="0.45">
      <c r="A88" s="1" t="s">
        <v>17</v>
      </c>
      <c r="B88" s="1" t="s">
        <v>33</v>
      </c>
      <c r="C88" s="1">
        <v>4</v>
      </c>
      <c r="D88" s="16">
        <v>0.27056129688183028</v>
      </c>
      <c r="E88" s="1">
        <v>0</v>
      </c>
      <c r="G88" s="1">
        <v>4</v>
      </c>
    </row>
    <row r="89" spans="1:7" x14ac:dyDescent="0.45">
      <c r="A89" s="1" t="s">
        <v>16</v>
      </c>
      <c r="B89" s="1" t="s">
        <v>33</v>
      </c>
      <c r="C89" s="1">
        <v>1</v>
      </c>
      <c r="D89" s="16">
        <v>1.0531202435312019</v>
      </c>
      <c r="E89" s="1">
        <v>0</v>
      </c>
      <c r="G89" s="1">
        <v>1</v>
      </c>
    </row>
    <row r="90" spans="1:7" x14ac:dyDescent="0.45">
      <c r="A90" s="1" t="s">
        <v>23</v>
      </c>
      <c r="B90" s="1" t="s">
        <v>32</v>
      </c>
      <c r="C90" s="1">
        <v>1</v>
      </c>
      <c r="D90" s="16">
        <v>0.90163934426229508</v>
      </c>
      <c r="E90" s="1">
        <v>1</v>
      </c>
      <c r="F90" s="16">
        <v>0.88848291086244957</v>
      </c>
      <c r="G90" s="1">
        <v>2</v>
      </c>
    </row>
    <row r="91" spans="1:7" x14ac:dyDescent="0.45">
      <c r="A91" s="1" t="s">
        <v>22</v>
      </c>
      <c r="B91" s="1" t="s">
        <v>32</v>
      </c>
      <c r="C91" s="1">
        <v>0</v>
      </c>
      <c r="E91" s="1">
        <v>0</v>
      </c>
      <c r="G91" s="1">
        <v>0</v>
      </c>
    </row>
    <row r="92" spans="1:7" x14ac:dyDescent="0.45">
      <c r="A92" s="1" t="s">
        <v>21</v>
      </c>
      <c r="B92" s="1" t="s">
        <v>32</v>
      </c>
      <c r="C92" s="1">
        <v>2</v>
      </c>
      <c r="D92" s="16">
        <v>0.52227775843542346</v>
      </c>
      <c r="E92" s="1">
        <v>0</v>
      </c>
      <c r="G92" s="1">
        <v>2</v>
      </c>
    </row>
    <row r="93" spans="1:7" x14ac:dyDescent="0.45">
      <c r="A93" s="1" t="s">
        <v>20</v>
      </c>
      <c r="B93" s="1" t="s">
        <v>32</v>
      </c>
      <c r="C93" s="1">
        <v>0</v>
      </c>
      <c r="E93" s="1">
        <v>0</v>
      </c>
      <c r="G93" s="1">
        <v>0</v>
      </c>
    </row>
    <row r="94" spans="1:7" x14ac:dyDescent="0.45">
      <c r="A94" s="1" t="s">
        <v>19</v>
      </c>
      <c r="B94" s="1" t="s">
        <v>32</v>
      </c>
      <c r="C94" s="1">
        <v>1</v>
      </c>
      <c r="D94" s="16">
        <v>1.1111818218738581</v>
      </c>
      <c r="E94" s="1">
        <v>0</v>
      </c>
      <c r="G94" s="1">
        <v>1</v>
      </c>
    </row>
    <row r="95" spans="1:7" x14ac:dyDescent="0.45">
      <c r="A95" s="1" t="s">
        <v>18</v>
      </c>
      <c r="B95" s="1" t="s">
        <v>32</v>
      </c>
      <c r="C95" s="1">
        <v>1</v>
      </c>
      <c r="D95" s="16">
        <v>0.99992631346253036</v>
      </c>
      <c r="E95" s="1">
        <v>0</v>
      </c>
      <c r="G95" s="1">
        <v>1</v>
      </c>
    </row>
    <row r="96" spans="1:7" x14ac:dyDescent="0.45">
      <c r="A96" s="1" t="s">
        <v>17</v>
      </c>
      <c r="B96" s="1" t="s">
        <v>32</v>
      </c>
      <c r="C96" s="1">
        <v>4</v>
      </c>
      <c r="D96" s="16">
        <v>0.17957315204504271</v>
      </c>
      <c r="E96" s="1">
        <v>1</v>
      </c>
      <c r="F96" s="16">
        <v>1.0267175572519081</v>
      </c>
      <c r="G96" s="1">
        <v>5</v>
      </c>
    </row>
    <row r="97" spans="1:7" x14ac:dyDescent="0.45">
      <c r="A97" s="1" t="s">
        <v>16</v>
      </c>
      <c r="B97" s="1" t="s">
        <v>32</v>
      </c>
      <c r="C97" s="1">
        <v>5</v>
      </c>
      <c r="D97" s="16">
        <v>0.17082492177730549</v>
      </c>
      <c r="E97" s="1">
        <v>0</v>
      </c>
      <c r="G97" s="1">
        <v>5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итоговый дашборд</vt:lpstr>
      <vt:lpstr>Activity</vt:lpstr>
      <vt:lpstr>Yearly</vt:lpstr>
      <vt:lpstr>Monthly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Maslova</dc:creator>
  <cp:lastModifiedBy>Yulia Maslova</cp:lastModifiedBy>
  <dcterms:created xsi:type="dcterms:W3CDTF">2025-07-08T16:01:21Z</dcterms:created>
  <dcterms:modified xsi:type="dcterms:W3CDTF">2025-07-08T16:07:41Z</dcterms:modified>
</cp:coreProperties>
</file>