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755" yWindow="465" windowWidth="24240" windowHeight="13740" activeTab="1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Backlog'!$A$4:$H$131</definedName>
    <definedName name="RealizedSpeed">OFFSET('[1]PB Burndown'!$D$27,1,0,'[1]PB Burndown'!$G$3,1)</definedName>
    <definedName name="Sprint">'Product Backlog'!$E$5:$E$131</definedName>
    <definedName name="SprintCount">'[1]PB Burndown'!$G$3</definedName>
    <definedName name="SprintsInTrend">'[1]PB Burndown'!$G$6</definedName>
    <definedName name="SprintTasks">#REF!</definedName>
    <definedName name="Status">'Product Backlog'!$C$5:$C$131</definedName>
    <definedName name="StoryName">'Product Backlog'!$B$5:$B$131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F32" i="1"/>
  <c r="B22" i="1"/>
  <c r="B23" i="1"/>
  <c r="A23" i="1"/>
  <c r="E23" i="1"/>
  <c r="B24" i="1"/>
  <c r="A24" i="1"/>
  <c r="E24" i="1"/>
  <c r="B25" i="1"/>
  <c r="A25" i="1"/>
  <c r="E25" i="1"/>
  <c r="B26" i="1"/>
  <c r="A26" i="1"/>
  <c r="E26" i="1"/>
  <c r="B27" i="1"/>
  <c r="A27" i="1"/>
  <c r="E27" i="1"/>
  <c r="B28" i="1"/>
  <c r="A28" i="1"/>
  <c r="E28" i="1"/>
  <c r="B29" i="1"/>
  <c r="A29" i="1"/>
  <c r="E29" i="1"/>
  <c r="B30" i="1"/>
  <c r="A30" i="1"/>
  <c r="E30" i="1"/>
  <c r="E32" i="1"/>
  <c r="G22" i="1"/>
  <c r="G23" i="1"/>
  <c r="G24" i="1"/>
  <c r="G25" i="1"/>
  <c r="G26" i="1"/>
  <c r="G27" i="1"/>
  <c r="G28" i="1"/>
  <c r="G29" i="1"/>
  <c r="G30" i="1"/>
  <c r="D30" i="1"/>
  <c r="D29" i="1"/>
  <c r="D28" i="1"/>
  <c r="D27" i="1"/>
  <c r="D26" i="1"/>
  <c r="D25" i="1"/>
  <c r="D24" i="1"/>
  <c r="D23" i="1"/>
  <c r="D22" i="1"/>
  <c r="K20" i="1"/>
  <c r="D20" i="1"/>
  <c r="K19" i="1"/>
  <c r="D19" i="1"/>
  <c r="K18" i="1"/>
  <c r="D18" i="1"/>
  <c r="K17" i="1"/>
  <c r="D17" i="1"/>
  <c r="K16" i="1"/>
  <c r="D16" i="1"/>
  <c r="E10" i="1"/>
  <c r="C10" i="1"/>
  <c r="D10" i="1"/>
  <c r="E9" i="1"/>
  <c r="C9" i="1"/>
  <c r="D9" i="1"/>
  <c r="E8" i="1"/>
  <c r="B8" i="1"/>
  <c r="C8" i="1"/>
  <c r="D8" i="1"/>
  <c r="E7" i="1"/>
  <c r="C7" i="1"/>
  <c r="D7" i="1"/>
  <c r="F6" i="1"/>
  <c r="E6" i="1"/>
  <c r="B4" i="1"/>
  <c r="B5" i="1"/>
  <c r="B6" i="1"/>
  <c r="D6" i="1"/>
  <c r="F5" i="1"/>
  <c r="E5" i="1"/>
  <c r="J5" i="1"/>
  <c r="D5" i="1"/>
  <c r="F4" i="1"/>
  <c r="E4" i="1"/>
  <c r="J4" i="1"/>
  <c r="D4" i="1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>
      <text>
        <r>
          <rPr>
            <sz val="8"/>
            <color rgb="FF000000"/>
            <rFont val="Tahoma"/>
            <family val="2"/>
          </rPr>
          <t>Story Points or Ideal Days</t>
        </r>
      </text>
    </comment>
    <comment ref="E4" authorId="0">
      <text>
        <r>
          <rPr>
            <sz val="8"/>
            <color rgb="FF000000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8"/>
            <color rgb="FF000000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<sst xmlns="http://schemas.openxmlformats.org/spreadsheetml/2006/main" count="62" uniqueCount="38">
  <si>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</si>
  <si>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</si>
  <si>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</si>
  <si>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</si>
  <si>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</si>
  <si>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</si>
  <si>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</si>
  <si>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</si>
  <si>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</si>
  <si>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</si>
  <si>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</si>
  <si>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</si>
  <si>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Lograr transacciones de datos</t>
  </si>
  <si>
    <t>Cumplir con reglas de negocio para extraccion de información</t>
  </si>
  <si>
    <t>Planned</t>
  </si>
  <si>
    <t>Sprint Plan</t>
  </si>
  <si>
    <t>Sprint</t>
  </si>
  <si>
    <t>Increment</t>
  </si>
  <si>
    <t>% Error estimación</t>
  </si>
  <si>
    <t>Especificación y desarrollo de prototipo</t>
  </si>
  <si>
    <t>Pruebas de usabilidad, documentación, correcciones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</si>
  <si>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</si>
  <si>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</si>
  <si>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</si>
  <si>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</si>
  <si>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</si>
  <si>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</si>
  <si>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</si>
  <si>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</si>
  <si>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</si>
  <si>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</si>
  <si>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</si>
  <si>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Desarrollo</t>
  </si>
  <si>
    <t>Construcción de la arquitectura del Proyecto</t>
  </si>
  <si>
    <t>Desarrollo modulo administrativo</t>
  </si>
  <si>
    <t>Gestion de informes y consultas</t>
  </si>
  <si>
    <t>Cumplir con entregables del trabajo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</si>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</sst>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40A]dddd\,\ dd&quot; de &quot;mmmm&quot; de &quot;yyyy;@"/>
    <numFmt numFmtId="165" formatCode="d\.m\.yyyy;@"/>
  </numFmts>
  <fonts count="9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 wrapText="1"/>
    </xf>
  </cellXfs>
  <cellStyles count="2">
    <cellStyle name="Normal" xfId="0" builtinId="0"/>
    <cellStyle name="Porcentaje" xfId="1" builtinId="5"/>
  </cellStyles>
  <dxfs count="31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2"/>
  <sheetViews>
    <sheetView zoomScale="240" zoomScaleNormal="240" workbookViewId="0">
      <selection activeCell="C6" sqref="C6"/>
    </sheetView>
  </sheetViews>
  <sheetFormatPr baseColWidth="10" defaultColWidth="9.140625" defaultRowHeight="12.75" x14ac:dyDescent="0.2"/>
  <cols>
    <col min="1" max="1" width="7.85546875" customWidth="1"/>
    <col min="2" max="2" width="32.140625" bestFit="1" customWidth="1"/>
    <col min="3" max="3" width="5.28515625" bestFit="1" customWidth="1"/>
    <col min="4" max="4" width="32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6</v>
      </c>
      <c r="D4" s="8">
        <f t="shared" ref="D4:D10" si="0">IF(OR(B4="",C4=""),"",B4+C4-1)</f>
        <v>44450</v>
      </c>
      <c r="E4" s="7">
        <f>IF(A4="","",SUMIF(J$16:J$30,'Release Plan'!A4,E$16:E$30))</f>
        <v>57</v>
      </c>
      <c r="F4" s="7">
        <f>IF(A4="","",SUMIF(J$16:J$30,'Release Plan'!A4,F$16:F$30))</f>
        <v>68</v>
      </c>
      <c r="G4" s="9" t="s">
        <v>11</v>
      </c>
      <c r="H4" s="10"/>
      <c r="I4" s="11" t="s">
        <v>12</v>
      </c>
      <c r="J4" s="12">
        <f>(F4/E4)</f>
        <v>1.1929824561403508</v>
      </c>
    </row>
    <row r="5" spans="1:11" x14ac:dyDescent="0.2">
      <c r="A5" s="7">
        <v>2</v>
      </c>
      <c r="B5" s="8">
        <f>IF(A5="","",B4+C4)</f>
        <v>44451</v>
      </c>
      <c r="C5" s="7">
        <v>7</v>
      </c>
      <c r="D5" s="8">
        <f t="shared" si="0"/>
        <v>44457</v>
      </c>
      <c r="E5" s="7">
        <f>IF(A5="","",SUMIF(J$16:J$30,'Release Plan'!A5,E$16:E$30))</f>
        <v>26</v>
      </c>
      <c r="F5" s="7">
        <f>IF(A5="","",SUMIF(J$16:J$30,'Release Plan'!A5,F$16:F$30))</f>
        <v>42</v>
      </c>
      <c r="G5" s="9" t="s">
        <v>11</v>
      </c>
      <c r="H5" s="10"/>
      <c r="I5" s="11" t="s">
        <v>13</v>
      </c>
      <c r="J5" s="12">
        <f>(F5/E5)</f>
        <v>1.6153846153846154</v>
      </c>
    </row>
    <row r="6" spans="1:11" x14ac:dyDescent="0.2">
      <c r="A6" s="7">
        <v>3</v>
      </c>
      <c r="B6" s="8">
        <f>IF(A6="","",B5+C5)</f>
        <v>44458</v>
      </c>
      <c r="C6" s="7">
        <v>5</v>
      </c>
      <c r="D6" s="8">
        <f t="shared" si="0"/>
        <v>44462</v>
      </c>
      <c r="E6" s="7">
        <f>IF(A6="","",SUMIF(J$16:J$30,'Release Plan'!A6,E$16:E$30))</f>
        <v>0</v>
      </c>
      <c r="F6" s="7">
        <f>IF(A6="","",SUMIF(J$16:J$30,'Release Plan'!A6,F$16:F$30))</f>
        <v>0</v>
      </c>
      <c r="G6" s="9" t="s">
        <v>14</v>
      </c>
      <c r="H6" s="10"/>
      <c r="I6" s="11" t="s">
        <v>36</v>
      </c>
      <c r="J6" s="9"/>
    </row>
    <row r="7" spans="1:11" x14ac:dyDescent="0.2">
      <c r="A7" s="13"/>
      <c r="B7" s="14"/>
      <c r="C7" s="15" t="str">
        <f>IF(A7="","",SUMIF(J$16:J$30,A7,C$16:C$30))</f>
        <v/>
      </c>
      <c r="D7" s="14" t="str">
        <f t="shared" si="0"/>
        <v/>
      </c>
      <c r="E7" s="15" t="str">
        <f>IF(A7="","",SUMIF(J$16:J$30,'Release Plan'!A7,E$16:E$30))</f>
        <v/>
      </c>
      <c r="F7" s="15"/>
      <c r="H7" s="16"/>
      <c r="I7" s="17"/>
      <c r="J7" s="18"/>
    </row>
    <row r="8" spans="1:11" x14ac:dyDescent="0.2">
      <c r="A8" s="13"/>
      <c r="B8" s="14" t="str">
        <f>IF(OR(B20="",A8=""),"",B20)</f>
        <v/>
      </c>
      <c r="C8" s="15" t="str">
        <f>IF(A8="","",SUMIF(J$16:J$30,A8,C$16:C$30))</f>
        <v/>
      </c>
      <c r="D8" s="14" t="str">
        <f t="shared" si="0"/>
        <v/>
      </c>
      <c r="E8" s="15" t="str">
        <f>IF(A8="","",SUMIF(J$16:J$30,'Release Plan'!A8,E$16:E$30))</f>
        <v/>
      </c>
      <c r="F8" s="15"/>
      <c r="H8" s="16"/>
      <c r="I8" s="17"/>
      <c r="J8" s="19"/>
    </row>
    <row r="9" spans="1:11" x14ac:dyDescent="0.2">
      <c r="A9" s="13"/>
      <c r="B9" s="14"/>
      <c r="C9" s="15" t="str">
        <f>IF(A9="","",SUMIF(J$16:J$30,A9,C$16:C$30))</f>
        <v/>
      </c>
      <c r="D9" s="14" t="str">
        <f t="shared" si="0"/>
        <v/>
      </c>
      <c r="E9" s="15" t="str">
        <f>IF(A9="","",SUMIF(J$16:J$30,'Release Plan'!A9,E$16:E$30))</f>
        <v/>
      </c>
      <c r="F9" s="15"/>
      <c r="H9" s="16"/>
      <c r="I9" s="17"/>
      <c r="J9" s="19"/>
    </row>
    <row r="10" spans="1:11" x14ac:dyDescent="0.2">
      <c r="A10" s="20"/>
      <c r="B10" s="21"/>
      <c r="C10" s="22" t="str">
        <f>IF(A10="","",SUMIF(J$16:J$30,A10,C$16:C$30))</f>
        <v/>
      </c>
      <c r="D10" s="21" t="str">
        <f t="shared" si="0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11" x14ac:dyDescent="0.2">
      <c r="A11" s="27"/>
    </row>
    <row r="13" spans="1:11" ht="18" x14ac:dyDescent="0.25">
      <c r="A13" s="1" t="s">
        <v>15</v>
      </c>
    </row>
    <row r="15" spans="1:11" s="6" customFormat="1" ht="24.75" customHeight="1" x14ac:dyDescent="0.2">
      <c r="A15" s="4" t="s">
        <v>16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17</v>
      </c>
      <c r="K15" s="5" t="s">
        <v>18</v>
      </c>
    </row>
    <row r="16" spans="1:11" x14ac:dyDescent="0.2">
      <c r="A16" s="7">
        <v>0</v>
      </c>
      <c r="B16" s="8">
        <v>44445</v>
      </c>
      <c r="C16" s="28">
        <v>7</v>
      </c>
      <c r="D16" s="8">
        <f t="shared" ref="D16:D30" si="1">IF(AND(B16&lt;&gt;"",C16&lt;&gt;""),B16+C16-1,"")</f>
        <v>44451</v>
      </c>
      <c r="E16" s="7">
        <v>3</v>
      </c>
      <c r="F16" s="7">
        <v>4</v>
      </c>
      <c r="G16" s="9" t="s">
        <v>11</v>
      </c>
      <c r="H16" s="29"/>
      <c r="I16" s="30" t="s">
        <v>19</v>
      </c>
      <c r="J16" s="28">
        <v>1</v>
      </c>
      <c r="K16" s="12">
        <f>(F16/E16)-1</f>
        <v>0.33333333333333326</v>
      </c>
    </row>
    <row r="17" spans="1:11" x14ac:dyDescent="0.2">
      <c r="A17" s="7">
        <v>1</v>
      </c>
      <c r="B17" s="8">
        <f t="shared" ref="B17:B30" si="2">IF(AND(B16&lt;&gt;"",C16&lt;&gt;"",C17&lt;&gt;""),B16+C16,"")</f>
        <v>44452</v>
      </c>
      <c r="C17" s="28">
        <v>7</v>
      </c>
      <c r="D17" s="8">
        <f>IF(AND(B17&lt;&gt;"",C17&lt;&gt;""),B17+C17-1,"")</f>
        <v>44458</v>
      </c>
      <c r="E17" s="7">
        <v>28</v>
      </c>
      <c r="F17" s="7">
        <v>37</v>
      </c>
      <c r="G17" s="9" t="s">
        <v>11</v>
      </c>
      <c r="H17" s="31"/>
      <c r="I17" s="30" t="s">
        <v>19</v>
      </c>
      <c r="J17" s="28">
        <v>1</v>
      </c>
      <c r="K17" s="12">
        <f>(F17/E17)-1</f>
        <v>0.3214285714285714</v>
      </c>
    </row>
    <row r="18" spans="1:11" x14ac:dyDescent="0.2">
      <c r="A18" s="7">
        <v>2</v>
      </c>
      <c r="B18" s="8">
        <f t="shared" si="2"/>
        <v>44459</v>
      </c>
      <c r="C18" s="28">
        <v>4</v>
      </c>
      <c r="D18" s="8">
        <f>IF(AND(B18&lt;&gt;"",C18&lt;&gt;""),B18+C18-1,"")</f>
        <v>44462</v>
      </c>
      <c r="E18" s="7">
        <v>26</v>
      </c>
      <c r="F18" s="7">
        <v>27</v>
      </c>
      <c r="G18" s="9" t="s">
        <v>14</v>
      </c>
      <c r="H18" s="31"/>
      <c r="I18" s="30" t="s">
        <v>19</v>
      </c>
      <c r="J18" s="28">
        <v>1</v>
      </c>
      <c r="K18" s="12">
        <f>(F18/E18)-1</f>
        <v>3.8461538461538547E-2</v>
      </c>
    </row>
    <row r="19" spans="1:11" x14ac:dyDescent="0.2">
      <c r="A19" s="7">
        <v>3</v>
      </c>
      <c r="B19" s="8">
        <f t="shared" si="2"/>
        <v>44463</v>
      </c>
      <c r="C19" s="28">
        <v>7</v>
      </c>
      <c r="D19" s="8">
        <f>IF(AND(B19&lt;&gt;"",C19&lt;&gt;""),B19+C19-1,"")</f>
        <v>44469</v>
      </c>
      <c r="E19" s="7">
        <v>26</v>
      </c>
      <c r="F19" s="7">
        <v>26</v>
      </c>
      <c r="G19" s="9" t="s">
        <v>14</v>
      </c>
      <c r="H19" s="31"/>
      <c r="I19" s="30" t="s">
        <v>19</v>
      </c>
      <c r="J19" s="28">
        <v>2</v>
      </c>
      <c r="K19" s="12">
        <f>(F19/E19)-1</f>
        <v>0</v>
      </c>
    </row>
    <row r="20" spans="1:11" x14ac:dyDescent="0.2">
      <c r="A20" s="7">
        <v>4</v>
      </c>
      <c r="B20" s="8">
        <f t="shared" si="2"/>
        <v>44470</v>
      </c>
      <c r="C20" s="28">
        <v>7</v>
      </c>
      <c r="D20" s="8">
        <f>IF(AND(B20&lt;&gt;"",C20&lt;&gt;""),B20+C20-1,"")</f>
        <v>44476</v>
      </c>
      <c r="E20" s="7">
        <v>0</v>
      </c>
      <c r="F20" s="7">
        <v>16</v>
      </c>
      <c r="G20" s="9" t="s">
        <v>14</v>
      </c>
      <c r="H20" s="31"/>
      <c r="I20" s="32" t="s">
        <v>20</v>
      </c>
      <c r="J20" s="28">
        <v>2</v>
      </c>
      <c r="K20" s="12" t="e">
        <f>(F20/E20)-1</f>
        <v>#DIV/0!</v>
      </c>
    </row>
    <row r="21" spans="1:11" x14ac:dyDescent="0.2">
      <c r="A21" s="7"/>
      <c r="B21" s="8"/>
      <c r="C21" s="28"/>
      <c r="D21" s="8"/>
      <c r="E21" s="7">
        <v>0</v>
      </c>
      <c r="F21" s="7"/>
      <c r="G21" s="9" t="s">
        <v>14</v>
      </c>
      <c r="H21" s="31"/>
      <c r="I21" s="32"/>
      <c r="J21" s="28">
        <v>3</v>
      </c>
      <c r="K21" s="12"/>
    </row>
    <row r="22" spans="1:11" x14ac:dyDescent="0.2">
      <c r="A22" s="15"/>
      <c r="B22" s="33" t="str">
        <f>IF(AND(B21&lt;&gt;"",C21&lt;&gt;"",C22&lt;&gt;""),B21+C21,"")</f>
        <v/>
      </c>
      <c r="C22" s="3"/>
      <c r="D22" s="33" t="str">
        <f t="shared" si="1"/>
        <v/>
      </c>
      <c r="E22" s="15"/>
      <c r="F22" s="15"/>
      <c r="G22" t="str">
        <f>IF(AND(OR(G21="Planned",G21="Ongoing"),C22&lt;&gt;""),"Planned","Unplanned")</f>
        <v>Unplanned</v>
      </c>
      <c r="H22" s="34"/>
      <c r="I22" s="35"/>
      <c r="J22" s="36"/>
      <c r="K22" s="18"/>
    </row>
    <row r="23" spans="1:11" x14ac:dyDescent="0.2">
      <c r="A23" s="15" t="str">
        <f>IF(AND(B23&lt;&gt;"",C23&lt;&gt;""),A22+1,"")</f>
        <v/>
      </c>
      <c r="B23" s="33" t="str">
        <f t="shared" si="2"/>
        <v/>
      </c>
      <c r="C23" s="3"/>
      <c r="D23" s="33" t="str">
        <f t="shared" si="1"/>
        <v/>
      </c>
      <c r="E23" s="15" t="str">
        <f>IF(A23="","",SUMIF('[1]Product Backlog'!E$5:E$79,'Release Plan'!A23,'[1]Product Backlog'!D$5:D$79))</f>
        <v/>
      </c>
      <c r="F23" s="15"/>
      <c r="G23" t="str">
        <f t="shared" ref="G23:G30" si="3">IF(AND(OR(G22="Planned",G22="Ongoing"),C23&lt;&gt;""),"Planned","Unplanned")</f>
        <v>Unplanned</v>
      </c>
      <c r="I23" s="37"/>
      <c r="J23" s="36"/>
      <c r="K23" s="19"/>
    </row>
    <row r="24" spans="1:11" x14ac:dyDescent="0.2">
      <c r="A24" s="15" t="str">
        <f t="shared" ref="A24:A30" si="4">IF(AND(B24&lt;&gt;"",C24&lt;&gt;""),A23+1,"")</f>
        <v/>
      </c>
      <c r="B24" s="33" t="str">
        <f t="shared" si="2"/>
        <v/>
      </c>
      <c r="C24" s="3"/>
      <c r="D24" s="33" t="str">
        <f t="shared" si="1"/>
        <v/>
      </c>
      <c r="E24" s="15" t="str">
        <f>IF(A24="","",SUMIF('[1]Product Backlog'!E$5:E$79,'Release Plan'!A24,'[1]Product Backlog'!D$5:D$79))</f>
        <v/>
      </c>
      <c r="F24" s="15"/>
      <c r="G24" t="str">
        <f t="shared" si="3"/>
        <v>Unplanned</v>
      </c>
      <c r="I24" s="37"/>
      <c r="J24" s="36"/>
      <c r="K24" s="19"/>
    </row>
    <row r="25" spans="1:11" x14ac:dyDescent="0.2">
      <c r="A25" s="15" t="str">
        <f t="shared" si="4"/>
        <v/>
      </c>
      <c r="B25" s="33" t="str">
        <f t="shared" si="2"/>
        <v/>
      </c>
      <c r="C25" s="3"/>
      <c r="D25" s="33" t="str">
        <f t="shared" si="1"/>
        <v/>
      </c>
      <c r="E25" s="15" t="str">
        <f>IF(A25="","",SUMIF('[1]Product Backlog'!E$5:E$79,'Release Plan'!A25,'[1]Product Backlog'!D$5:D$79))</f>
        <v/>
      </c>
      <c r="F25" s="15"/>
      <c r="G25" t="str">
        <f t="shared" si="3"/>
        <v>Unplanned</v>
      </c>
      <c r="I25" s="37"/>
      <c r="J25" s="36"/>
      <c r="K25" s="19"/>
    </row>
    <row r="26" spans="1:11" x14ac:dyDescent="0.2">
      <c r="A26" s="15" t="str">
        <f t="shared" si="4"/>
        <v/>
      </c>
      <c r="B26" s="33" t="str">
        <f t="shared" si="2"/>
        <v/>
      </c>
      <c r="C26" s="3"/>
      <c r="D26" s="33" t="str">
        <f t="shared" si="1"/>
        <v/>
      </c>
      <c r="E26" s="15" t="str">
        <f>IF(A26="","",SUMIF('[1]Product Backlog'!E$5:E$79,'Release Plan'!A26,'[1]Product Backlog'!D$5:D$79))</f>
        <v/>
      </c>
      <c r="F26" s="15"/>
      <c r="G26" t="str">
        <f t="shared" si="3"/>
        <v>Unplanned</v>
      </c>
      <c r="I26" s="37"/>
      <c r="J26" s="36"/>
      <c r="K26" s="19"/>
    </row>
    <row r="27" spans="1:11" x14ac:dyDescent="0.2">
      <c r="A27" s="15" t="str">
        <f t="shared" si="4"/>
        <v/>
      </c>
      <c r="B27" s="33" t="str">
        <f t="shared" si="2"/>
        <v/>
      </c>
      <c r="C27" s="3"/>
      <c r="D27" s="33" t="str">
        <f t="shared" si="1"/>
        <v/>
      </c>
      <c r="E27" s="15" t="str">
        <f>IF(A27="","",SUMIF('[1]Product Backlog'!E$5:E$79,'Release Plan'!A27,'[1]Product Backlog'!D$5:D$79))</f>
        <v/>
      </c>
      <c r="F27" s="15"/>
      <c r="G27" t="str">
        <f t="shared" si="3"/>
        <v>Unplanned</v>
      </c>
      <c r="I27" s="37"/>
      <c r="J27" s="36"/>
      <c r="K27" s="19"/>
    </row>
    <row r="28" spans="1:11" x14ac:dyDescent="0.2">
      <c r="A28" s="15" t="str">
        <f t="shared" si="4"/>
        <v/>
      </c>
      <c r="B28" s="33" t="str">
        <f t="shared" si="2"/>
        <v/>
      </c>
      <c r="C28" s="3"/>
      <c r="D28" s="33" t="str">
        <f t="shared" si="1"/>
        <v/>
      </c>
      <c r="E28" s="15" t="str">
        <f>IF(A28="","",SUMIF('[1]Product Backlog'!E$5:E$79,'Release Plan'!A28,'[1]Product Backlog'!D$5:D$79))</f>
        <v/>
      </c>
      <c r="F28" s="15"/>
      <c r="G28" t="str">
        <f t="shared" si="3"/>
        <v>Unplanned</v>
      </c>
      <c r="I28" s="37"/>
      <c r="J28" s="36"/>
      <c r="K28" s="19"/>
    </row>
    <row r="29" spans="1:11" x14ac:dyDescent="0.2">
      <c r="A29" s="15" t="str">
        <f t="shared" si="4"/>
        <v/>
      </c>
      <c r="B29" s="33" t="str">
        <f t="shared" si="2"/>
        <v/>
      </c>
      <c r="C29" s="3"/>
      <c r="D29" s="33" t="str">
        <f t="shared" si="1"/>
        <v/>
      </c>
      <c r="E29" s="15" t="str">
        <f>IF(A29="","",SUMIF('[1]Product Backlog'!E$5:E$79,'Release Plan'!A29,'[1]Product Backlog'!D$5:D$79))</f>
        <v/>
      </c>
      <c r="F29" s="15"/>
      <c r="G29" t="str">
        <f t="shared" si="3"/>
        <v>Unplanned</v>
      </c>
      <c r="I29" s="37"/>
      <c r="J29" s="36"/>
      <c r="K29" s="19"/>
    </row>
    <row r="30" spans="1:11" x14ac:dyDescent="0.2">
      <c r="A30" s="15" t="str">
        <f t="shared" si="4"/>
        <v/>
      </c>
      <c r="B30" s="33" t="str">
        <f t="shared" si="2"/>
        <v/>
      </c>
      <c r="C30" s="3"/>
      <c r="D30" s="33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 t="shared" si="3"/>
        <v>Unplanned</v>
      </c>
      <c r="I30" s="38"/>
      <c r="J30" s="39"/>
      <c r="K30" s="26"/>
    </row>
    <row r="31" spans="1:11" x14ac:dyDescent="0.2">
      <c r="A31" s="40"/>
      <c r="B31" s="40"/>
      <c r="C31" s="40"/>
      <c r="D31" s="41" t="s">
        <v>21</v>
      </c>
      <c r="E31" s="42"/>
      <c r="F31" s="42"/>
      <c r="G31" s="40"/>
      <c r="H31" s="43"/>
      <c r="I31" s="40"/>
    </row>
    <row r="32" spans="1:11" x14ac:dyDescent="0.2">
      <c r="D32" s="44" t="s">
        <v>22</v>
      </c>
      <c r="E32" s="42">
        <f>SUM(E16:E30)</f>
        <v>83</v>
      </c>
      <c r="F32" s="42">
        <f>SUM(F16:F30)</f>
        <v>110</v>
      </c>
    </row>
  </sheetData>
  <conditionalFormatting sqref="H4:I10 E5:F10 E31:F32 A4:D10">
    <cfRule type="expression" dxfId="30" priority="7" stopIfTrue="1">
      <formula>$G4="Planned"</formula>
    </cfRule>
    <cfRule type="expression" dxfId="29" priority="8" stopIfTrue="1">
      <formula>$G4="Ongoing"</formula>
    </cfRule>
  </conditionalFormatting>
  <conditionalFormatting sqref="G4:G10 G16:G30">
    <cfRule type="expression" dxfId="28" priority="9" stopIfTrue="1">
      <formula>$G4="Planned"</formula>
    </cfRule>
    <cfRule type="expression" dxfId="27" priority="10" stopIfTrue="1">
      <formula>$G4="Ongoing"</formula>
    </cfRule>
    <cfRule type="cellIs" dxfId="26" priority="11" stopIfTrue="1" operator="equal">
      <formula>"Unplanned"</formula>
    </cfRule>
  </conditionalFormatting>
  <conditionalFormatting sqref="A16:F30 E4:F5 F6 H16:I30">
    <cfRule type="expression" dxfId="25" priority="12" stopIfTrue="1">
      <formula>OR($G4="Planned",$G4="Unplanned")</formula>
    </cfRule>
    <cfRule type="expression" dxfId="24" priority="13" stopIfTrue="1">
      <formula>$G4="Ongoing"</formula>
    </cfRule>
  </conditionalFormatting>
  <conditionalFormatting sqref="B16:B21">
    <cfRule type="expression" dxfId="23" priority="5" stopIfTrue="1">
      <formula>$G16="Planned"</formula>
    </cfRule>
    <cfRule type="expression" dxfId="22" priority="6" stopIfTrue="1">
      <formula>$G16="Ongoing"</formula>
    </cfRule>
  </conditionalFormatting>
  <conditionalFormatting sqref="B16:B21">
    <cfRule type="expression" dxfId="21" priority="3" stopIfTrue="1">
      <formula>$G16="Planned"</formula>
    </cfRule>
    <cfRule type="expression" dxfId="20" priority="4" stopIfTrue="1">
      <formula>$G16="Ongoing"</formula>
    </cfRule>
  </conditionalFormatting>
  <conditionalFormatting sqref="D16:D21">
    <cfRule type="expression" dxfId="19" priority="1" stopIfTrue="1">
      <formula>$G16="Planned"</formula>
    </cfRule>
    <cfRule type="expression" dxfId="18" priority="2" stopIfTrue="1">
      <formula>$G16="Ongoing"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WVO983056:WVO983070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21"/>
  <sheetViews>
    <sheetView tabSelected="1" zoomScale="271" zoomScaleNormal="271" workbookViewId="0">
      <pane ySplit="4" topLeftCell="A5" activePane="bottomLeft" state="frozen"/>
      <selection pane="bottomLeft" activeCell="C5" sqref="C5"/>
    </sheetView>
  </sheetViews>
  <sheetFormatPr baseColWidth="10" defaultColWidth="9.140625" defaultRowHeight="12.75" x14ac:dyDescent="0.2"/>
  <cols>
    <col min="1" max="1" width="9.140625" style="48"/>
    <col min="2" max="2" width="39.28515625" style="46" customWidth="1"/>
    <col min="3" max="3" width="10.85546875" style="48" customWidth="1"/>
    <col min="4" max="6" width="9.140625" style="48"/>
    <col min="7" max="7" width="10.7109375" style="48" bestFit="1" customWidth="1"/>
    <col min="8" max="8" width="39.42578125" style="46" customWidth="1"/>
    <col min="9" max="9" width="46.140625" style="49" customWidth="1"/>
    <col min="10" max="257" width="9.140625" style="49"/>
    <col min="258" max="258" width="39.28515625" style="49" customWidth="1"/>
    <col min="259" max="259" width="10.85546875" style="49" customWidth="1"/>
    <col min="260" max="262" width="9.140625" style="49"/>
    <col min="263" max="263" width="10.7109375" style="49" bestFit="1" customWidth="1"/>
    <col min="264" max="264" width="39.42578125" style="49" customWidth="1"/>
    <col min="265" max="265" width="46.140625" style="49" customWidth="1"/>
    <col min="266" max="513" width="9.140625" style="49"/>
    <col min="514" max="514" width="39.28515625" style="49" customWidth="1"/>
    <col min="515" max="515" width="10.85546875" style="49" customWidth="1"/>
    <col min="516" max="518" width="9.140625" style="49"/>
    <col min="519" max="519" width="10.7109375" style="49" bestFit="1" customWidth="1"/>
    <col min="520" max="520" width="39.42578125" style="49" customWidth="1"/>
    <col min="521" max="521" width="46.140625" style="49" customWidth="1"/>
    <col min="522" max="769" width="9.140625" style="49"/>
    <col min="770" max="770" width="39.28515625" style="49" customWidth="1"/>
    <col min="771" max="771" width="10.85546875" style="49" customWidth="1"/>
    <col min="772" max="774" width="9.140625" style="49"/>
    <col min="775" max="775" width="10.7109375" style="49" bestFit="1" customWidth="1"/>
    <col min="776" max="776" width="39.42578125" style="49" customWidth="1"/>
    <col min="777" max="777" width="46.140625" style="49" customWidth="1"/>
    <col min="778" max="1025" width="9.140625" style="49"/>
    <col min="1026" max="1026" width="39.28515625" style="49" customWidth="1"/>
    <col min="1027" max="1027" width="10.85546875" style="49" customWidth="1"/>
    <col min="1028" max="1030" width="9.140625" style="49"/>
    <col min="1031" max="1031" width="10.7109375" style="49" bestFit="1" customWidth="1"/>
    <col min="1032" max="1032" width="39.42578125" style="49" customWidth="1"/>
    <col min="1033" max="1033" width="46.140625" style="49" customWidth="1"/>
    <col min="1034" max="1281" width="9.140625" style="49"/>
    <col min="1282" max="1282" width="39.28515625" style="49" customWidth="1"/>
    <col min="1283" max="1283" width="10.85546875" style="49" customWidth="1"/>
    <col min="1284" max="1286" width="9.140625" style="49"/>
    <col min="1287" max="1287" width="10.7109375" style="49" bestFit="1" customWidth="1"/>
    <col min="1288" max="1288" width="39.42578125" style="49" customWidth="1"/>
    <col min="1289" max="1289" width="46.140625" style="49" customWidth="1"/>
    <col min="1290" max="1537" width="9.140625" style="49"/>
    <col min="1538" max="1538" width="39.28515625" style="49" customWidth="1"/>
    <col min="1539" max="1539" width="10.85546875" style="49" customWidth="1"/>
    <col min="1540" max="1542" width="9.140625" style="49"/>
    <col min="1543" max="1543" width="10.7109375" style="49" bestFit="1" customWidth="1"/>
    <col min="1544" max="1544" width="39.42578125" style="49" customWidth="1"/>
    <col min="1545" max="1545" width="46.140625" style="49" customWidth="1"/>
    <col min="1546" max="1793" width="9.140625" style="49"/>
    <col min="1794" max="1794" width="39.28515625" style="49" customWidth="1"/>
    <col min="1795" max="1795" width="10.85546875" style="49" customWidth="1"/>
    <col min="1796" max="1798" width="9.140625" style="49"/>
    <col min="1799" max="1799" width="10.7109375" style="49" bestFit="1" customWidth="1"/>
    <col min="1800" max="1800" width="39.42578125" style="49" customWidth="1"/>
    <col min="1801" max="1801" width="46.140625" style="49" customWidth="1"/>
    <col min="1802" max="2049" width="9.140625" style="49"/>
    <col min="2050" max="2050" width="39.28515625" style="49" customWidth="1"/>
    <col min="2051" max="2051" width="10.85546875" style="49" customWidth="1"/>
    <col min="2052" max="2054" width="9.140625" style="49"/>
    <col min="2055" max="2055" width="10.7109375" style="49" bestFit="1" customWidth="1"/>
    <col min="2056" max="2056" width="39.42578125" style="49" customWidth="1"/>
    <col min="2057" max="2057" width="46.140625" style="49" customWidth="1"/>
    <col min="2058" max="2305" width="9.140625" style="49"/>
    <col min="2306" max="2306" width="39.28515625" style="49" customWidth="1"/>
    <col min="2307" max="2307" width="10.85546875" style="49" customWidth="1"/>
    <col min="2308" max="2310" width="9.140625" style="49"/>
    <col min="2311" max="2311" width="10.7109375" style="49" bestFit="1" customWidth="1"/>
    <col min="2312" max="2312" width="39.42578125" style="49" customWidth="1"/>
    <col min="2313" max="2313" width="46.140625" style="49" customWidth="1"/>
    <col min="2314" max="2561" width="9.140625" style="49"/>
    <col min="2562" max="2562" width="39.28515625" style="49" customWidth="1"/>
    <col min="2563" max="2563" width="10.85546875" style="49" customWidth="1"/>
    <col min="2564" max="2566" width="9.140625" style="49"/>
    <col min="2567" max="2567" width="10.7109375" style="49" bestFit="1" customWidth="1"/>
    <col min="2568" max="2568" width="39.42578125" style="49" customWidth="1"/>
    <col min="2569" max="2569" width="46.140625" style="49" customWidth="1"/>
    <col min="2570" max="2817" width="9.140625" style="49"/>
    <col min="2818" max="2818" width="39.28515625" style="49" customWidth="1"/>
    <col min="2819" max="2819" width="10.85546875" style="49" customWidth="1"/>
    <col min="2820" max="2822" width="9.140625" style="49"/>
    <col min="2823" max="2823" width="10.7109375" style="49" bestFit="1" customWidth="1"/>
    <col min="2824" max="2824" width="39.42578125" style="49" customWidth="1"/>
    <col min="2825" max="2825" width="46.140625" style="49" customWidth="1"/>
    <col min="2826" max="3073" width="9.140625" style="49"/>
    <col min="3074" max="3074" width="39.28515625" style="49" customWidth="1"/>
    <col min="3075" max="3075" width="10.85546875" style="49" customWidth="1"/>
    <col min="3076" max="3078" width="9.140625" style="49"/>
    <col min="3079" max="3079" width="10.7109375" style="49" bestFit="1" customWidth="1"/>
    <col min="3080" max="3080" width="39.42578125" style="49" customWidth="1"/>
    <col min="3081" max="3081" width="46.140625" style="49" customWidth="1"/>
    <col min="3082" max="3329" width="9.140625" style="49"/>
    <col min="3330" max="3330" width="39.28515625" style="49" customWidth="1"/>
    <col min="3331" max="3331" width="10.85546875" style="49" customWidth="1"/>
    <col min="3332" max="3334" width="9.140625" style="49"/>
    <col min="3335" max="3335" width="10.7109375" style="49" bestFit="1" customWidth="1"/>
    <col min="3336" max="3336" width="39.42578125" style="49" customWidth="1"/>
    <col min="3337" max="3337" width="46.140625" style="49" customWidth="1"/>
    <col min="3338" max="3585" width="9.140625" style="49"/>
    <col min="3586" max="3586" width="39.28515625" style="49" customWidth="1"/>
    <col min="3587" max="3587" width="10.85546875" style="49" customWidth="1"/>
    <col min="3588" max="3590" width="9.140625" style="49"/>
    <col min="3591" max="3591" width="10.7109375" style="49" bestFit="1" customWidth="1"/>
    <col min="3592" max="3592" width="39.42578125" style="49" customWidth="1"/>
    <col min="3593" max="3593" width="46.140625" style="49" customWidth="1"/>
    <col min="3594" max="3841" width="9.140625" style="49"/>
    <col min="3842" max="3842" width="39.28515625" style="49" customWidth="1"/>
    <col min="3843" max="3843" width="10.85546875" style="49" customWidth="1"/>
    <col min="3844" max="3846" width="9.140625" style="49"/>
    <col min="3847" max="3847" width="10.7109375" style="49" bestFit="1" customWidth="1"/>
    <col min="3848" max="3848" width="39.42578125" style="49" customWidth="1"/>
    <col min="3849" max="3849" width="46.140625" style="49" customWidth="1"/>
    <col min="3850" max="4097" width="9.140625" style="49"/>
    <col min="4098" max="4098" width="39.28515625" style="49" customWidth="1"/>
    <col min="4099" max="4099" width="10.85546875" style="49" customWidth="1"/>
    <col min="4100" max="4102" width="9.140625" style="49"/>
    <col min="4103" max="4103" width="10.7109375" style="49" bestFit="1" customWidth="1"/>
    <col min="4104" max="4104" width="39.42578125" style="49" customWidth="1"/>
    <col min="4105" max="4105" width="46.140625" style="49" customWidth="1"/>
    <col min="4106" max="4353" width="9.140625" style="49"/>
    <col min="4354" max="4354" width="39.28515625" style="49" customWidth="1"/>
    <col min="4355" max="4355" width="10.85546875" style="49" customWidth="1"/>
    <col min="4356" max="4358" width="9.140625" style="49"/>
    <col min="4359" max="4359" width="10.7109375" style="49" bestFit="1" customWidth="1"/>
    <col min="4360" max="4360" width="39.42578125" style="49" customWidth="1"/>
    <col min="4361" max="4361" width="46.140625" style="49" customWidth="1"/>
    <col min="4362" max="4609" width="9.140625" style="49"/>
    <col min="4610" max="4610" width="39.28515625" style="49" customWidth="1"/>
    <col min="4611" max="4611" width="10.85546875" style="49" customWidth="1"/>
    <col min="4612" max="4614" width="9.140625" style="49"/>
    <col min="4615" max="4615" width="10.7109375" style="49" bestFit="1" customWidth="1"/>
    <col min="4616" max="4616" width="39.42578125" style="49" customWidth="1"/>
    <col min="4617" max="4617" width="46.140625" style="49" customWidth="1"/>
    <col min="4618" max="4865" width="9.140625" style="49"/>
    <col min="4866" max="4866" width="39.28515625" style="49" customWidth="1"/>
    <col min="4867" max="4867" width="10.85546875" style="49" customWidth="1"/>
    <col min="4868" max="4870" width="9.140625" style="49"/>
    <col min="4871" max="4871" width="10.7109375" style="49" bestFit="1" customWidth="1"/>
    <col min="4872" max="4872" width="39.42578125" style="49" customWidth="1"/>
    <col min="4873" max="4873" width="46.140625" style="49" customWidth="1"/>
    <col min="4874" max="5121" width="9.140625" style="49"/>
    <col min="5122" max="5122" width="39.28515625" style="49" customWidth="1"/>
    <col min="5123" max="5123" width="10.85546875" style="49" customWidth="1"/>
    <col min="5124" max="5126" width="9.140625" style="49"/>
    <col min="5127" max="5127" width="10.7109375" style="49" bestFit="1" customWidth="1"/>
    <col min="5128" max="5128" width="39.42578125" style="49" customWidth="1"/>
    <col min="5129" max="5129" width="46.140625" style="49" customWidth="1"/>
    <col min="5130" max="5377" width="9.140625" style="49"/>
    <col min="5378" max="5378" width="39.28515625" style="49" customWidth="1"/>
    <col min="5379" max="5379" width="10.85546875" style="49" customWidth="1"/>
    <col min="5380" max="5382" width="9.140625" style="49"/>
    <col min="5383" max="5383" width="10.7109375" style="49" bestFit="1" customWidth="1"/>
    <col min="5384" max="5384" width="39.42578125" style="49" customWidth="1"/>
    <col min="5385" max="5385" width="46.140625" style="49" customWidth="1"/>
    <col min="5386" max="5633" width="9.140625" style="49"/>
    <col min="5634" max="5634" width="39.28515625" style="49" customWidth="1"/>
    <col min="5635" max="5635" width="10.85546875" style="49" customWidth="1"/>
    <col min="5636" max="5638" width="9.140625" style="49"/>
    <col min="5639" max="5639" width="10.7109375" style="49" bestFit="1" customWidth="1"/>
    <col min="5640" max="5640" width="39.42578125" style="49" customWidth="1"/>
    <col min="5641" max="5641" width="46.140625" style="49" customWidth="1"/>
    <col min="5642" max="5889" width="9.140625" style="49"/>
    <col min="5890" max="5890" width="39.28515625" style="49" customWidth="1"/>
    <col min="5891" max="5891" width="10.85546875" style="49" customWidth="1"/>
    <col min="5892" max="5894" width="9.140625" style="49"/>
    <col min="5895" max="5895" width="10.7109375" style="49" bestFit="1" customWidth="1"/>
    <col min="5896" max="5896" width="39.42578125" style="49" customWidth="1"/>
    <col min="5897" max="5897" width="46.140625" style="49" customWidth="1"/>
    <col min="5898" max="6145" width="9.140625" style="49"/>
    <col min="6146" max="6146" width="39.28515625" style="49" customWidth="1"/>
    <col min="6147" max="6147" width="10.85546875" style="49" customWidth="1"/>
    <col min="6148" max="6150" width="9.140625" style="49"/>
    <col min="6151" max="6151" width="10.7109375" style="49" bestFit="1" customWidth="1"/>
    <col min="6152" max="6152" width="39.42578125" style="49" customWidth="1"/>
    <col min="6153" max="6153" width="46.140625" style="49" customWidth="1"/>
    <col min="6154" max="6401" width="9.140625" style="49"/>
    <col min="6402" max="6402" width="39.28515625" style="49" customWidth="1"/>
    <col min="6403" max="6403" width="10.85546875" style="49" customWidth="1"/>
    <col min="6404" max="6406" width="9.140625" style="49"/>
    <col min="6407" max="6407" width="10.7109375" style="49" bestFit="1" customWidth="1"/>
    <col min="6408" max="6408" width="39.42578125" style="49" customWidth="1"/>
    <col min="6409" max="6409" width="46.140625" style="49" customWidth="1"/>
    <col min="6410" max="6657" width="9.140625" style="49"/>
    <col min="6658" max="6658" width="39.28515625" style="49" customWidth="1"/>
    <col min="6659" max="6659" width="10.85546875" style="49" customWidth="1"/>
    <col min="6660" max="6662" width="9.140625" style="49"/>
    <col min="6663" max="6663" width="10.7109375" style="49" bestFit="1" customWidth="1"/>
    <col min="6664" max="6664" width="39.42578125" style="49" customWidth="1"/>
    <col min="6665" max="6665" width="46.140625" style="49" customWidth="1"/>
    <col min="6666" max="6913" width="9.140625" style="49"/>
    <col min="6914" max="6914" width="39.28515625" style="49" customWidth="1"/>
    <col min="6915" max="6915" width="10.85546875" style="49" customWidth="1"/>
    <col min="6916" max="6918" width="9.140625" style="49"/>
    <col min="6919" max="6919" width="10.7109375" style="49" bestFit="1" customWidth="1"/>
    <col min="6920" max="6920" width="39.42578125" style="49" customWidth="1"/>
    <col min="6921" max="6921" width="46.140625" style="49" customWidth="1"/>
    <col min="6922" max="7169" width="9.140625" style="49"/>
    <col min="7170" max="7170" width="39.28515625" style="49" customWidth="1"/>
    <col min="7171" max="7171" width="10.85546875" style="49" customWidth="1"/>
    <col min="7172" max="7174" width="9.140625" style="49"/>
    <col min="7175" max="7175" width="10.7109375" style="49" bestFit="1" customWidth="1"/>
    <col min="7176" max="7176" width="39.42578125" style="49" customWidth="1"/>
    <col min="7177" max="7177" width="46.140625" style="49" customWidth="1"/>
    <col min="7178" max="7425" width="9.140625" style="49"/>
    <col min="7426" max="7426" width="39.28515625" style="49" customWidth="1"/>
    <col min="7427" max="7427" width="10.85546875" style="49" customWidth="1"/>
    <col min="7428" max="7430" width="9.140625" style="49"/>
    <col min="7431" max="7431" width="10.7109375" style="49" bestFit="1" customWidth="1"/>
    <col min="7432" max="7432" width="39.42578125" style="49" customWidth="1"/>
    <col min="7433" max="7433" width="46.140625" style="49" customWidth="1"/>
    <col min="7434" max="7681" width="9.140625" style="49"/>
    <col min="7682" max="7682" width="39.28515625" style="49" customWidth="1"/>
    <col min="7683" max="7683" width="10.85546875" style="49" customWidth="1"/>
    <col min="7684" max="7686" width="9.140625" style="49"/>
    <col min="7687" max="7687" width="10.7109375" style="49" bestFit="1" customWidth="1"/>
    <col min="7688" max="7688" width="39.42578125" style="49" customWidth="1"/>
    <col min="7689" max="7689" width="46.140625" style="49" customWidth="1"/>
    <col min="7690" max="7937" width="9.140625" style="49"/>
    <col min="7938" max="7938" width="39.28515625" style="49" customWidth="1"/>
    <col min="7939" max="7939" width="10.85546875" style="49" customWidth="1"/>
    <col min="7940" max="7942" width="9.140625" style="49"/>
    <col min="7943" max="7943" width="10.7109375" style="49" bestFit="1" customWidth="1"/>
    <col min="7944" max="7944" width="39.42578125" style="49" customWidth="1"/>
    <col min="7945" max="7945" width="46.140625" style="49" customWidth="1"/>
    <col min="7946" max="8193" width="9.140625" style="49"/>
    <col min="8194" max="8194" width="39.28515625" style="49" customWidth="1"/>
    <col min="8195" max="8195" width="10.85546875" style="49" customWidth="1"/>
    <col min="8196" max="8198" width="9.140625" style="49"/>
    <col min="8199" max="8199" width="10.7109375" style="49" bestFit="1" customWidth="1"/>
    <col min="8200" max="8200" width="39.42578125" style="49" customWidth="1"/>
    <col min="8201" max="8201" width="46.140625" style="49" customWidth="1"/>
    <col min="8202" max="8449" width="9.140625" style="49"/>
    <col min="8450" max="8450" width="39.28515625" style="49" customWidth="1"/>
    <col min="8451" max="8451" width="10.85546875" style="49" customWidth="1"/>
    <col min="8452" max="8454" width="9.140625" style="49"/>
    <col min="8455" max="8455" width="10.7109375" style="49" bestFit="1" customWidth="1"/>
    <col min="8456" max="8456" width="39.42578125" style="49" customWidth="1"/>
    <col min="8457" max="8457" width="46.140625" style="49" customWidth="1"/>
    <col min="8458" max="8705" width="9.140625" style="49"/>
    <col min="8706" max="8706" width="39.28515625" style="49" customWidth="1"/>
    <col min="8707" max="8707" width="10.85546875" style="49" customWidth="1"/>
    <col min="8708" max="8710" width="9.140625" style="49"/>
    <col min="8711" max="8711" width="10.7109375" style="49" bestFit="1" customWidth="1"/>
    <col min="8712" max="8712" width="39.42578125" style="49" customWidth="1"/>
    <col min="8713" max="8713" width="46.140625" style="49" customWidth="1"/>
    <col min="8714" max="8961" width="9.140625" style="49"/>
    <col min="8962" max="8962" width="39.28515625" style="49" customWidth="1"/>
    <col min="8963" max="8963" width="10.85546875" style="49" customWidth="1"/>
    <col min="8964" max="8966" width="9.140625" style="49"/>
    <col min="8967" max="8967" width="10.7109375" style="49" bestFit="1" customWidth="1"/>
    <col min="8968" max="8968" width="39.42578125" style="49" customWidth="1"/>
    <col min="8969" max="8969" width="46.140625" style="49" customWidth="1"/>
    <col min="8970" max="9217" width="9.140625" style="49"/>
    <col min="9218" max="9218" width="39.28515625" style="49" customWidth="1"/>
    <col min="9219" max="9219" width="10.85546875" style="49" customWidth="1"/>
    <col min="9220" max="9222" width="9.140625" style="49"/>
    <col min="9223" max="9223" width="10.7109375" style="49" bestFit="1" customWidth="1"/>
    <col min="9224" max="9224" width="39.42578125" style="49" customWidth="1"/>
    <col min="9225" max="9225" width="46.140625" style="49" customWidth="1"/>
    <col min="9226" max="9473" width="9.140625" style="49"/>
    <col min="9474" max="9474" width="39.28515625" style="49" customWidth="1"/>
    <col min="9475" max="9475" width="10.85546875" style="49" customWidth="1"/>
    <col min="9476" max="9478" width="9.140625" style="49"/>
    <col min="9479" max="9479" width="10.7109375" style="49" bestFit="1" customWidth="1"/>
    <col min="9480" max="9480" width="39.42578125" style="49" customWidth="1"/>
    <col min="9481" max="9481" width="46.140625" style="49" customWidth="1"/>
    <col min="9482" max="9729" width="9.140625" style="49"/>
    <col min="9730" max="9730" width="39.28515625" style="49" customWidth="1"/>
    <col min="9731" max="9731" width="10.85546875" style="49" customWidth="1"/>
    <col min="9732" max="9734" width="9.140625" style="49"/>
    <col min="9735" max="9735" width="10.7109375" style="49" bestFit="1" customWidth="1"/>
    <col min="9736" max="9736" width="39.42578125" style="49" customWidth="1"/>
    <col min="9737" max="9737" width="46.140625" style="49" customWidth="1"/>
    <col min="9738" max="9985" width="9.140625" style="49"/>
    <col min="9986" max="9986" width="39.28515625" style="49" customWidth="1"/>
    <col min="9987" max="9987" width="10.85546875" style="49" customWidth="1"/>
    <col min="9988" max="9990" width="9.140625" style="49"/>
    <col min="9991" max="9991" width="10.7109375" style="49" bestFit="1" customWidth="1"/>
    <col min="9992" max="9992" width="39.42578125" style="49" customWidth="1"/>
    <col min="9993" max="9993" width="46.140625" style="49" customWidth="1"/>
    <col min="9994" max="10241" width="9.140625" style="49"/>
    <col min="10242" max="10242" width="39.28515625" style="49" customWidth="1"/>
    <col min="10243" max="10243" width="10.85546875" style="49" customWidth="1"/>
    <col min="10244" max="10246" width="9.140625" style="49"/>
    <col min="10247" max="10247" width="10.7109375" style="49" bestFit="1" customWidth="1"/>
    <col min="10248" max="10248" width="39.42578125" style="49" customWidth="1"/>
    <col min="10249" max="10249" width="46.140625" style="49" customWidth="1"/>
    <col min="10250" max="10497" width="9.140625" style="49"/>
    <col min="10498" max="10498" width="39.28515625" style="49" customWidth="1"/>
    <col min="10499" max="10499" width="10.85546875" style="49" customWidth="1"/>
    <col min="10500" max="10502" width="9.140625" style="49"/>
    <col min="10503" max="10503" width="10.7109375" style="49" bestFit="1" customWidth="1"/>
    <col min="10504" max="10504" width="39.42578125" style="49" customWidth="1"/>
    <col min="10505" max="10505" width="46.140625" style="49" customWidth="1"/>
    <col min="10506" max="10753" width="9.140625" style="49"/>
    <col min="10754" max="10754" width="39.28515625" style="49" customWidth="1"/>
    <col min="10755" max="10755" width="10.85546875" style="49" customWidth="1"/>
    <col min="10756" max="10758" width="9.140625" style="49"/>
    <col min="10759" max="10759" width="10.7109375" style="49" bestFit="1" customWidth="1"/>
    <col min="10760" max="10760" width="39.42578125" style="49" customWidth="1"/>
    <col min="10761" max="10761" width="46.140625" style="49" customWidth="1"/>
    <col min="10762" max="11009" width="9.140625" style="49"/>
    <col min="11010" max="11010" width="39.28515625" style="49" customWidth="1"/>
    <col min="11011" max="11011" width="10.85546875" style="49" customWidth="1"/>
    <col min="11012" max="11014" width="9.140625" style="49"/>
    <col min="11015" max="11015" width="10.7109375" style="49" bestFit="1" customWidth="1"/>
    <col min="11016" max="11016" width="39.42578125" style="49" customWidth="1"/>
    <col min="11017" max="11017" width="46.140625" style="49" customWidth="1"/>
    <col min="11018" max="11265" width="9.140625" style="49"/>
    <col min="11266" max="11266" width="39.28515625" style="49" customWidth="1"/>
    <col min="11267" max="11267" width="10.85546875" style="49" customWidth="1"/>
    <col min="11268" max="11270" width="9.140625" style="49"/>
    <col min="11271" max="11271" width="10.7109375" style="49" bestFit="1" customWidth="1"/>
    <col min="11272" max="11272" width="39.42578125" style="49" customWidth="1"/>
    <col min="11273" max="11273" width="46.140625" style="49" customWidth="1"/>
    <col min="11274" max="11521" width="9.140625" style="49"/>
    <col min="11522" max="11522" width="39.28515625" style="49" customWidth="1"/>
    <col min="11523" max="11523" width="10.85546875" style="49" customWidth="1"/>
    <col min="11524" max="11526" width="9.140625" style="49"/>
    <col min="11527" max="11527" width="10.7109375" style="49" bestFit="1" customWidth="1"/>
    <col min="11528" max="11528" width="39.42578125" style="49" customWidth="1"/>
    <col min="11529" max="11529" width="46.140625" style="49" customWidth="1"/>
    <col min="11530" max="11777" width="9.140625" style="49"/>
    <col min="11778" max="11778" width="39.28515625" style="49" customWidth="1"/>
    <col min="11779" max="11779" width="10.85546875" style="49" customWidth="1"/>
    <col min="11780" max="11782" width="9.140625" style="49"/>
    <col min="11783" max="11783" width="10.7109375" style="49" bestFit="1" customWidth="1"/>
    <col min="11784" max="11784" width="39.42578125" style="49" customWidth="1"/>
    <col min="11785" max="11785" width="46.140625" style="49" customWidth="1"/>
    <col min="11786" max="12033" width="9.140625" style="49"/>
    <col min="12034" max="12034" width="39.28515625" style="49" customWidth="1"/>
    <col min="12035" max="12035" width="10.85546875" style="49" customWidth="1"/>
    <col min="12036" max="12038" width="9.140625" style="49"/>
    <col min="12039" max="12039" width="10.7109375" style="49" bestFit="1" customWidth="1"/>
    <col min="12040" max="12040" width="39.42578125" style="49" customWidth="1"/>
    <col min="12041" max="12041" width="46.140625" style="49" customWidth="1"/>
    <col min="12042" max="12289" width="9.140625" style="49"/>
    <col min="12290" max="12290" width="39.28515625" style="49" customWidth="1"/>
    <col min="12291" max="12291" width="10.85546875" style="49" customWidth="1"/>
    <col min="12292" max="12294" width="9.140625" style="49"/>
    <col min="12295" max="12295" width="10.7109375" style="49" bestFit="1" customWidth="1"/>
    <col min="12296" max="12296" width="39.42578125" style="49" customWidth="1"/>
    <col min="12297" max="12297" width="46.140625" style="49" customWidth="1"/>
    <col min="12298" max="12545" width="9.140625" style="49"/>
    <col min="12546" max="12546" width="39.28515625" style="49" customWidth="1"/>
    <col min="12547" max="12547" width="10.85546875" style="49" customWidth="1"/>
    <col min="12548" max="12550" width="9.140625" style="49"/>
    <col min="12551" max="12551" width="10.7109375" style="49" bestFit="1" customWidth="1"/>
    <col min="12552" max="12552" width="39.42578125" style="49" customWidth="1"/>
    <col min="12553" max="12553" width="46.140625" style="49" customWidth="1"/>
    <col min="12554" max="12801" width="9.140625" style="49"/>
    <col min="12802" max="12802" width="39.28515625" style="49" customWidth="1"/>
    <col min="12803" max="12803" width="10.85546875" style="49" customWidth="1"/>
    <col min="12804" max="12806" width="9.140625" style="49"/>
    <col min="12807" max="12807" width="10.7109375" style="49" bestFit="1" customWidth="1"/>
    <col min="12808" max="12808" width="39.42578125" style="49" customWidth="1"/>
    <col min="12809" max="12809" width="46.140625" style="49" customWidth="1"/>
    <col min="12810" max="13057" width="9.140625" style="49"/>
    <col min="13058" max="13058" width="39.28515625" style="49" customWidth="1"/>
    <col min="13059" max="13059" width="10.85546875" style="49" customWidth="1"/>
    <col min="13060" max="13062" width="9.140625" style="49"/>
    <col min="13063" max="13063" width="10.7109375" style="49" bestFit="1" customWidth="1"/>
    <col min="13064" max="13064" width="39.42578125" style="49" customWidth="1"/>
    <col min="13065" max="13065" width="46.140625" style="49" customWidth="1"/>
    <col min="13066" max="13313" width="9.140625" style="49"/>
    <col min="13314" max="13314" width="39.28515625" style="49" customWidth="1"/>
    <col min="13315" max="13315" width="10.85546875" style="49" customWidth="1"/>
    <col min="13316" max="13318" width="9.140625" style="49"/>
    <col min="13319" max="13319" width="10.7109375" style="49" bestFit="1" customWidth="1"/>
    <col min="13320" max="13320" width="39.42578125" style="49" customWidth="1"/>
    <col min="13321" max="13321" width="46.140625" style="49" customWidth="1"/>
    <col min="13322" max="13569" width="9.140625" style="49"/>
    <col min="13570" max="13570" width="39.28515625" style="49" customWidth="1"/>
    <col min="13571" max="13571" width="10.85546875" style="49" customWidth="1"/>
    <col min="13572" max="13574" width="9.140625" style="49"/>
    <col min="13575" max="13575" width="10.7109375" style="49" bestFit="1" customWidth="1"/>
    <col min="13576" max="13576" width="39.42578125" style="49" customWidth="1"/>
    <col min="13577" max="13577" width="46.140625" style="49" customWidth="1"/>
    <col min="13578" max="13825" width="9.140625" style="49"/>
    <col min="13826" max="13826" width="39.28515625" style="49" customWidth="1"/>
    <col min="13827" max="13827" width="10.85546875" style="49" customWidth="1"/>
    <col min="13828" max="13830" width="9.140625" style="49"/>
    <col min="13831" max="13831" width="10.7109375" style="49" bestFit="1" customWidth="1"/>
    <col min="13832" max="13832" width="39.42578125" style="49" customWidth="1"/>
    <col min="13833" max="13833" width="46.140625" style="49" customWidth="1"/>
    <col min="13834" max="14081" width="9.140625" style="49"/>
    <col min="14082" max="14082" width="39.28515625" style="49" customWidth="1"/>
    <col min="14083" max="14083" width="10.85546875" style="49" customWidth="1"/>
    <col min="14084" max="14086" width="9.140625" style="49"/>
    <col min="14087" max="14087" width="10.7109375" style="49" bestFit="1" customWidth="1"/>
    <col min="14088" max="14088" width="39.42578125" style="49" customWidth="1"/>
    <col min="14089" max="14089" width="46.140625" style="49" customWidth="1"/>
    <col min="14090" max="14337" width="9.140625" style="49"/>
    <col min="14338" max="14338" width="39.28515625" style="49" customWidth="1"/>
    <col min="14339" max="14339" width="10.85546875" style="49" customWidth="1"/>
    <col min="14340" max="14342" width="9.140625" style="49"/>
    <col min="14343" max="14343" width="10.7109375" style="49" bestFit="1" customWidth="1"/>
    <col min="14344" max="14344" width="39.42578125" style="49" customWidth="1"/>
    <col min="14345" max="14345" width="46.140625" style="49" customWidth="1"/>
    <col min="14346" max="14593" width="9.140625" style="49"/>
    <col min="14594" max="14594" width="39.28515625" style="49" customWidth="1"/>
    <col min="14595" max="14595" width="10.85546875" style="49" customWidth="1"/>
    <col min="14596" max="14598" width="9.140625" style="49"/>
    <col min="14599" max="14599" width="10.7109375" style="49" bestFit="1" customWidth="1"/>
    <col min="14600" max="14600" width="39.42578125" style="49" customWidth="1"/>
    <col min="14601" max="14601" width="46.140625" style="49" customWidth="1"/>
    <col min="14602" max="14849" width="9.140625" style="49"/>
    <col min="14850" max="14850" width="39.28515625" style="49" customWidth="1"/>
    <col min="14851" max="14851" width="10.85546875" style="49" customWidth="1"/>
    <col min="14852" max="14854" width="9.140625" style="49"/>
    <col min="14855" max="14855" width="10.7109375" style="49" bestFit="1" customWidth="1"/>
    <col min="14856" max="14856" width="39.42578125" style="49" customWidth="1"/>
    <col min="14857" max="14857" width="46.140625" style="49" customWidth="1"/>
    <col min="14858" max="15105" width="9.140625" style="49"/>
    <col min="15106" max="15106" width="39.28515625" style="49" customWidth="1"/>
    <col min="15107" max="15107" width="10.85546875" style="49" customWidth="1"/>
    <col min="15108" max="15110" width="9.140625" style="49"/>
    <col min="15111" max="15111" width="10.7109375" style="49" bestFit="1" customWidth="1"/>
    <col min="15112" max="15112" width="39.42578125" style="49" customWidth="1"/>
    <col min="15113" max="15113" width="46.140625" style="49" customWidth="1"/>
    <col min="15114" max="15361" width="9.140625" style="49"/>
    <col min="15362" max="15362" width="39.28515625" style="49" customWidth="1"/>
    <col min="15363" max="15363" width="10.85546875" style="49" customWidth="1"/>
    <col min="15364" max="15366" width="9.140625" style="49"/>
    <col min="15367" max="15367" width="10.7109375" style="49" bestFit="1" customWidth="1"/>
    <col min="15368" max="15368" width="39.42578125" style="49" customWidth="1"/>
    <col min="15369" max="15369" width="46.140625" style="49" customWidth="1"/>
    <col min="15370" max="15617" width="9.140625" style="49"/>
    <col min="15618" max="15618" width="39.28515625" style="49" customWidth="1"/>
    <col min="15619" max="15619" width="10.85546875" style="49" customWidth="1"/>
    <col min="15620" max="15622" width="9.140625" style="49"/>
    <col min="15623" max="15623" width="10.7109375" style="49" bestFit="1" customWidth="1"/>
    <col min="15624" max="15624" width="39.42578125" style="49" customWidth="1"/>
    <col min="15625" max="15625" width="46.140625" style="49" customWidth="1"/>
    <col min="15626" max="15873" width="9.140625" style="49"/>
    <col min="15874" max="15874" width="39.28515625" style="49" customWidth="1"/>
    <col min="15875" max="15875" width="10.85546875" style="49" customWidth="1"/>
    <col min="15876" max="15878" width="9.140625" style="49"/>
    <col min="15879" max="15879" width="10.7109375" style="49" bestFit="1" customWidth="1"/>
    <col min="15880" max="15880" width="39.42578125" style="49" customWidth="1"/>
    <col min="15881" max="15881" width="46.140625" style="49" customWidth="1"/>
    <col min="15882" max="16129" width="9.140625" style="49"/>
    <col min="16130" max="16130" width="39.28515625" style="49" customWidth="1"/>
    <col min="16131" max="16131" width="10.85546875" style="49" customWidth="1"/>
    <col min="16132" max="16134" width="9.140625" style="49"/>
    <col min="16135" max="16135" width="10.7109375" style="49" bestFit="1" customWidth="1"/>
    <col min="16136" max="16136" width="39.42578125" style="49" customWidth="1"/>
    <col min="16137" max="16137" width="46.140625" style="49" customWidth="1"/>
    <col min="16138" max="16384" width="9.140625" style="49"/>
  </cols>
  <sheetData>
    <row r="1" spans="1:9" ht="18" x14ac:dyDescent="0.2">
      <c r="A1" s="45" t="s">
        <v>23</v>
      </c>
      <c r="C1" s="47" t="s">
        <v>24</v>
      </c>
    </row>
    <row r="2" spans="1:9" x14ac:dyDescent="0.2">
      <c r="D2" s="50"/>
    </row>
    <row r="4" spans="1:9" x14ac:dyDescent="0.2">
      <c r="A4" s="51" t="s">
        <v>25</v>
      </c>
      <c r="B4" s="52" t="s">
        <v>26</v>
      </c>
      <c r="C4" s="51" t="s">
        <v>7</v>
      </c>
      <c r="D4" s="51" t="s">
        <v>27</v>
      </c>
      <c r="E4" s="51" t="s">
        <v>16</v>
      </c>
      <c r="F4" s="51" t="s">
        <v>28</v>
      </c>
      <c r="G4" s="51" t="s">
        <v>29</v>
      </c>
      <c r="H4" s="52" t="s">
        <v>30</v>
      </c>
      <c r="I4" s="52" t="s">
        <v>31</v>
      </c>
    </row>
    <row r="5" spans="1:9" x14ac:dyDescent="0.2">
      <c r="A5" s="53">
        <v>1</v>
      </c>
      <c r="B5" s="54" t="s">
        <v>33</v>
      </c>
      <c r="C5" s="53" t="s">
        <v>37</v>
      </c>
      <c r="D5" s="53">
        <v>15</v>
      </c>
      <c r="E5" s="53">
        <v>2</v>
      </c>
      <c r="F5" s="53">
        <v>5</v>
      </c>
      <c r="G5" s="55" t="s">
        <v>32</v>
      </c>
      <c r="H5" s="56"/>
      <c r="I5" s="56"/>
    </row>
    <row r="6" spans="1:9" x14ac:dyDescent="0.2">
      <c r="A6" s="53">
        <v>2</v>
      </c>
      <c r="B6" s="56" t="s">
        <v>34</v>
      </c>
      <c r="C6" s="53" t="s">
        <v>14</v>
      </c>
      <c r="D6" s="53">
        <v>15</v>
      </c>
      <c r="E6" s="53">
        <v>4</v>
      </c>
      <c r="F6" s="53">
        <v>4</v>
      </c>
      <c r="G6" s="55" t="s">
        <v>32</v>
      </c>
      <c r="H6" s="56"/>
      <c r="I6" s="56"/>
    </row>
    <row r="7" spans="1:9" x14ac:dyDescent="0.2">
      <c r="A7" s="53">
        <v>3</v>
      </c>
      <c r="B7" s="54" t="s">
        <v>35</v>
      </c>
      <c r="C7" s="53" t="s">
        <v>14</v>
      </c>
      <c r="D7" s="53">
        <v>15</v>
      </c>
      <c r="E7" s="53">
        <v>4</v>
      </c>
      <c r="F7" s="53">
        <v>4</v>
      </c>
      <c r="G7" s="55" t="s">
        <v>32</v>
      </c>
      <c r="H7" s="56"/>
      <c r="I7" s="56"/>
    </row>
    <row r="10" spans="1:9" x14ac:dyDescent="0.2">
      <c r="H10" s="57"/>
    </row>
    <row r="21" spans="1:7" x14ac:dyDescent="0.2">
      <c r="A21" s="49"/>
      <c r="B21" s="49"/>
      <c r="C21" s="49"/>
      <c r="D21" s="49"/>
      <c r="E21" s="49"/>
      <c r="F21" s="49"/>
      <c r="G21" s="49"/>
    </row>
  </sheetData>
  <sortState ref="A5:H26">
    <sortCondition ref="E5"/>
    <sortCondition ref="C5"/>
  </sortState>
  <conditionalFormatting sqref="H12:H20 A22:H131 B15:G20 A4:I4 B8:B12 H8:H9 A5:H7 A8:A20 C8:C14 D8:G12">
    <cfRule type="expression" dxfId="17" priority="13" stopIfTrue="1">
      <formula>$C4="Done"</formula>
    </cfRule>
    <cfRule type="expression" dxfId="16" priority="14" stopIfTrue="1">
      <formula>$C4="Ongoing"</formula>
    </cfRule>
    <cfRule type="expression" dxfId="15" priority="15" stopIfTrue="1">
      <formula>$C4="Removed"</formula>
    </cfRule>
  </conditionalFormatting>
  <conditionalFormatting sqref="H21">
    <cfRule type="expression" dxfId="14" priority="16" stopIfTrue="1">
      <formula>$C11="Done"</formula>
    </cfRule>
    <cfRule type="expression" dxfId="13" priority="17" stopIfTrue="1">
      <formula>$C11="Ongoing"</formula>
    </cfRule>
    <cfRule type="expression" dxfId="12" priority="18" stopIfTrue="1">
      <formula>$C11="Removed"</formula>
    </cfRule>
  </conditionalFormatting>
  <conditionalFormatting sqref="H10:H11">
    <cfRule type="expression" dxfId="11" priority="19" stopIfTrue="1">
      <formula>#REF!="Done"</formula>
    </cfRule>
    <cfRule type="expression" dxfId="10" priority="20" stopIfTrue="1">
      <formula>#REF!="Ongoing"</formula>
    </cfRule>
    <cfRule type="expression" dxfId="9" priority="21" stopIfTrue="1">
      <formula>#REF!="Removed"</formula>
    </cfRule>
  </conditionalFormatting>
  <conditionalFormatting sqref="I6">
    <cfRule type="expression" dxfId="8" priority="10" stopIfTrue="1">
      <formula>$C6="Done"</formula>
    </cfRule>
    <cfRule type="expression" dxfId="7" priority="11" stopIfTrue="1">
      <formula>$C6="Ongoing"</formula>
    </cfRule>
    <cfRule type="expression" dxfId="6" priority="12" stopIfTrue="1">
      <formula>$C6="Removed"</formula>
    </cfRule>
  </conditionalFormatting>
  <conditionalFormatting sqref="I5">
    <cfRule type="expression" dxfId="5" priority="7" stopIfTrue="1">
      <formula>$C5="Done"</formula>
    </cfRule>
    <cfRule type="expression" dxfId="4" priority="8" stopIfTrue="1">
      <formula>$C5="Ongoing"</formula>
    </cfRule>
    <cfRule type="expression" dxfId="3" priority="9" stopIfTrue="1">
      <formula>$C5="Removed"</formula>
    </cfRule>
  </conditionalFormatting>
  <conditionalFormatting sqref="I7">
    <cfRule type="expression" dxfId="2" priority="4" stopIfTrue="1">
      <formula>$C7="Done"</formula>
    </cfRule>
    <cfRule type="expression" dxfId="1" priority="5" stopIfTrue="1">
      <formula>$C7="Ongoing"</formula>
    </cfRule>
    <cfRule type="expression" dxfId="0" priority="6" stopIfTrue="1">
      <formula>$C7="Removed"</formula>
    </cfRule>
  </conditionalFormatting>
  <dataValidations count="1">
    <dataValidation type="list" allowBlank="1" showInputMessage="1" sqref="C22:C131 IY22:IY131 SU22:SU131 ACQ22:ACQ131 AMM22:AMM131 AWI22:AWI131 BGE22:BGE131 BQA22:BQA131 BZW22:BZW131 CJS22:CJS131 CTO22:CTO131 DDK22:DDK131 DNG22:DNG131 DXC22:DXC131 EGY22:EGY131 EQU22:EQU131 FAQ22:FAQ131 FKM22:FKM131 FUI22:FUI131 GEE22:GEE131 GOA22:GOA131 GXW22:GXW131 HHS22:HHS131 HRO22:HRO131 IBK22:IBK131 ILG22:ILG131 IVC22:IVC131 JEY22:JEY131 JOU22:JOU131 JYQ22:JYQ131 KIM22:KIM131 KSI22:KSI131 LCE22:LCE131 LMA22:LMA131 LVW22:LVW131 MFS22:MFS131 MPO22:MPO131 MZK22:MZK131 NJG22:NJG131 NTC22:NTC131 OCY22:OCY131 OMU22:OMU131 OWQ22:OWQ131 PGM22:PGM131 PQI22:PQI131 QAE22:QAE131 QKA22:QKA131 QTW22:QTW131 RDS22:RDS131 RNO22:RNO131 RXK22:RXK131 SHG22:SHG131 SRC22:SRC131 TAY22:TAY131 TKU22:TKU131 TUQ22:TUQ131 UEM22:UEM131 UOI22:UOI131 UYE22:UYE131 VIA22:VIA131 VRW22:VRW131 WBS22:WBS131 WLO22:WLO131 WVK22:WVK131 C65558:C65667 IY65558:IY65667 SU65558:SU65667 ACQ65558:ACQ65667 AMM65558:AMM65667 AWI65558:AWI65667 BGE65558:BGE65667 BQA65558:BQA65667 BZW65558:BZW65667 CJS65558:CJS65667 CTO65558:CTO65667 DDK65558:DDK65667 DNG65558:DNG65667 DXC65558:DXC65667 EGY65558:EGY65667 EQU65558:EQU65667 FAQ65558:FAQ65667 FKM65558:FKM65667 FUI65558:FUI65667 GEE65558:GEE65667 GOA65558:GOA65667 GXW65558:GXW65667 HHS65558:HHS65667 HRO65558:HRO65667 IBK65558:IBK65667 ILG65558:ILG65667 IVC65558:IVC65667 JEY65558:JEY65667 JOU65558:JOU65667 JYQ65558:JYQ65667 KIM65558:KIM65667 KSI65558:KSI65667 LCE65558:LCE65667 LMA65558:LMA65667 LVW65558:LVW65667 MFS65558:MFS65667 MPO65558:MPO65667 MZK65558:MZK65667 NJG65558:NJG65667 NTC65558:NTC65667 OCY65558:OCY65667 OMU65558:OMU65667 OWQ65558:OWQ65667 PGM65558:PGM65667 PQI65558:PQI65667 QAE65558:QAE65667 QKA65558:QKA65667 QTW65558:QTW65667 RDS65558:RDS65667 RNO65558:RNO65667 RXK65558:RXK65667 SHG65558:SHG65667 SRC65558:SRC65667 TAY65558:TAY65667 TKU65558:TKU65667 TUQ65558:TUQ65667 UEM65558:UEM65667 UOI65558:UOI65667 UYE65558:UYE65667 VIA65558:VIA65667 VRW65558:VRW65667 WBS65558:WBS65667 WLO65558:WLO65667 WVK65558:WVK65667 C131094:C131203 IY131094:IY131203 SU131094:SU131203 ACQ131094:ACQ131203 AMM131094:AMM131203 AWI131094:AWI131203 BGE131094:BGE131203 BQA131094:BQA131203 BZW131094:BZW131203 CJS131094:CJS131203 CTO131094:CTO131203 DDK131094:DDK131203 DNG131094:DNG131203 DXC131094:DXC131203 EGY131094:EGY131203 EQU131094:EQU131203 FAQ131094:FAQ131203 FKM131094:FKM131203 FUI131094:FUI131203 GEE131094:GEE131203 GOA131094:GOA131203 GXW131094:GXW131203 HHS131094:HHS131203 HRO131094:HRO131203 IBK131094:IBK131203 ILG131094:ILG131203 IVC131094:IVC131203 JEY131094:JEY131203 JOU131094:JOU131203 JYQ131094:JYQ131203 KIM131094:KIM131203 KSI131094:KSI131203 LCE131094:LCE131203 LMA131094:LMA131203 LVW131094:LVW131203 MFS131094:MFS131203 MPO131094:MPO131203 MZK131094:MZK131203 NJG131094:NJG131203 NTC131094:NTC131203 OCY131094:OCY131203 OMU131094:OMU131203 OWQ131094:OWQ131203 PGM131094:PGM131203 PQI131094:PQI131203 QAE131094:QAE131203 QKA131094:QKA131203 QTW131094:QTW131203 RDS131094:RDS131203 RNO131094:RNO131203 RXK131094:RXK131203 SHG131094:SHG131203 SRC131094:SRC131203 TAY131094:TAY131203 TKU131094:TKU131203 TUQ131094:TUQ131203 UEM131094:UEM131203 UOI131094:UOI131203 UYE131094:UYE131203 VIA131094:VIA131203 VRW131094:VRW131203 WBS131094:WBS131203 WLO131094:WLO131203 WVK131094:WVK131203 C196630:C196739 IY196630:IY196739 SU196630:SU196739 ACQ196630:ACQ196739 AMM196630:AMM196739 AWI196630:AWI196739 BGE196630:BGE196739 BQA196630:BQA196739 BZW196630:BZW196739 CJS196630:CJS196739 CTO196630:CTO196739 DDK196630:DDK196739 DNG196630:DNG196739 DXC196630:DXC196739 EGY196630:EGY196739 EQU196630:EQU196739 FAQ196630:FAQ196739 FKM196630:FKM196739 FUI196630:FUI196739 GEE196630:GEE196739 GOA196630:GOA196739 GXW196630:GXW196739 HHS196630:HHS196739 HRO196630:HRO196739 IBK196630:IBK196739 ILG196630:ILG196739 IVC196630:IVC196739 JEY196630:JEY196739 JOU196630:JOU196739 JYQ196630:JYQ196739 KIM196630:KIM196739 KSI196630:KSI196739 LCE196630:LCE196739 LMA196630:LMA196739 LVW196630:LVW196739 MFS196630:MFS196739 MPO196630:MPO196739 MZK196630:MZK196739 NJG196630:NJG196739 NTC196630:NTC196739 OCY196630:OCY196739 OMU196630:OMU196739 OWQ196630:OWQ196739 PGM196630:PGM196739 PQI196630:PQI196739 QAE196630:QAE196739 QKA196630:QKA196739 QTW196630:QTW196739 RDS196630:RDS196739 RNO196630:RNO196739 RXK196630:RXK196739 SHG196630:SHG196739 SRC196630:SRC196739 TAY196630:TAY196739 TKU196630:TKU196739 TUQ196630:TUQ196739 UEM196630:UEM196739 UOI196630:UOI196739 UYE196630:UYE196739 VIA196630:VIA196739 VRW196630:VRW196739 WBS196630:WBS196739 WLO196630:WLO196739 WVK196630:WVK196739 C262166:C262275 IY262166:IY262275 SU262166:SU262275 ACQ262166:ACQ262275 AMM262166:AMM262275 AWI262166:AWI262275 BGE262166:BGE262275 BQA262166:BQA262275 BZW262166:BZW262275 CJS262166:CJS262275 CTO262166:CTO262275 DDK262166:DDK262275 DNG262166:DNG262275 DXC262166:DXC262275 EGY262166:EGY262275 EQU262166:EQU262275 FAQ262166:FAQ262275 FKM262166:FKM262275 FUI262166:FUI262275 GEE262166:GEE262275 GOA262166:GOA262275 GXW262166:GXW262275 HHS262166:HHS262275 HRO262166:HRO262275 IBK262166:IBK262275 ILG262166:ILG262275 IVC262166:IVC262275 JEY262166:JEY262275 JOU262166:JOU262275 JYQ262166:JYQ262275 KIM262166:KIM262275 KSI262166:KSI262275 LCE262166:LCE262275 LMA262166:LMA262275 LVW262166:LVW262275 MFS262166:MFS262275 MPO262166:MPO262275 MZK262166:MZK262275 NJG262166:NJG262275 NTC262166:NTC262275 OCY262166:OCY262275 OMU262166:OMU262275 OWQ262166:OWQ262275 PGM262166:PGM262275 PQI262166:PQI262275 QAE262166:QAE262275 QKA262166:QKA262275 QTW262166:QTW262275 RDS262166:RDS262275 RNO262166:RNO262275 RXK262166:RXK262275 SHG262166:SHG262275 SRC262166:SRC262275 TAY262166:TAY262275 TKU262166:TKU262275 TUQ262166:TUQ262275 UEM262166:UEM262275 UOI262166:UOI262275 UYE262166:UYE262275 VIA262166:VIA262275 VRW262166:VRW262275 WBS262166:WBS262275 WLO262166:WLO262275 WVK262166:WVK262275 C327702:C327811 IY327702:IY327811 SU327702:SU327811 ACQ327702:ACQ327811 AMM327702:AMM327811 AWI327702:AWI327811 BGE327702:BGE327811 BQA327702:BQA327811 BZW327702:BZW327811 CJS327702:CJS327811 CTO327702:CTO327811 DDK327702:DDK327811 DNG327702:DNG327811 DXC327702:DXC327811 EGY327702:EGY327811 EQU327702:EQU327811 FAQ327702:FAQ327811 FKM327702:FKM327811 FUI327702:FUI327811 GEE327702:GEE327811 GOA327702:GOA327811 GXW327702:GXW327811 HHS327702:HHS327811 HRO327702:HRO327811 IBK327702:IBK327811 ILG327702:ILG327811 IVC327702:IVC327811 JEY327702:JEY327811 JOU327702:JOU327811 JYQ327702:JYQ327811 KIM327702:KIM327811 KSI327702:KSI327811 LCE327702:LCE327811 LMA327702:LMA327811 LVW327702:LVW327811 MFS327702:MFS327811 MPO327702:MPO327811 MZK327702:MZK327811 NJG327702:NJG327811 NTC327702:NTC327811 OCY327702:OCY327811 OMU327702:OMU327811 OWQ327702:OWQ327811 PGM327702:PGM327811 PQI327702:PQI327811 QAE327702:QAE327811 QKA327702:QKA327811 QTW327702:QTW327811 RDS327702:RDS327811 RNO327702:RNO327811 RXK327702:RXK327811 SHG327702:SHG327811 SRC327702:SRC327811 TAY327702:TAY327811 TKU327702:TKU327811 TUQ327702:TUQ327811 UEM327702:UEM327811 UOI327702:UOI327811 UYE327702:UYE327811 VIA327702:VIA327811 VRW327702:VRW327811 WBS327702:WBS327811 WLO327702:WLO327811 WVK327702:WVK327811 C393238:C393347 IY393238:IY393347 SU393238:SU393347 ACQ393238:ACQ393347 AMM393238:AMM393347 AWI393238:AWI393347 BGE393238:BGE393347 BQA393238:BQA393347 BZW393238:BZW393347 CJS393238:CJS393347 CTO393238:CTO393347 DDK393238:DDK393347 DNG393238:DNG393347 DXC393238:DXC393347 EGY393238:EGY393347 EQU393238:EQU393347 FAQ393238:FAQ393347 FKM393238:FKM393347 FUI393238:FUI393347 GEE393238:GEE393347 GOA393238:GOA393347 GXW393238:GXW393347 HHS393238:HHS393347 HRO393238:HRO393347 IBK393238:IBK393347 ILG393238:ILG393347 IVC393238:IVC393347 JEY393238:JEY393347 JOU393238:JOU393347 JYQ393238:JYQ393347 KIM393238:KIM393347 KSI393238:KSI393347 LCE393238:LCE393347 LMA393238:LMA393347 LVW393238:LVW393347 MFS393238:MFS393347 MPO393238:MPO393347 MZK393238:MZK393347 NJG393238:NJG393347 NTC393238:NTC393347 OCY393238:OCY393347 OMU393238:OMU393347 OWQ393238:OWQ393347 PGM393238:PGM393347 PQI393238:PQI393347 QAE393238:QAE393347 QKA393238:QKA393347 QTW393238:QTW393347 RDS393238:RDS393347 RNO393238:RNO393347 RXK393238:RXK393347 SHG393238:SHG393347 SRC393238:SRC393347 TAY393238:TAY393347 TKU393238:TKU393347 TUQ393238:TUQ393347 UEM393238:UEM393347 UOI393238:UOI393347 UYE393238:UYE393347 VIA393238:VIA393347 VRW393238:VRW393347 WBS393238:WBS393347 WLO393238:WLO393347 WVK393238:WVK393347 C458774:C458883 IY458774:IY458883 SU458774:SU458883 ACQ458774:ACQ458883 AMM458774:AMM458883 AWI458774:AWI458883 BGE458774:BGE458883 BQA458774:BQA458883 BZW458774:BZW458883 CJS458774:CJS458883 CTO458774:CTO458883 DDK458774:DDK458883 DNG458774:DNG458883 DXC458774:DXC458883 EGY458774:EGY458883 EQU458774:EQU458883 FAQ458774:FAQ458883 FKM458774:FKM458883 FUI458774:FUI458883 GEE458774:GEE458883 GOA458774:GOA458883 GXW458774:GXW458883 HHS458774:HHS458883 HRO458774:HRO458883 IBK458774:IBK458883 ILG458774:ILG458883 IVC458774:IVC458883 JEY458774:JEY458883 JOU458774:JOU458883 JYQ458774:JYQ458883 KIM458774:KIM458883 KSI458774:KSI458883 LCE458774:LCE458883 LMA458774:LMA458883 LVW458774:LVW458883 MFS458774:MFS458883 MPO458774:MPO458883 MZK458774:MZK458883 NJG458774:NJG458883 NTC458774:NTC458883 OCY458774:OCY458883 OMU458774:OMU458883 OWQ458774:OWQ458883 PGM458774:PGM458883 PQI458774:PQI458883 QAE458774:QAE458883 QKA458774:QKA458883 QTW458774:QTW458883 RDS458774:RDS458883 RNO458774:RNO458883 RXK458774:RXK458883 SHG458774:SHG458883 SRC458774:SRC458883 TAY458774:TAY458883 TKU458774:TKU458883 TUQ458774:TUQ458883 UEM458774:UEM458883 UOI458774:UOI458883 UYE458774:UYE458883 VIA458774:VIA458883 VRW458774:VRW458883 WBS458774:WBS458883 WLO458774:WLO458883 WVK458774:WVK458883 C524310:C524419 IY524310:IY524419 SU524310:SU524419 ACQ524310:ACQ524419 AMM524310:AMM524419 AWI524310:AWI524419 BGE524310:BGE524419 BQA524310:BQA524419 BZW524310:BZW524419 CJS524310:CJS524419 CTO524310:CTO524419 DDK524310:DDK524419 DNG524310:DNG524419 DXC524310:DXC524419 EGY524310:EGY524419 EQU524310:EQU524419 FAQ524310:FAQ524419 FKM524310:FKM524419 FUI524310:FUI524419 GEE524310:GEE524419 GOA524310:GOA524419 GXW524310:GXW524419 HHS524310:HHS524419 HRO524310:HRO524419 IBK524310:IBK524419 ILG524310:ILG524419 IVC524310:IVC524419 JEY524310:JEY524419 JOU524310:JOU524419 JYQ524310:JYQ524419 KIM524310:KIM524419 KSI524310:KSI524419 LCE524310:LCE524419 LMA524310:LMA524419 LVW524310:LVW524419 MFS524310:MFS524419 MPO524310:MPO524419 MZK524310:MZK524419 NJG524310:NJG524419 NTC524310:NTC524419 OCY524310:OCY524419 OMU524310:OMU524419 OWQ524310:OWQ524419 PGM524310:PGM524419 PQI524310:PQI524419 QAE524310:QAE524419 QKA524310:QKA524419 QTW524310:QTW524419 RDS524310:RDS524419 RNO524310:RNO524419 RXK524310:RXK524419 SHG524310:SHG524419 SRC524310:SRC524419 TAY524310:TAY524419 TKU524310:TKU524419 TUQ524310:TUQ524419 UEM524310:UEM524419 UOI524310:UOI524419 UYE524310:UYE524419 VIA524310:VIA524419 VRW524310:VRW524419 WBS524310:WBS524419 WLO524310:WLO524419 WVK524310:WVK524419 C589846:C589955 IY589846:IY589955 SU589846:SU589955 ACQ589846:ACQ589955 AMM589846:AMM589955 AWI589846:AWI589955 BGE589846:BGE589955 BQA589846:BQA589955 BZW589846:BZW589955 CJS589846:CJS589955 CTO589846:CTO589955 DDK589846:DDK589955 DNG589846:DNG589955 DXC589846:DXC589955 EGY589846:EGY589955 EQU589846:EQU589955 FAQ589846:FAQ589955 FKM589846:FKM589955 FUI589846:FUI589955 GEE589846:GEE589955 GOA589846:GOA589955 GXW589846:GXW589955 HHS589846:HHS589955 HRO589846:HRO589955 IBK589846:IBK589955 ILG589846:ILG589955 IVC589846:IVC589955 JEY589846:JEY589955 JOU589846:JOU589955 JYQ589846:JYQ589955 KIM589846:KIM589955 KSI589846:KSI589955 LCE589846:LCE589955 LMA589846:LMA589955 LVW589846:LVW589955 MFS589846:MFS589955 MPO589846:MPO589955 MZK589846:MZK589955 NJG589846:NJG589955 NTC589846:NTC589955 OCY589846:OCY589955 OMU589846:OMU589955 OWQ589846:OWQ589955 PGM589846:PGM589955 PQI589846:PQI589955 QAE589846:QAE589955 QKA589846:QKA589955 QTW589846:QTW589955 RDS589846:RDS589955 RNO589846:RNO589955 RXK589846:RXK589955 SHG589846:SHG589955 SRC589846:SRC589955 TAY589846:TAY589955 TKU589846:TKU589955 TUQ589846:TUQ589955 UEM589846:UEM589955 UOI589846:UOI589955 UYE589846:UYE589955 VIA589846:VIA589955 VRW589846:VRW589955 WBS589846:WBS589955 WLO589846:WLO589955 WVK589846:WVK589955 C655382:C655491 IY655382:IY655491 SU655382:SU655491 ACQ655382:ACQ655491 AMM655382:AMM655491 AWI655382:AWI655491 BGE655382:BGE655491 BQA655382:BQA655491 BZW655382:BZW655491 CJS655382:CJS655491 CTO655382:CTO655491 DDK655382:DDK655491 DNG655382:DNG655491 DXC655382:DXC655491 EGY655382:EGY655491 EQU655382:EQU655491 FAQ655382:FAQ655491 FKM655382:FKM655491 FUI655382:FUI655491 GEE655382:GEE655491 GOA655382:GOA655491 GXW655382:GXW655491 HHS655382:HHS655491 HRO655382:HRO655491 IBK655382:IBK655491 ILG655382:ILG655491 IVC655382:IVC655491 JEY655382:JEY655491 JOU655382:JOU655491 JYQ655382:JYQ655491 KIM655382:KIM655491 KSI655382:KSI655491 LCE655382:LCE655491 LMA655382:LMA655491 LVW655382:LVW655491 MFS655382:MFS655491 MPO655382:MPO655491 MZK655382:MZK655491 NJG655382:NJG655491 NTC655382:NTC655491 OCY655382:OCY655491 OMU655382:OMU655491 OWQ655382:OWQ655491 PGM655382:PGM655491 PQI655382:PQI655491 QAE655382:QAE655491 QKA655382:QKA655491 QTW655382:QTW655491 RDS655382:RDS655491 RNO655382:RNO655491 RXK655382:RXK655491 SHG655382:SHG655491 SRC655382:SRC655491 TAY655382:TAY655491 TKU655382:TKU655491 TUQ655382:TUQ655491 UEM655382:UEM655491 UOI655382:UOI655491 UYE655382:UYE655491 VIA655382:VIA655491 VRW655382:VRW655491 WBS655382:WBS655491 WLO655382:WLO655491 WVK655382:WVK655491 C720918:C721027 IY720918:IY721027 SU720918:SU721027 ACQ720918:ACQ721027 AMM720918:AMM721027 AWI720918:AWI721027 BGE720918:BGE721027 BQA720918:BQA721027 BZW720918:BZW721027 CJS720918:CJS721027 CTO720918:CTO721027 DDK720918:DDK721027 DNG720918:DNG721027 DXC720918:DXC721027 EGY720918:EGY721027 EQU720918:EQU721027 FAQ720918:FAQ721027 FKM720918:FKM721027 FUI720918:FUI721027 GEE720918:GEE721027 GOA720918:GOA721027 GXW720918:GXW721027 HHS720918:HHS721027 HRO720918:HRO721027 IBK720918:IBK721027 ILG720918:ILG721027 IVC720918:IVC721027 JEY720918:JEY721027 JOU720918:JOU721027 JYQ720918:JYQ721027 KIM720918:KIM721027 KSI720918:KSI721027 LCE720918:LCE721027 LMA720918:LMA721027 LVW720918:LVW721027 MFS720918:MFS721027 MPO720918:MPO721027 MZK720918:MZK721027 NJG720918:NJG721027 NTC720918:NTC721027 OCY720918:OCY721027 OMU720918:OMU721027 OWQ720918:OWQ721027 PGM720918:PGM721027 PQI720918:PQI721027 QAE720918:QAE721027 QKA720918:QKA721027 QTW720918:QTW721027 RDS720918:RDS721027 RNO720918:RNO721027 RXK720918:RXK721027 SHG720918:SHG721027 SRC720918:SRC721027 TAY720918:TAY721027 TKU720918:TKU721027 TUQ720918:TUQ721027 UEM720918:UEM721027 UOI720918:UOI721027 UYE720918:UYE721027 VIA720918:VIA721027 VRW720918:VRW721027 WBS720918:WBS721027 WLO720918:WLO721027 WVK720918:WVK721027 C786454:C786563 IY786454:IY786563 SU786454:SU786563 ACQ786454:ACQ786563 AMM786454:AMM786563 AWI786454:AWI786563 BGE786454:BGE786563 BQA786454:BQA786563 BZW786454:BZW786563 CJS786454:CJS786563 CTO786454:CTO786563 DDK786454:DDK786563 DNG786454:DNG786563 DXC786454:DXC786563 EGY786454:EGY786563 EQU786454:EQU786563 FAQ786454:FAQ786563 FKM786454:FKM786563 FUI786454:FUI786563 GEE786454:GEE786563 GOA786454:GOA786563 GXW786454:GXW786563 HHS786454:HHS786563 HRO786454:HRO786563 IBK786454:IBK786563 ILG786454:ILG786563 IVC786454:IVC786563 JEY786454:JEY786563 JOU786454:JOU786563 JYQ786454:JYQ786563 KIM786454:KIM786563 KSI786454:KSI786563 LCE786454:LCE786563 LMA786454:LMA786563 LVW786454:LVW786563 MFS786454:MFS786563 MPO786454:MPO786563 MZK786454:MZK786563 NJG786454:NJG786563 NTC786454:NTC786563 OCY786454:OCY786563 OMU786454:OMU786563 OWQ786454:OWQ786563 PGM786454:PGM786563 PQI786454:PQI786563 QAE786454:QAE786563 QKA786454:QKA786563 QTW786454:QTW786563 RDS786454:RDS786563 RNO786454:RNO786563 RXK786454:RXK786563 SHG786454:SHG786563 SRC786454:SRC786563 TAY786454:TAY786563 TKU786454:TKU786563 TUQ786454:TUQ786563 UEM786454:UEM786563 UOI786454:UOI786563 UYE786454:UYE786563 VIA786454:VIA786563 VRW786454:VRW786563 WBS786454:WBS786563 WLO786454:WLO786563 WVK786454:WVK786563 C851990:C852099 IY851990:IY852099 SU851990:SU852099 ACQ851990:ACQ852099 AMM851990:AMM852099 AWI851990:AWI852099 BGE851990:BGE852099 BQA851990:BQA852099 BZW851990:BZW852099 CJS851990:CJS852099 CTO851990:CTO852099 DDK851990:DDK852099 DNG851990:DNG852099 DXC851990:DXC852099 EGY851990:EGY852099 EQU851990:EQU852099 FAQ851990:FAQ852099 FKM851990:FKM852099 FUI851990:FUI852099 GEE851990:GEE852099 GOA851990:GOA852099 GXW851990:GXW852099 HHS851990:HHS852099 HRO851990:HRO852099 IBK851990:IBK852099 ILG851990:ILG852099 IVC851990:IVC852099 JEY851990:JEY852099 JOU851990:JOU852099 JYQ851990:JYQ852099 KIM851990:KIM852099 KSI851990:KSI852099 LCE851990:LCE852099 LMA851990:LMA852099 LVW851990:LVW852099 MFS851990:MFS852099 MPO851990:MPO852099 MZK851990:MZK852099 NJG851990:NJG852099 NTC851990:NTC852099 OCY851990:OCY852099 OMU851990:OMU852099 OWQ851990:OWQ852099 PGM851990:PGM852099 PQI851990:PQI852099 QAE851990:QAE852099 QKA851990:QKA852099 QTW851990:QTW852099 RDS851990:RDS852099 RNO851990:RNO852099 RXK851990:RXK852099 SHG851990:SHG852099 SRC851990:SRC852099 TAY851990:TAY852099 TKU851990:TKU852099 TUQ851990:TUQ852099 UEM851990:UEM852099 UOI851990:UOI852099 UYE851990:UYE852099 VIA851990:VIA852099 VRW851990:VRW852099 WBS851990:WBS852099 WLO851990:WLO852099 WVK851990:WVK852099 C917526:C917635 IY917526:IY917635 SU917526:SU917635 ACQ917526:ACQ917635 AMM917526:AMM917635 AWI917526:AWI917635 BGE917526:BGE917635 BQA917526:BQA917635 BZW917526:BZW917635 CJS917526:CJS917635 CTO917526:CTO917635 DDK917526:DDK917635 DNG917526:DNG917635 DXC917526:DXC917635 EGY917526:EGY917635 EQU917526:EQU917635 FAQ917526:FAQ917635 FKM917526:FKM917635 FUI917526:FUI917635 GEE917526:GEE917635 GOA917526:GOA917635 GXW917526:GXW917635 HHS917526:HHS917635 HRO917526:HRO917635 IBK917526:IBK917635 ILG917526:ILG917635 IVC917526:IVC917635 JEY917526:JEY917635 JOU917526:JOU917635 JYQ917526:JYQ917635 KIM917526:KIM917635 KSI917526:KSI917635 LCE917526:LCE917635 LMA917526:LMA917635 LVW917526:LVW917635 MFS917526:MFS917635 MPO917526:MPO917635 MZK917526:MZK917635 NJG917526:NJG917635 NTC917526:NTC917635 OCY917526:OCY917635 OMU917526:OMU917635 OWQ917526:OWQ917635 PGM917526:PGM917635 PQI917526:PQI917635 QAE917526:QAE917635 QKA917526:QKA917635 QTW917526:QTW917635 RDS917526:RDS917635 RNO917526:RNO917635 RXK917526:RXK917635 SHG917526:SHG917635 SRC917526:SRC917635 TAY917526:TAY917635 TKU917526:TKU917635 TUQ917526:TUQ917635 UEM917526:UEM917635 UOI917526:UOI917635 UYE917526:UYE917635 VIA917526:VIA917635 VRW917526:VRW917635 WBS917526:WBS917635 WLO917526:WLO917635 WVK917526:WVK917635 C983062:C983171 IY983062:IY983171 SU983062:SU983171 ACQ983062:ACQ983171 AMM983062:AMM983171 AWI983062:AWI983171 BGE983062:BGE983171 BQA983062:BQA983171 BZW983062:BZW983171 CJS983062:CJS983171 CTO983062:CTO983171 DDK983062:DDK983171 DNG983062:DNG983171 DXC983062:DXC983171 EGY983062:EGY983171 EQU983062:EQU983171 FAQ983062:FAQ983171 FKM983062:FKM983171 FUI983062:FUI983171 GEE983062:GEE983171 GOA983062:GOA983171 GXW983062:GXW983171 HHS983062:HHS983171 HRO983062:HRO983171 IBK983062:IBK983171 ILG983062:ILG983171 IVC983062:IVC983171 JEY983062:JEY983171 JOU983062:JOU983171 JYQ983062:JYQ983171 KIM983062:KIM983171 KSI983062:KSI983171 LCE983062:LCE983171 LMA983062:LMA983171 LVW983062:LVW983171 MFS983062:MFS983171 MPO983062:MPO983171 MZK983062:MZK983171 NJG983062:NJG983171 NTC983062:NTC983171 OCY983062:OCY983171 OMU983062:OMU983171 OWQ983062:OWQ983171 PGM983062:PGM983171 PQI983062:PQI983171 QAE983062:QAE983171 QKA983062:QKA983171 QTW983062:QTW983171 RDS983062:RDS983171 RNO983062:RNO983171 RXK983062:RXK983171 SHG983062:SHG983171 SRC983062:SRC983171 TAY983062:TAY983171 TKU983062:TKU983171 TUQ983062:TUQ983171 UEM983062:UEM983171 UOI983062:UOI983171 UYE983062:UYE983171 VIA983062:VIA983171 VRW983062:VRW983171 WBS983062:WBS983171 WLO983062:WLO983171 WVK983062:WVK983171 C65532:C65556 IY65532:IY65556 SU65532:SU65556 ACQ65532:ACQ65556 AMM65532:AMM65556 AWI65532:AWI65556 BGE65532:BGE65556 BQA65532:BQA65556 BZW65532:BZW65556 CJS65532:CJS65556 CTO65532:CTO65556 DDK65532:DDK65556 DNG65532:DNG65556 DXC65532:DXC65556 EGY65532:EGY65556 EQU65532:EQU65556 FAQ65532:FAQ65556 FKM65532:FKM65556 FUI65532:FUI65556 GEE65532:GEE65556 GOA65532:GOA65556 GXW65532:GXW65556 HHS65532:HHS65556 HRO65532:HRO65556 IBK65532:IBK65556 ILG65532:ILG65556 IVC65532:IVC65556 JEY65532:JEY65556 JOU65532:JOU65556 JYQ65532:JYQ65556 KIM65532:KIM65556 KSI65532:KSI65556 LCE65532:LCE65556 LMA65532:LMA65556 LVW65532:LVW65556 MFS65532:MFS65556 MPO65532:MPO65556 MZK65532:MZK65556 NJG65532:NJG65556 NTC65532:NTC65556 OCY65532:OCY65556 OMU65532:OMU65556 OWQ65532:OWQ65556 PGM65532:PGM65556 PQI65532:PQI65556 QAE65532:QAE65556 QKA65532:QKA65556 QTW65532:QTW65556 RDS65532:RDS65556 RNO65532:RNO65556 RXK65532:RXK65556 SHG65532:SHG65556 SRC65532:SRC65556 TAY65532:TAY65556 TKU65532:TKU65556 TUQ65532:TUQ65556 UEM65532:UEM65556 UOI65532:UOI65556 UYE65532:UYE65556 VIA65532:VIA65556 VRW65532:VRW65556 WBS65532:WBS65556 WLO65532:WLO65556 WVK65532:WVK65556 C131068:C131092 IY131068:IY131092 SU131068:SU131092 ACQ131068:ACQ131092 AMM131068:AMM131092 AWI131068:AWI131092 BGE131068:BGE131092 BQA131068:BQA131092 BZW131068:BZW131092 CJS131068:CJS131092 CTO131068:CTO131092 DDK131068:DDK131092 DNG131068:DNG131092 DXC131068:DXC131092 EGY131068:EGY131092 EQU131068:EQU131092 FAQ131068:FAQ131092 FKM131068:FKM131092 FUI131068:FUI131092 GEE131068:GEE131092 GOA131068:GOA131092 GXW131068:GXW131092 HHS131068:HHS131092 HRO131068:HRO131092 IBK131068:IBK131092 ILG131068:ILG131092 IVC131068:IVC131092 JEY131068:JEY131092 JOU131068:JOU131092 JYQ131068:JYQ131092 KIM131068:KIM131092 KSI131068:KSI131092 LCE131068:LCE131092 LMA131068:LMA131092 LVW131068:LVW131092 MFS131068:MFS131092 MPO131068:MPO131092 MZK131068:MZK131092 NJG131068:NJG131092 NTC131068:NTC131092 OCY131068:OCY131092 OMU131068:OMU131092 OWQ131068:OWQ131092 PGM131068:PGM131092 PQI131068:PQI131092 QAE131068:QAE131092 QKA131068:QKA131092 QTW131068:QTW131092 RDS131068:RDS131092 RNO131068:RNO131092 RXK131068:RXK131092 SHG131068:SHG131092 SRC131068:SRC131092 TAY131068:TAY131092 TKU131068:TKU131092 TUQ131068:TUQ131092 UEM131068:UEM131092 UOI131068:UOI131092 UYE131068:UYE131092 VIA131068:VIA131092 VRW131068:VRW131092 WBS131068:WBS131092 WLO131068:WLO131092 WVK131068:WVK131092 C196604:C196628 IY196604:IY196628 SU196604:SU196628 ACQ196604:ACQ196628 AMM196604:AMM196628 AWI196604:AWI196628 BGE196604:BGE196628 BQA196604:BQA196628 BZW196604:BZW196628 CJS196604:CJS196628 CTO196604:CTO196628 DDK196604:DDK196628 DNG196604:DNG196628 DXC196604:DXC196628 EGY196604:EGY196628 EQU196604:EQU196628 FAQ196604:FAQ196628 FKM196604:FKM196628 FUI196604:FUI196628 GEE196604:GEE196628 GOA196604:GOA196628 GXW196604:GXW196628 HHS196604:HHS196628 HRO196604:HRO196628 IBK196604:IBK196628 ILG196604:ILG196628 IVC196604:IVC196628 JEY196604:JEY196628 JOU196604:JOU196628 JYQ196604:JYQ196628 KIM196604:KIM196628 KSI196604:KSI196628 LCE196604:LCE196628 LMA196604:LMA196628 LVW196604:LVW196628 MFS196604:MFS196628 MPO196604:MPO196628 MZK196604:MZK196628 NJG196604:NJG196628 NTC196604:NTC196628 OCY196604:OCY196628 OMU196604:OMU196628 OWQ196604:OWQ196628 PGM196604:PGM196628 PQI196604:PQI196628 QAE196604:QAE196628 QKA196604:QKA196628 QTW196604:QTW196628 RDS196604:RDS196628 RNO196604:RNO196628 RXK196604:RXK196628 SHG196604:SHG196628 SRC196604:SRC196628 TAY196604:TAY196628 TKU196604:TKU196628 TUQ196604:TUQ196628 UEM196604:UEM196628 UOI196604:UOI196628 UYE196604:UYE196628 VIA196604:VIA196628 VRW196604:VRW196628 WBS196604:WBS196628 WLO196604:WLO196628 WVK196604:WVK196628 C262140:C262164 IY262140:IY262164 SU262140:SU262164 ACQ262140:ACQ262164 AMM262140:AMM262164 AWI262140:AWI262164 BGE262140:BGE262164 BQA262140:BQA262164 BZW262140:BZW262164 CJS262140:CJS262164 CTO262140:CTO262164 DDK262140:DDK262164 DNG262140:DNG262164 DXC262140:DXC262164 EGY262140:EGY262164 EQU262140:EQU262164 FAQ262140:FAQ262164 FKM262140:FKM262164 FUI262140:FUI262164 GEE262140:GEE262164 GOA262140:GOA262164 GXW262140:GXW262164 HHS262140:HHS262164 HRO262140:HRO262164 IBK262140:IBK262164 ILG262140:ILG262164 IVC262140:IVC262164 JEY262140:JEY262164 JOU262140:JOU262164 JYQ262140:JYQ262164 KIM262140:KIM262164 KSI262140:KSI262164 LCE262140:LCE262164 LMA262140:LMA262164 LVW262140:LVW262164 MFS262140:MFS262164 MPO262140:MPO262164 MZK262140:MZK262164 NJG262140:NJG262164 NTC262140:NTC262164 OCY262140:OCY262164 OMU262140:OMU262164 OWQ262140:OWQ262164 PGM262140:PGM262164 PQI262140:PQI262164 QAE262140:QAE262164 QKA262140:QKA262164 QTW262140:QTW262164 RDS262140:RDS262164 RNO262140:RNO262164 RXK262140:RXK262164 SHG262140:SHG262164 SRC262140:SRC262164 TAY262140:TAY262164 TKU262140:TKU262164 TUQ262140:TUQ262164 UEM262140:UEM262164 UOI262140:UOI262164 UYE262140:UYE262164 VIA262140:VIA262164 VRW262140:VRW262164 WBS262140:WBS262164 WLO262140:WLO262164 WVK262140:WVK262164 C327676:C327700 IY327676:IY327700 SU327676:SU327700 ACQ327676:ACQ327700 AMM327676:AMM327700 AWI327676:AWI327700 BGE327676:BGE327700 BQA327676:BQA327700 BZW327676:BZW327700 CJS327676:CJS327700 CTO327676:CTO327700 DDK327676:DDK327700 DNG327676:DNG327700 DXC327676:DXC327700 EGY327676:EGY327700 EQU327676:EQU327700 FAQ327676:FAQ327700 FKM327676:FKM327700 FUI327676:FUI327700 GEE327676:GEE327700 GOA327676:GOA327700 GXW327676:GXW327700 HHS327676:HHS327700 HRO327676:HRO327700 IBK327676:IBK327700 ILG327676:ILG327700 IVC327676:IVC327700 JEY327676:JEY327700 JOU327676:JOU327700 JYQ327676:JYQ327700 KIM327676:KIM327700 KSI327676:KSI327700 LCE327676:LCE327700 LMA327676:LMA327700 LVW327676:LVW327700 MFS327676:MFS327700 MPO327676:MPO327700 MZK327676:MZK327700 NJG327676:NJG327700 NTC327676:NTC327700 OCY327676:OCY327700 OMU327676:OMU327700 OWQ327676:OWQ327700 PGM327676:PGM327700 PQI327676:PQI327700 QAE327676:QAE327700 QKA327676:QKA327700 QTW327676:QTW327700 RDS327676:RDS327700 RNO327676:RNO327700 RXK327676:RXK327700 SHG327676:SHG327700 SRC327676:SRC327700 TAY327676:TAY327700 TKU327676:TKU327700 TUQ327676:TUQ327700 UEM327676:UEM327700 UOI327676:UOI327700 UYE327676:UYE327700 VIA327676:VIA327700 VRW327676:VRW327700 WBS327676:WBS327700 WLO327676:WLO327700 WVK327676:WVK327700 C393212:C393236 IY393212:IY393236 SU393212:SU393236 ACQ393212:ACQ393236 AMM393212:AMM393236 AWI393212:AWI393236 BGE393212:BGE393236 BQA393212:BQA393236 BZW393212:BZW393236 CJS393212:CJS393236 CTO393212:CTO393236 DDK393212:DDK393236 DNG393212:DNG393236 DXC393212:DXC393236 EGY393212:EGY393236 EQU393212:EQU393236 FAQ393212:FAQ393236 FKM393212:FKM393236 FUI393212:FUI393236 GEE393212:GEE393236 GOA393212:GOA393236 GXW393212:GXW393236 HHS393212:HHS393236 HRO393212:HRO393236 IBK393212:IBK393236 ILG393212:ILG393236 IVC393212:IVC393236 JEY393212:JEY393236 JOU393212:JOU393236 JYQ393212:JYQ393236 KIM393212:KIM393236 KSI393212:KSI393236 LCE393212:LCE393236 LMA393212:LMA393236 LVW393212:LVW393236 MFS393212:MFS393236 MPO393212:MPO393236 MZK393212:MZK393236 NJG393212:NJG393236 NTC393212:NTC393236 OCY393212:OCY393236 OMU393212:OMU393236 OWQ393212:OWQ393236 PGM393212:PGM393236 PQI393212:PQI393236 QAE393212:QAE393236 QKA393212:QKA393236 QTW393212:QTW393236 RDS393212:RDS393236 RNO393212:RNO393236 RXK393212:RXK393236 SHG393212:SHG393236 SRC393212:SRC393236 TAY393212:TAY393236 TKU393212:TKU393236 TUQ393212:TUQ393236 UEM393212:UEM393236 UOI393212:UOI393236 UYE393212:UYE393236 VIA393212:VIA393236 VRW393212:VRW393236 WBS393212:WBS393236 WLO393212:WLO393236 WVK393212:WVK393236 C458748:C458772 IY458748:IY458772 SU458748:SU458772 ACQ458748:ACQ458772 AMM458748:AMM458772 AWI458748:AWI458772 BGE458748:BGE458772 BQA458748:BQA458772 BZW458748:BZW458772 CJS458748:CJS458772 CTO458748:CTO458772 DDK458748:DDK458772 DNG458748:DNG458772 DXC458748:DXC458772 EGY458748:EGY458772 EQU458748:EQU458772 FAQ458748:FAQ458772 FKM458748:FKM458772 FUI458748:FUI458772 GEE458748:GEE458772 GOA458748:GOA458772 GXW458748:GXW458772 HHS458748:HHS458772 HRO458748:HRO458772 IBK458748:IBK458772 ILG458748:ILG458772 IVC458748:IVC458772 JEY458748:JEY458772 JOU458748:JOU458772 JYQ458748:JYQ458772 KIM458748:KIM458772 KSI458748:KSI458772 LCE458748:LCE458772 LMA458748:LMA458772 LVW458748:LVW458772 MFS458748:MFS458772 MPO458748:MPO458772 MZK458748:MZK458772 NJG458748:NJG458772 NTC458748:NTC458772 OCY458748:OCY458772 OMU458748:OMU458772 OWQ458748:OWQ458772 PGM458748:PGM458772 PQI458748:PQI458772 QAE458748:QAE458772 QKA458748:QKA458772 QTW458748:QTW458772 RDS458748:RDS458772 RNO458748:RNO458772 RXK458748:RXK458772 SHG458748:SHG458772 SRC458748:SRC458772 TAY458748:TAY458772 TKU458748:TKU458772 TUQ458748:TUQ458772 UEM458748:UEM458772 UOI458748:UOI458772 UYE458748:UYE458772 VIA458748:VIA458772 VRW458748:VRW458772 WBS458748:WBS458772 WLO458748:WLO458772 WVK458748:WVK458772 C524284:C524308 IY524284:IY524308 SU524284:SU524308 ACQ524284:ACQ524308 AMM524284:AMM524308 AWI524284:AWI524308 BGE524284:BGE524308 BQA524284:BQA524308 BZW524284:BZW524308 CJS524284:CJS524308 CTO524284:CTO524308 DDK524284:DDK524308 DNG524284:DNG524308 DXC524284:DXC524308 EGY524284:EGY524308 EQU524284:EQU524308 FAQ524284:FAQ524308 FKM524284:FKM524308 FUI524284:FUI524308 GEE524284:GEE524308 GOA524284:GOA524308 GXW524284:GXW524308 HHS524284:HHS524308 HRO524284:HRO524308 IBK524284:IBK524308 ILG524284:ILG524308 IVC524284:IVC524308 JEY524284:JEY524308 JOU524284:JOU524308 JYQ524284:JYQ524308 KIM524284:KIM524308 KSI524284:KSI524308 LCE524284:LCE524308 LMA524284:LMA524308 LVW524284:LVW524308 MFS524284:MFS524308 MPO524284:MPO524308 MZK524284:MZK524308 NJG524284:NJG524308 NTC524284:NTC524308 OCY524284:OCY524308 OMU524284:OMU524308 OWQ524284:OWQ524308 PGM524284:PGM524308 PQI524284:PQI524308 QAE524284:QAE524308 QKA524284:QKA524308 QTW524284:QTW524308 RDS524284:RDS524308 RNO524284:RNO524308 RXK524284:RXK524308 SHG524284:SHG524308 SRC524284:SRC524308 TAY524284:TAY524308 TKU524284:TKU524308 TUQ524284:TUQ524308 UEM524284:UEM524308 UOI524284:UOI524308 UYE524284:UYE524308 VIA524284:VIA524308 VRW524284:VRW524308 WBS524284:WBS524308 WLO524284:WLO524308 WVK524284:WVK524308 C589820:C589844 IY589820:IY589844 SU589820:SU589844 ACQ589820:ACQ589844 AMM589820:AMM589844 AWI589820:AWI589844 BGE589820:BGE589844 BQA589820:BQA589844 BZW589820:BZW589844 CJS589820:CJS589844 CTO589820:CTO589844 DDK589820:DDK589844 DNG589820:DNG589844 DXC589820:DXC589844 EGY589820:EGY589844 EQU589820:EQU589844 FAQ589820:FAQ589844 FKM589820:FKM589844 FUI589820:FUI589844 GEE589820:GEE589844 GOA589820:GOA589844 GXW589820:GXW589844 HHS589820:HHS589844 HRO589820:HRO589844 IBK589820:IBK589844 ILG589820:ILG589844 IVC589820:IVC589844 JEY589820:JEY589844 JOU589820:JOU589844 JYQ589820:JYQ589844 KIM589820:KIM589844 KSI589820:KSI589844 LCE589820:LCE589844 LMA589820:LMA589844 LVW589820:LVW589844 MFS589820:MFS589844 MPO589820:MPO589844 MZK589820:MZK589844 NJG589820:NJG589844 NTC589820:NTC589844 OCY589820:OCY589844 OMU589820:OMU589844 OWQ589820:OWQ589844 PGM589820:PGM589844 PQI589820:PQI589844 QAE589820:QAE589844 QKA589820:QKA589844 QTW589820:QTW589844 RDS589820:RDS589844 RNO589820:RNO589844 RXK589820:RXK589844 SHG589820:SHG589844 SRC589820:SRC589844 TAY589820:TAY589844 TKU589820:TKU589844 TUQ589820:TUQ589844 UEM589820:UEM589844 UOI589820:UOI589844 UYE589820:UYE589844 VIA589820:VIA589844 VRW589820:VRW589844 WBS589820:WBS589844 WLO589820:WLO589844 WVK589820:WVK589844 C655356:C655380 IY655356:IY655380 SU655356:SU655380 ACQ655356:ACQ655380 AMM655356:AMM655380 AWI655356:AWI655380 BGE655356:BGE655380 BQA655356:BQA655380 BZW655356:BZW655380 CJS655356:CJS655380 CTO655356:CTO655380 DDK655356:DDK655380 DNG655356:DNG655380 DXC655356:DXC655380 EGY655356:EGY655380 EQU655356:EQU655380 FAQ655356:FAQ655380 FKM655356:FKM655380 FUI655356:FUI655380 GEE655356:GEE655380 GOA655356:GOA655380 GXW655356:GXW655380 HHS655356:HHS655380 HRO655356:HRO655380 IBK655356:IBK655380 ILG655356:ILG655380 IVC655356:IVC655380 JEY655356:JEY655380 JOU655356:JOU655380 JYQ655356:JYQ655380 KIM655356:KIM655380 KSI655356:KSI655380 LCE655356:LCE655380 LMA655356:LMA655380 LVW655356:LVW655380 MFS655356:MFS655380 MPO655356:MPO655380 MZK655356:MZK655380 NJG655356:NJG655380 NTC655356:NTC655380 OCY655356:OCY655380 OMU655356:OMU655380 OWQ655356:OWQ655380 PGM655356:PGM655380 PQI655356:PQI655380 QAE655356:QAE655380 QKA655356:QKA655380 QTW655356:QTW655380 RDS655356:RDS655380 RNO655356:RNO655380 RXK655356:RXK655380 SHG655356:SHG655380 SRC655356:SRC655380 TAY655356:TAY655380 TKU655356:TKU655380 TUQ655356:TUQ655380 UEM655356:UEM655380 UOI655356:UOI655380 UYE655356:UYE655380 VIA655356:VIA655380 VRW655356:VRW655380 WBS655356:WBS655380 WLO655356:WLO655380 WVK655356:WVK655380 C720892:C720916 IY720892:IY720916 SU720892:SU720916 ACQ720892:ACQ720916 AMM720892:AMM720916 AWI720892:AWI720916 BGE720892:BGE720916 BQA720892:BQA720916 BZW720892:BZW720916 CJS720892:CJS720916 CTO720892:CTO720916 DDK720892:DDK720916 DNG720892:DNG720916 DXC720892:DXC720916 EGY720892:EGY720916 EQU720892:EQU720916 FAQ720892:FAQ720916 FKM720892:FKM720916 FUI720892:FUI720916 GEE720892:GEE720916 GOA720892:GOA720916 GXW720892:GXW720916 HHS720892:HHS720916 HRO720892:HRO720916 IBK720892:IBK720916 ILG720892:ILG720916 IVC720892:IVC720916 JEY720892:JEY720916 JOU720892:JOU720916 JYQ720892:JYQ720916 KIM720892:KIM720916 KSI720892:KSI720916 LCE720892:LCE720916 LMA720892:LMA720916 LVW720892:LVW720916 MFS720892:MFS720916 MPO720892:MPO720916 MZK720892:MZK720916 NJG720892:NJG720916 NTC720892:NTC720916 OCY720892:OCY720916 OMU720892:OMU720916 OWQ720892:OWQ720916 PGM720892:PGM720916 PQI720892:PQI720916 QAE720892:QAE720916 QKA720892:QKA720916 QTW720892:QTW720916 RDS720892:RDS720916 RNO720892:RNO720916 RXK720892:RXK720916 SHG720892:SHG720916 SRC720892:SRC720916 TAY720892:TAY720916 TKU720892:TKU720916 TUQ720892:TUQ720916 UEM720892:UEM720916 UOI720892:UOI720916 UYE720892:UYE720916 VIA720892:VIA720916 VRW720892:VRW720916 WBS720892:WBS720916 WLO720892:WLO720916 WVK720892:WVK720916 C786428:C786452 IY786428:IY786452 SU786428:SU786452 ACQ786428:ACQ786452 AMM786428:AMM786452 AWI786428:AWI786452 BGE786428:BGE786452 BQA786428:BQA786452 BZW786428:BZW786452 CJS786428:CJS786452 CTO786428:CTO786452 DDK786428:DDK786452 DNG786428:DNG786452 DXC786428:DXC786452 EGY786428:EGY786452 EQU786428:EQU786452 FAQ786428:FAQ786452 FKM786428:FKM786452 FUI786428:FUI786452 GEE786428:GEE786452 GOA786428:GOA786452 GXW786428:GXW786452 HHS786428:HHS786452 HRO786428:HRO786452 IBK786428:IBK786452 ILG786428:ILG786452 IVC786428:IVC786452 JEY786428:JEY786452 JOU786428:JOU786452 JYQ786428:JYQ786452 KIM786428:KIM786452 KSI786428:KSI786452 LCE786428:LCE786452 LMA786428:LMA786452 LVW786428:LVW786452 MFS786428:MFS786452 MPO786428:MPO786452 MZK786428:MZK786452 NJG786428:NJG786452 NTC786428:NTC786452 OCY786428:OCY786452 OMU786428:OMU786452 OWQ786428:OWQ786452 PGM786428:PGM786452 PQI786428:PQI786452 QAE786428:QAE786452 QKA786428:QKA786452 QTW786428:QTW786452 RDS786428:RDS786452 RNO786428:RNO786452 RXK786428:RXK786452 SHG786428:SHG786452 SRC786428:SRC786452 TAY786428:TAY786452 TKU786428:TKU786452 TUQ786428:TUQ786452 UEM786428:UEM786452 UOI786428:UOI786452 UYE786428:UYE786452 VIA786428:VIA786452 VRW786428:VRW786452 WBS786428:WBS786452 WLO786428:WLO786452 WVK786428:WVK786452 C851964:C851988 IY851964:IY851988 SU851964:SU851988 ACQ851964:ACQ851988 AMM851964:AMM851988 AWI851964:AWI851988 BGE851964:BGE851988 BQA851964:BQA851988 BZW851964:BZW851988 CJS851964:CJS851988 CTO851964:CTO851988 DDK851964:DDK851988 DNG851964:DNG851988 DXC851964:DXC851988 EGY851964:EGY851988 EQU851964:EQU851988 FAQ851964:FAQ851988 FKM851964:FKM851988 FUI851964:FUI851988 GEE851964:GEE851988 GOA851964:GOA851988 GXW851964:GXW851988 HHS851964:HHS851988 HRO851964:HRO851988 IBK851964:IBK851988 ILG851964:ILG851988 IVC851964:IVC851988 JEY851964:JEY851988 JOU851964:JOU851988 JYQ851964:JYQ851988 KIM851964:KIM851988 KSI851964:KSI851988 LCE851964:LCE851988 LMA851964:LMA851988 LVW851964:LVW851988 MFS851964:MFS851988 MPO851964:MPO851988 MZK851964:MZK851988 NJG851964:NJG851988 NTC851964:NTC851988 OCY851964:OCY851988 OMU851964:OMU851988 OWQ851964:OWQ851988 PGM851964:PGM851988 PQI851964:PQI851988 QAE851964:QAE851988 QKA851964:QKA851988 QTW851964:QTW851988 RDS851964:RDS851988 RNO851964:RNO851988 RXK851964:RXK851988 SHG851964:SHG851988 SRC851964:SRC851988 TAY851964:TAY851988 TKU851964:TKU851988 TUQ851964:TUQ851988 UEM851964:UEM851988 UOI851964:UOI851988 UYE851964:UYE851988 VIA851964:VIA851988 VRW851964:VRW851988 WBS851964:WBS851988 WLO851964:WLO851988 WVK851964:WVK851988 C917500:C917524 IY917500:IY917524 SU917500:SU917524 ACQ917500:ACQ917524 AMM917500:AMM917524 AWI917500:AWI917524 BGE917500:BGE917524 BQA917500:BQA917524 BZW917500:BZW917524 CJS917500:CJS917524 CTO917500:CTO917524 DDK917500:DDK917524 DNG917500:DNG917524 DXC917500:DXC917524 EGY917500:EGY917524 EQU917500:EQU917524 FAQ917500:FAQ917524 FKM917500:FKM917524 FUI917500:FUI917524 GEE917500:GEE917524 GOA917500:GOA917524 GXW917500:GXW917524 HHS917500:HHS917524 HRO917500:HRO917524 IBK917500:IBK917524 ILG917500:ILG917524 IVC917500:IVC917524 JEY917500:JEY917524 JOU917500:JOU917524 JYQ917500:JYQ917524 KIM917500:KIM917524 KSI917500:KSI917524 LCE917500:LCE917524 LMA917500:LMA917524 LVW917500:LVW917524 MFS917500:MFS917524 MPO917500:MPO917524 MZK917500:MZK917524 NJG917500:NJG917524 NTC917500:NTC917524 OCY917500:OCY917524 OMU917500:OMU917524 OWQ917500:OWQ917524 PGM917500:PGM917524 PQI917500:PQI917524 QAE917500:QAE917524 QKA917500:QKA917524 QTW917500:QTW917524 RDS917500:RDS917524 RNO917500:RNO917524 RXK917500:RXK917524 SHG917500:SHG917524 SRC917500:SRC917524 TAY917500:TAY917524 TKU917500:TKU917524 TUQ917500:TUQ917524 UEM917500:UEM917524 UOI917500:UOI917524 UYE917500:UYE917524 VIA917500:VIA917524 VRW917500:VRW917524 WBS917500:WBS917524 WLO917500:WLO917524 WVK917500:WVK917524 C983036:C983060 IY983036:IY983060 SU983036:SU983060 ACQ983036:ACQ983060 AMM983036:AMM983060 AWI983036:AWI983060 BGE983036:BGE983060 BQA983036:BQA983060 BZW983036:BZW983060 CJS983036:CJS983060 CTO983036:CTO983060 DDK983036:DDK983060 DNG983036:DNG983060 DXC983036:DXC983060 EGY983036:EGY983060 EQU983036:EQU983060 FAQ983036:FAQ983060 FKM983036:FKM983060 FUI983036:FUI983060 GEE983036:GEE983060 GOA983036:GOA983060 GXW983036:GXW983060 HHS983036:HHS983060 HRO983036:HRO983060 IBK983036:IBK983060 ILG983036:ILG983060 IVC983036:IVC983060 JEY983036:JEY983060 JOU983036:JOU983060 JYQ983036:JYQ983060 KIM983036:KIM983060 KSI983036:KSI983060 LCE983036:LCE983060 LMA983036:LMA983060 LVW983036:LVW983060 MFS983036:MFS983060 MPO983036:MPO983060 MZK983036:MZK983060 NJG983036:NJG983060 NTC983036:NTC983060 OCY983036:OCY983060 OMU983036:OMU983060 OWQ983036:OWQ983060 PGM983036:PGM983060 PQI983036:PQI983060 QAE983036:QAE983060 QKA983036:QKA983060 QTW983036:QTW983060 RDS983036:RDS983060 RNO983036:RNO983060 RXK983036:RXK983060 SHG983036:SHG983060 SRC983036:SRC983060 TAY983036:TAY983060 TKU983036:TKU983060 TUQ983036:TUQ983060 UEM983036:UEM983060 UOI983036:UOI983060 UYE983036:UYE983060 VIA983036:VIA983060 VRW983036:VRW983060 WBS983036:WBS983060 WLO983036:WLO983060 WVK983036:WVK983060 WVK4:WVK20 WLO4:WLO20 WBS4:WBS20 VRW4:VRW20 VIA4:VIA20 UYE4:UYE20 UOI4:UOI20 UEM4:UEM20 TUQ4:TUQ20 TKU4:TKU20 TAY4:TAY20 SRC4:SRC20 SHG4:SHG20 RXK4:RXK20 RNO4:RNO20 RDS4:RDS20 QTW4:QTW20 QKA4:QKA20 QAE4:QAE20 PQI4:PQI20 PGM4:PGM20 OWQ4:OWQ20 OMU4:OMU20 OCY4:OCY20 NTC4:NTC20 NJG4:NJG20 MZK4:MZK20 MPO4:MPO20 MFS4:MFS20 LVW4:LVW20 LMA4:LMA20 LCE4:LCE20 KSI4:KSI20 KIM4:KIM20 JYQ4:JYQ20 JOU4:JOU20 JEY4:JEY20 IVC4:IVC20 ILG4:ILG20 IBK4:IBK20 HRO4:HRO20 HHS4:HHS20 GXW4:GXW20 GOA4:GOA20 GEE4:GEE20 FUI4:FUI20 FKM4:FKM20 FAQ4:FAQ20 EQU4:EQU20 EGY4:EGY20 DXC4:DXC20 DNG4:DNG20 DDK4:DDK20 CTO4:CTO20 CJS4:CJS20 BZW4:BZW20 BQA4:BQA20 BGE4:BGE20 AWI4:AWI20 AMM4:AMM20 ACQ4:ACQ20 SU4:SU20 IY4:IY20 C4:C20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YuliCorchuelo</cp:lastModifiedBy>
  <dcterms:created xsi:type="dcterms:W3CDTF">2019-02-26T18:09:52Z</dcterms:created>
  <dcterms:modified xsi:type="dcterms:W3CDTF">2021-09-19T23:51:01Z</dcterms:modified>
</cp:coreProperties>
</file>