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320" yWindow="60" windowWidth="20730" windowHeight="96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A38" i="4" l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G20" i="4" l="1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19" i="4"/>
  <c r="G18" i="4"/>
  <c r="O47" i="4" l="1"/>
  <c r="G17" i="4" l="1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M13" i="2" l="1"/>
  <c r="K13" i="2"/>
  <c r="H13" i="2"/>
  <c r="G13" i="2"/>
  <c r="D13" i="2"/>
  <c r="M12" i="2"/>
  <c r="K12" i="2"/>
  <c r="H12" i="2"/>
  <c r="G12" i="2" s="1"/>
  <c r="D12" i="2"/>
  <c r="S24" i="3"/>
  <c r="R24" i="3"/>
  <c r="Q24" i="3"/>
  <c r="P25" i="3"/>
  <c r="M24" i="3"/>
  <c r="N24" i="3"/>
  <c r="O24" i="3"/>
  <c r="L24" i="3"/>
  <c r="J26" i="3"/>
  <c r="M23" i="2"/>
  <c r="M24" i="2"/>
  <c r="M25" i="2"/>
  <c r="M26" i="2"/>
  <c r="M27" i="2"/>
  <c r="M28" i="2"/>
  <c r="G28" i="2" s="1"/>
  <c r="M29" i="2"/>
  <c r="M30" i="2"/>
  <c r="M31" i="2"/>
  <c r="M32" i="2"/>
  <c r="M33" i="2"/>
  <c r="M34" i="2"/>
  <c r="M35" i="2"/>
  <c r="M36" i="2"/>
  <c r="M37" i="2"/>
  <c r="M38" i="2"/>
  <c r="M39" i="2"/>
  <c r="M40" i="2"/>
  <c r="K23" i="2"/>
  <c r="K24" i="2"/>
  <c r="K25" i="2"/>
  <c r="G25" i="2" s="1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H23" i="2"/>
  <c r="H24" i="2"/>
  <c r="H25" i="2"/>
  <c r="H26" i="2"/>
  <c r="H27" i="2"/>
  <c r="H28" i="2"/>
  <c r="H29" i="2"/>
  <c r="G29" i="2" s="1"/>
  <c r="H30" i="2"/>
  <c r="H31" i="2"/>
  <c r="H32" i="2"/>
  <c r="H33" i="2"/>
  <c r="G33" i="2" s="1"/>
  <c r="H34" i="2"/>
  <c r="H35" i="2"/>
  <c r="H36" i="2"/>
  <c r="G36" i="2" s="1"/>
  <c r="H37" i="2"/>
  <c r="H38" i="2"/>
  <c r="H39" i="2"/>
  <c r="H40" i="2"/>
  <c r="G24" i="2"/>
  <c r="G32" i="2"/>
  <c r="G40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H24" i="3"/>
  <c r="I24" i="3"/>
  <c r="K24" i="3"/>
  <c r="F24" i="3"/>
  <c r="G24" i="3"/>
  <c r="E24" i="3"/>
  <c r="D24" i="3"/>
  <c r="H14" i="2"/>
  <c r="H15" i="2"/>
  <c r="H16" i="2"/>
  <c r="K14" i="2"/>
  <c r="K15" i="2"/>
  <c r="K16" i="2"/>
  <c r="M14" i="2"/>
  <c r="M15" i="2"/>
  <c r="M16" i="2"/>
  <c r="D14" i="2"/>
  <c r="D15" i="2"/>
  <c r="D16" i="2"/>
  <c r="C24" i="3"/>
  <c r="B24" i="3"/>
  <c r="G35" i="2" l="1"/>
  <c r="G37" i="2"/>
  <c r="G39" i="2"/>
  <c r="G31" i="2"/>
  <c r="G27" i="2"/>
  <c r="G23" i="2"/>
  <c r="G38" i="2"/>
  <c r="G34" i="2"/>
  <c r="G30" i="2"/>
  <c r="G26" i="2"/>
  <c r="G16" i="2"/>
  <c r="G14" i="2"/>
  <c r="G15" i="2"/>
  <c r="A22" i="2"/>
  <c r="A23" i="2" s="1"/>
  <c r="A24" i="2" s="1"/>
  <c r="M22" i="2"/>
  <c r="K22" i="2"/>
  <c r="H22" i="2"/>
  <c r="D22" i="2"/>
  <c r="A28" i="2" l="1"/>
  <c r="A25" i="2"/>
  <c r="A26" i="2" s="1"/>
  <c r="A27" i="2" s="1"/>
  <c r="G22" i="2"/>
  <c r="A29" i="2" l="1"/>
  <c r="A30" i="2" s="1"/>
  <c r="A31" i="2" s="1"/>
  <c r="A32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33" i="2" l="1"/>
  <c r="A34" i="2" s="1"/>
  <c r="A35" i="2" s="1"/>
  <c r="A36" i="2" s="1"/>
  <c r="D11" i="2"/>
  <c r="M11" i="2"/>
  <c r="K11" i="2"/>
  <c r="H11" i="2"/>
  <c r="D10" i="2"/>
  <c r="M10" i="2"/>
  <c r="K10" i="2"/>
  <c r="H10" i="2"/>
  <c r="D9" i="2"/>
  <c r="M9" i="2"/>
  <c r="K9" i="2"/>
  <c r="H9" i="2"/>
  <c r="D8" i="2"/>
  <c r="M8" i="2"/>
  <c r="K8" i="2"/>
  <c r="H8" i="2"/>
  <c r="D7" i="2"/>
  <c r="M7" i="2"/>
  <c r="K7" i="2"/>
  <c r="H7" i="2"/>
  <c r="D6" i="2"/>
  <c r="M6" i="2"/>
  <c r="K6" i="2"/>
  <c r="H6" i="2"/>
  <c r="D5" i="2"/>
  <c r="H5" i="2"/>
  <c r="K5" i="2"/>
  <c r="M5" i="2"/>
  <c r="D3" i="2"/>
  <c r="H3" i="2"/>
  <c r="K3" i="2"/>
  <c r="M3" i="2"/>
  <c r="D4" i="2"/>
  <c r="M4" i="2"/>
  <c r="K4" i="2"/>
  <c r="H4" i="2"/>
  <c r="A37" i="2" l="1"/>
  <c r="A38" i="2" s="1"/>
  <c r="A39" i="2" s="1"/>
  <c r="A40" i="2" s="1"/>
  <c r="G9" i="2"/>
  <c r="G7" i="2"/>
  <c r="G6" i="2"/>
  <c r="G8" i="2"/>
  <c r="G10" i="2"/>
  <c r="G11" i="2"/>
  <c r="G5" i="2"/>
  <c r="G3" i="2"/>
  <c r="G4" i="2"/>
  <c r="D2" i="2"/>
  <c r="H2" i="2"/>
  <c r="K2" i="2"/>
  <c r="M2" i="2"/>
  <c r="G2" i="2" l="1"/>
</calcChain>
</file>

<file path=xl/sharedStrings.xml><?xml version="1.0" encoding="utf-8"?>
<sst xmlns="http://schemas.openxmlformats.org/spreadsheetml/2006/main" count="194" uniqueCount="49">
  <si>
    <t>cr</t>
  </si>
  <si>
    <t>current ratio</t>
  </si>
  <si>
    <t>lr</t>
  </si>
  <si>
    <t>leverage ratio</t>
  </si>
  <si>
    <t>kurs</t>
  </si>
  <si>
    <t>kurs mata uang</t>
  </si>
  <si>
    <t>hs</t>
  </si>
  <si>
    <t>harga saham</t>
  </si>
  <si>
    <t>al</t>
  </si>
  <si>
    <t>hjp</t>
  </si>
  <si>
    <t>aktiva lancar</t>
  </si>
  <si>
    <t>hutang jangka pendek</t>
  </si>
  <si>
    <t>der</t>
  </si>
  <si>
    <t>debt to equity ratio</t>
  </si>
  <si>
    <t>th</t>
  </si>
  <si>
    <t>total hutang</t>
  </si>
  <si>
    <t>modal</t>
  </si>
  <si>
    <t>total ekuitas</t>
  </si>
  <si>
    <t>dar</t>
  </si>
  <si>
    <t>debt to total asset ratio</t>
  </si>
  <si>
    <t>ta</t>
  </si>
  <si>
    <t>total aktiva</t>
  </si>
  <si>
    <t>ti</t>
  </si>
  <si>
    <t>time interest earned ratio</t>
  </si>
  <si>
    <t>lp</t>
  </si>
  <si>
    <t>laba sebelum pajak</t>
  </si>
  <si>
    <t>bb</t>
  </si>
  <si>
    <t>beban bunga</t>
  </si>
  <si>
    <t>kode</t>
  </si>
  <si>
    <t>keterangan</t>
  </si>
  <si>
    <t>September</t>
  </si>
  <si>
    <t>Juni</t>
  </si>
  <si>
    <t>Maret</t>
  </si>
  <si>
    <t>No</t>
  </si>
  <si>
    <t>Bulan</t>
  </si>
  <si>
    <t>Tahun</t>
  </si>
  <si>
    <t>CR</t>
  </si>
  <si>
    <t>Modal</t>
  </si>
  <si>
    <t>Kurs</t>
  </si>
  <si>
    <t>Harga Saham</t>
  </si>
  <si>
    <t xml:space="preserve"> </t>
  </si>
  <si>
    <t>Desember</t>
  </si>
  <si>
    <t>Akt Lancar</t>
  </si>
  <si>
    <t>Hutang JKP</t>
  </si>
  <si>
    <t>DER</t>
  </si>
  <si>
    <t>DAR</t>
  </si>
  <si>
    <t>Modal/Ekuitas</t>
  </si>
  <si>
    <t>HS-1</t>
  </si>
  <si>
    <t>Total Hutang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</si>
</sst>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&quot;Rp&quot;* #,##0_-;\-&quot;Rp&quot;* #,##0_-;_-&quot;Rp&quot;* &quot;-&quot;_-;_-@_-"/>
    <numFmt numFmtId="165" formatCode="0.000"/>
    <numFmt numFmtId="166" formatCode="_-[$Rp-421]* #,##0_-;\-[$Rp-421]* #,##0_-;_-[$Rp-421]* &quot;-&quot;_-;_-@_-"/>
    <numFmt numFmtId="167" formatCode="_-&quot;Rp&quot;* #,##0.00_-;\-&quot;Rp&quot;* #,##0.00_-;_-&quot;Rp&quot;* &quot;-&quot;_-;_-@_-"/>
    <numFmt numFmtId="168" formatCode="_(* #,##0_);_(* \(#,##0\);_(* &quot;-&quot;??_);_(@_)"/>
    <numFmt numFmtId="169" formatCode="_(* #,##0.000_);_(* \(#,##0.00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5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6" fontId="3" fillId="0" borderId="1" xfId="0" applyNumberFormat="1" applyFont="1" applyBorder="1"/>
    <xf numFmtId="167" fontId="3" fillId="0" borderId="1" xfId="0" applyNumberFormat="1" applyFont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0" fillId="0" borderId="0" xfId="0" applyNumberForma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3" fontId="0" fillId="0" borderId="0" xfId="0" applyNumberFormat="1"/>
    <xf numFmtId="0" fontId="4" fillId="0" borderId="1" xfId="0" applyFont="1" applyBorder="1" applyAlignment="1">
      <alignment horizontal="center"/>
    </xf>
    <xf numFmtId="165" fontId="0" fillId="0" borderId="0" xfId="0" applyNumberFormat="1"/>
    <xf numFmtId="168" fontId="3" fillId="0" borderId="1" xfId="1" applyNumberFormat="1" applyFont="1" applyBorder="1"/>
    <xf numFmtId="0" fontId="3" fillId="3" borderId="1" xfId="0" applyFont="1" applyFill="1" applyBorder="1"/>
    <xf numFmtId="165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8" fontId="3" fillId="3" borderId="1" xfId="1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168" fontId="3" fillId="0" borderId="1" xfId="1" applyNumberFormat="1" applyFont="1" applyBorder="1" applyAlignment="1">
      <alignment horizontal="left"/>
    </xf>
    <xf numFmtId="168" fontId="7" fillId="0" borderId="1" xfId="1" applyNumberFormat="1" applyFont="1" applyBorder="1" applyAlignment="1">
      <alignment horizontal="center"/>
    </xf>
    <xf numFmtId="168" fontId="7" fillId="0" borderId="1" xfId="1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2" sqref="C11:C12"/>
    </sheetView>
  </sheetViews>
  <sheetFormatPr defaultRowHeight="15" x14ac:dyDescent="0.25"/>
  <cols>
    <col min="2" max="2" width="28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t="s">
        <v>0</v>
      </c>
      <c r="B2" t="s">
        <v>1</v>
      </c>
    </row>
    <row r="3" spans="1:2" x14ac:dyDescent="0.25">
      <c r="A3" t="s">
        <v>8</v>
      </c>
      <c r="B3" t="s">
        <v>10</v>
      </c>
    </row>
    <row r="4" spans="1:2" x14ac:dyDescent="0.25">
      <c r="A4" t="s">
        <v>9</v>
      </c>
      <c r="B4" t="s">
        <v>11</v>
      </c>
    </row>
    <row r="5" spans="1:2" x14ac:dyDescent="0.25">
      <c r="A5" t="s">
        <v>2</v>
      </c>
      <c r="B5" t="s">
        <v>3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6</v>
      </c>
      <c r="B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E23" zoomScaleNormal="100" workbookViewId="0">
      <selection activeCell="A20" sqref="A20:Q40"/>
    </sheetView>
  </sheetViews>
  <sheetFormatPr defaultRowHeight="15" x14ac:dyDescent="0.25"/>
  <cols>
    <col min="1" max="1" width="6.7109375" style="2" customWidth="1"/>
    <col min="2" max="2" width="12.28515625" customWidth="1"/>
    <col min="5" max="5" width="17.140625" customWidth="1"/>
    <col min="6" max="6" width="16.28515625" customWidth="1"/>
    <col min="9" max="10" width="16.28515625" customWidth="1"/>
    <col min="12" max="12" width="16" customWidth="1"/>
    <col min="14" max="15" width="14.28515625" customWidth="1"/>
    <col min="16" max="16" width="15" customWidth="1"/>
    <col min="17" max="17" width="13.42578125" customWidth="1"/>
    <col min="22" max="22" width="10.5703125" bestFit="1" customWidth="1"/>
  </cols>
  <sheetData>
    <row r="1" spans="1:17" s="1" customFormat="1" ht="15.75" x14ac:dyDescent="0.25">
      <c r="A1" s="12" t="s">
        <v>33</v>
      </c>
      <c r="B1" s="5" t="s">
        <v>34</v>
      </c>
      <c r="C1" s="5" t="s">
        <v>35</v>
      </c>
      <c r="D1" s="5" t="s">
        <v>36</v>
      </c>
      <c r="E1" s="4" t="s">
        <v>8</v>
      </c>
      <c r="F1" s="4" t="s">
        <v>9</v>
      </c>
      <c r="G1" s="4" t="s">
        <v>2</v>
      </c>
      <c r="H1" s="4" t="s">
        <v>12</v>
      </c>
      <c r="I1" s="4" t="s">
        <v>14</v>
      </c>
      <c r="J1" s="5" t="s">
        <v>37</v>
      </c>
      <c r="K1" s="4" t="s">
        <v>18</v>
      </c>
      <c r="L1" s="4" t="s">
        <v>20</v>
      </c>
      <c r="M1" s="4" t="s">
        <v>22</v>
      </c>
      <c r="N1" s="4" t="s">
        <v>24</v>
      </c>
      <c r="O1" s="4" t="s">
        <v>26</v>
      </c>
      <c r="P1" s="5" t="s">
        <v>38</v>
      </c>
      <c r="Q1" s="5" t="s">
        <v>39</v>
      </c>
    </row>
    <row r="2" spans="1:17" ht="15.75" x14ac:dyDescent="0.25">
      <c r="A2" s="6">
        <v>1</v>
      </c>
      <c r="B2" s="7" t="s">
        <v>30</v>
      </c>
      <c r="C2" s="6">
        <v>2018</v>
      </c>
      <c r="D2" s="8">
        <f t="shared" ref="D2:D16" si="0">E2/F2</f>
        <v>1.1163936874245119</v>
      </c>
      <c r="E2" s="9">
        <v>28551111</v>
      </c>
      <c r="F2" s="9">
        <v>25574411</v>
      </c>
      <c r="G2" s="8">
        <f t="shared" ref="G2:G16" si="1">AVERAGE(H2,K2,M2)</f>
        <v>1.7836536433537924</v>
      </c>
      <c r="H2" s="8">
        <f t="shared" ref="H2:H16" si="2">I2/J2</f>
        <v>5.105255328228349</v>
      </c>
      <c r="I2" s="9">
        <v>25841373</v>
      </c>
      <c r="J2" s="9">
        <v>5061720</v>
      </c>
      <c r="K2" s="8">
        <f t="shared" ref="K2:K16" si="3">I2/L2</f>
        <v>0.83620668649574981</v>
      </c>
      <c r="L2" s="9">
        <v>30903093</v>
      </c>
      <c r="M2" s="8">
        <f t="shared" ref="M2:M16" si="4">N2/O2</f>
        <v>-0.59050108466272155</v>
      </c>
      <c r="N2" s="9">
        <v>320113</v>
      </c>
      <c r="O2" s="10">
        <v>-542104</v>
      </c>
      <c r="P2" s="11">
        <v>14902.5</v>
      </c>
      <c r="Q2" s="15">
        <v>595</v>
      </c>
    </row>
    <row r="3" spans="1:17" ht="15.75" x14ac:dyDescent="0.25">
      <c r="A3" s="6">
        <f>A2+1</f>
        <v>2</v>
      </c>
      <c r="B3" s="7" t="s">
        <v>31</v>
      </c>
      <c r="C3" s="6">
        <v>2018</v>
      </c>
      <c r="D3" s="8">
        <f t="shared" si="0"/>
        <v>1.1307218146824816</v>
      </c>
      <c r="E3" s="9">
        <v>27564880</v>
      </c>
      <c r="F3" s="9">
        <v>24378127</v>
      </c>
      <c r="G3" s="8">
        <f t="shared" si="1"/>
        <v>1.6468949885561717</v>
      </c>
      <c r="H3" s="8">
        <f t="shared" si="2"/>
        <v>4.9035826459734535</v>
      </c>
      <c r="I3" s="9">
        <v>24670346</v>
      </c>
      <c r="J3" s="9">
        <v>5031086</v>
      </c>
      <c r="K3" s="8">
        <f t="shared" si="3"/>
        <v>0.83061133214048399</v>
      </c>
      <c r="L3" s="9">
        <v>29701432</v>
      </c>
      <c r="M3" s="8">
        <f t="shared" si="4"/>
        <v>-0.79350901244542282</v>
      </c>
      <c r="N3" s="9">
        <v>281879</v>
      </c>
      <c r="O3" s="10">
        <v>-355231</v>
      </c>
      <c r="P3" s="11">
        <v>14330</v>
      </c>
      <c r="Q3" s="15">
        <v>605</v>
      </c>
    </row>
    <row r="4" spans="1:17" ht="15.75" x14ac:dyDescent="0.25">
      <c r="A4" s="6">
        <f t="shared" ref="A4:A16" si="5">A3+1</f>
        <v>3</v>
      </c>
      <c r="B4" s="7" t="s">
        <v>32</v>
      </c>
      <c r="C4" s="6">
        <v>2018</v>
      </c>
      <c r="D4" s="8">
        <f t="shared" si="0"/>
        <v>1.1212294311025601</v>
      </c>
      <c r="E4" s="9">
        <v>28871502</v>
      </c>
      <c r="F4" s="9">
        <v>25749861</v>
      </c>
      <c r="G4" s="8">
        <f t="shared" si="1"/>
        <v>1.7706143643013632</v>
      </c>
      <c r="H4" s="8">
        <f t="shared" si="2"/>
        <v>5.2707352599862363</v>
      </c>
      <c r="I4" s="9">
        <v>26093244</v>
      </c>
      <c r="J4" s="9">
        <v>4950589</v>
      </c>
      <c r="K4" s="8">
        <f t="shared" si="3"/>
        <v>0.84052906739963462</v>
      </c>
      <c r="L4" s="9">
        <v>31043833</v>
      </c>
      <c r="M4" s="8">
        <f t="shared" si="4"/>
        <v>-0.79942123448178137</v>
      </c>
      <c r="N4" s="9">
        <v>146689</v>
      </c>
      <c r="O4" s="10">
        <v>-183494</v>
      </c>
      <c r="P4" s="11">
        <v>13767.5</v>
      </c>
      <c r="Q4" s="15">
        <v>723</v>
      </c>
    </row>
    <row r="5" spans="1:17" ht="15.75" x14ac:dyDescent="0.25">
      <c r="A5" s="6">
        <f t="shared" si="5"/>
        <v>4</v>
      </c>
      <c r="B5" s="7" t="s">
        <v>30</v>
      </c>
      <c r="C5" s="6">
        <v>2017</v>
      </c>
      <c r="D5" s="8">
        <f t="shared" si="0"/>
        <v>1.0909569108040125</v>
      </c>
      <c r="E5" s="9">
        <v>29519075</v>
      </c>
      <c r="F5" s="9">
        <v>27057966</v>
      </c>
      <c r="G5" s="8">
        <f t="shared" si="1"/>
        <v>2.1168080237132316</v>
      </c>
      <c r="H5" s="8">
        <f t="shared" si="2"/>
        <v>5.7976018541283088</v>
      </c>
      <c r="I5" s="9">
        <v>27401310</v>
      </c>
      <c r="J5" s="9">
        <v>4726318</v>
      </c>
      <c r="K5" s="8">
        <f t="shared" si="3"/>
        <v>0.85288929515742651</v>
      </c>
      <c r="L5" s="9">
        <v>32127628</v>
      </c>
      <c r="M5" s="8">
        <f t="shared" si="4"/>
        <v>-0.30006707814604011</v>
      </c>
      <c r="N5" s="9">
        <v>239774</v>
      </c>
      <c r="O5" s="10">
        <v>-799068</v>
      </c>
      <c r="P5" s="11">
        <v>13471.5</v>
      </c>
      <c r="Q5" s="15">
        <v>878</v>
      </c>
    </row>
    <row r="6" spans="1:17" ht="15.75" x14ac:dyDescent="0.25">
      <c r="A6" s="6">
        <f t="shared" si="5"/>
        <v>5</v>
      </c>
      <c r="B6" s="7" t="s">
        <v>31</v>
      </c>
      <c r="C6" s="6">
        <v>2017</v>
      </c>
      <c r="D6" s="8">
        <f t="shared" si="0"/>
        <v>1.0775438232185</v>
      </c>
      <c r="E6" s="9">
        <v>31363025</v>
      </c>
      <c r="F6" s="9">
        <v>29106032</v>
      </c>
      <c r="G6" s="8">
        <f t="shared" si="1"/>
        <v>2.3022454626075044</v>
      </c>
      <c r="H6" s="8">
        <f t="shared" si="2"/>
        <v>6.3372128579061542</v>
      </c>
      <c r="I6" s="9">
        <v>29449871</v>
      </c>
      <c r="J6" s="9">
        <v>4647133</v>
      </c>
      <c r="K6" s="8">
        <f t="shared" si="3"/>
        <v>0.86370846541238633</v>
      </c>
      <c r="L6" s="9">
        <v>34097004</v>
      </c>
      <c r="M6" s="8">
        <f t="shared" si="4"/>
        <v>-0.29418493549602776</v>
      </c>
      <c r="N6" s="9">
        <v>154563</v>
      </c>
      <c r="O6" s="10">
        <v>-525394</v>
      </c>
      <c r="P6" s="11">
        <v>13327.5</v>
      </c>
      <c r="Q6" s="15">
        <v>827</v>
      </c>
    </row>
    <row r="7" spans="1:17" ht="15.75" x14ac:dyDescent="0.25">
      <c r="A7" s="6">
        <f t="shared" si="5"/>
        <v>6</v>
      </c>
      <c r="B7" s="7" t="s">
        <v>32</v>
      </c>
      <c r="C7" s="6">
        <v>2017</v>
      </c>
      <c r="D7" s="8">
        <f t="shared" si="0"/>
        <v>1.1085314211990993</v>
      </c>
      <c r="E7" s="9">
        <v>29741959</v>
      </c>
      <c r="F7" s="9">
        <v>26830055</v>
      </c>
      <c r="G7" s="8">
        <f t="shared" si="1"/>
        <v>2.1316596828192194</v>
      </c>
      <c r="H7" s="8">
        <f t="shared" si="2"/>
        <v>5.9515005344992593</v>
      </c>
      <c r="I7" s="9">
        <v>27213260</v>
      </c>
      <c r="J7" s="9">
        <v>4572504</v>
      </c>
      <c r="K7" s="8">
        <f t="shared" si="3"/>
        <v>0.85614616656689457</v>
      </c>
      <c r="L7" s="9">
        <v>31785764</v>
      </c>
      <c r="M7" s="8">
        <f t="shared" si="4"/>
        <v>-0.41266765260849608</v>
      </c>
      <c r="N7" s="9">
        <v>105196</v>
      </c>
      <c r="O7" s="10">
        <v>-254917</v>
      </c>
      <c r="P7" s="11">
        <v>13325.5</v>
      </c>
      <c r="Q7" s="15">
        <v>849</v>
      </c>
    </row>
    <row r="8" spans="1:17" ht="15.75" x14ac:dyDescent="0.25">
      <c r="A8" s="6">
        <f t="shared" si="5"/>
        <v>7</v>
      </c>
      <c r="B8" s="7" t="s">
        <v>30</v>
      </c>
      <c r="C8" s="6">
        <v>2016</v>
      </c>
      <c r="D8" s="8">
        <f t="shared" si="0"/>
        <v>1.1277421798647189</v>
      </c>
      <c r="E8" s="9">
        <v>26836663</v>
      </c>
      <c r="F8" s="9">
        <v>23796807</v>
      </c>
      <c r="G8" s="8">
        <f t="shared" si="1"/>
        <v>2.2700045810563676</v>
      </c>
      <c r="H8" s="8">
        <f t="shared" si="2"/>
        <v>5.428889547956417</v>
      </c>
      <c r="I8" s="9">
        <v>24052706</v>
      </c>
      <c r="J8" s="9">
        <v>4430502</v>
      </c>
      <c r="K8" s="8">
        <f t="shared" si="3"/>
        <v>0.84445214176717731</v>
      </c>
      <c r="L8" s="9">
        <v>28483208</v>
      </c>
      <c r="M8" s="8">
        <f t="shared" si="4"/>
        <v>0.53667205344550828</v>
      </c>
      <c r="N8" s="9">
        <v>396518</v>
      </c>
      <c r="O8" s="10">
        <v>738846</v>
      </c>
      <c r="P8" s="11">
        <v>13051</v>
      </c>
      <c r="Q8" s="15">
        <v>827</v>
      </c>
    </row>
    <row r="9" spans="1:17" ht="15.75" x14ac:dyDescent="0.25">
      <c r="A9" s="6">
        <f t="shared" si="5"/>
        <v>8</v>
      </c>
      <c r="B9" s="7" t="s">
        <v>31</v>
      </c>
      <c r="C9" s="6">
        <v>2016</v>
      </c>
      <c r="D9" s="8">
        <f t="shared" si="0"/>
        <v>1.1183773381662443</v>
      </c>
      <c r="E9" s="9">
        <v>26230015</v>
      </c>
      <c r="F9" s="9">
        <v>23453636</v>
      </c>
      <c r="G9" s="8">
        <f t="shared" si="1"/>
        <v>2.2736317995273212</v>
      </c>
      <c r="H9" s="8">
        <f t="shared" si="2"/>
        <v>5.5076390253316578</v>
      </c>
      <c r="I9" s="9">
        <v>23686951</v>
      </c>
      <c r="J9" s="9">
        <v>4300745</v>
      </c>
      <c r="K9" s="8">
        <f t="shared" si="3"/>
        <v>0.84633443924787521</v>
      </c>
      <c r="L9" s="9">
        <v>27987696</v>
      </c>
      <c r="M9" s="8">
        <f t="shared" si="4"/>
        <v>0.46692193400243132</v>
      </c>
      <c r="N9" s="9">
        <v>238521</v>
      </c>
      <c r="O9" s="10">
        <v>510837</v>
      </c>
      <c r="P9" s="11">
        <v>13212.5</v>
      </c>
      <c r="Q9" s="15">
        <v>577</v>
      </c>
    </row>
    <row r="10" spans="1:17" ht="15.75" x14ac:dyDescent="0.25">
      <c r="A10" s="6">
        <f t="shared" si="5"/>
        <v>9</v>
      </c>
      <c r="B10" s="7" t="s">
        <v>32</v>
      </c>
      <c r="C10" s="6">
        <v>2016</v>
      </c>
      <c r="D10" s="8">
        <f t="shared" si="0"/>
        <v>0.68850004846470858</v>
      </c>
      <c r="E10" s="9">
        <v>16884086</v>
      </c>
      <c r="F10" s="9">
        <v>24522999</v>
      </c>
      <c r="G10" s="8">
        <f t="shared" si="1"/>
        <v>2.6387719356618122</v>
      </c>
      <c r="H10" s="8">
        <f t="shared" si="2"/>
        <v>6.5671328316214934</v>
      </c>
      <c r="I10" s="9">
        <v>24829817</v>
      </c>
      <c r="J10" s="9">
        <v>3780922</v>
      </c>
      <c r="K10" s="8">
        <f t="shared" si="3"/>
        <v>0.86784955117726947</v>
      </c>
      <c r="L10" s="9">
        <v>28610739</v>
      </c>
      <c r="M10" s="8">
        <f t="shared" si="4"/>
        <v>0.48133342418667335</v>
      </c>
      <c r="N10" s="9">
        <v>127150</v>
      </c>
      <c r="O10" s="10">
        <v>264162</v>
      </c>
      <c r="P10" s="11">
        <v>13260</v>
      </c>
      <c r="Q10" s="15">
        <v>448</v>
      </c>
    </row>
    <row r="11" spans="1:17" ht="15.75" x14ac:dyDescent="0.25">
      <c r="A11" s="6">
        <f t="shared" si="5"/>
        <v>10</v>
      </c>
      <c r="B11" s="7" t="s">
        <v>30</v>
      </c>
      <c r="C11" s="6">
        <v>2015</v>
      </c>
      <c r="D11" s="8">
        <f t="shared" si="0"/>
        <v>1.0990633191891552</v>
      </c>
      <c r="E11" s="9">
        <v>27168787</v>
      </c>
      <c r="F11" s="9">
        <v>24719947</v>
      </c>
      <c r="G11" s="8">
        <f t="shared" si="1"/>
        <v>2.8826904816403811</v>
      </c>
      <c r="H11" s="8">
        <f t="shared" si="2"/>
        <v>7.486894965732918</v>
      </c>
      <c r="I11" s="9">
        <v>24931495</v>
      </c>
      <c r="J11" s="9">
        <v>3330018</v>
      </c>
      <c r="K11" s="8">
        <f t="shared" si="3"/>
        <v>0.88217127653427474</v>
      </c>
      <c r="L11" s="9">
        <v>28261513</v>
      </c>
      <c r="M11" s="8">
        <f t="shared" si="4"/>
        <v>0.27900520265395029</v>
      </c>
      <c r="N11" s="9">
        <v>205715</v>
      </c>
      <c r="O11" s="10">
        <v>737316</v>
      </c>
      <c r="P11" s="11">
        <v>14650</v>
      </c>
      <c r="Q11" s="15">
        <v>455</v>
      </c>
    </row>
    <row r="12" spans="1:17" ht="15.75" x14ac:dyDescent="0.25">
      <c r="A12" s="6">
        <f t="shared" si="5"/>
        <v>11</v>
      </c>
      <c r="B12" s="7" t="s">
        <v>31</v>
      </c>
      <c r="C12" s="13">
        <v>2015</v>
      </c>
      <c r="D12" s="8">
        <f t="shared" si="0"/>
        <v>1.1165500528205035</v>
      </c>
      <c r="E12" s="9">
        <v>23237633</v>
      </c>
      <c r="F12" s="9">
        <v>20811994</v>
      </c>
      <c r="G12" s="8">
        <f t="shared" si="1"/>
        <v>2.5066424904804911</v>
      </c>
      <c r="H12" s="8">
        <f t="shared" si="2"/>
        <v>6.459504737503849</v>
      </c>
      <c r="I12" s="9">
        <v>20956048</v>
      </c>
      <c r="J12" s="9">
        <v>3244219</v>
      </c>
      <c r="K12" s="8">
        <f t="shared" si="3"/>
        <v>0.86594284269673549</v>
      </c>
      <c r="L12" s="9">
        <v>24200267</v>
      </c>
      <c r="M12" s="8">
        <f t="shared" si="4"/>
        <v>0.19447989124088808</v>
      </c>
      <c r="N12" s="9">
        <v>93271</v>
      </c>
      <c r="O12" s="9">
        <v>479592</v>
      </c>
      <c r="P12" s="11">
        <v>13332.5</v>
      </c>
      <c r="Q12" s="15">
        <v>384</v>
      </c>
    </row>
    <row r="13" spans="1:17" ht="15.75" x14ac:dyDescent="0.25">
      <c r="A13" s="6">
        <f t="shared" si="5"/>
        <v>12</v>
      </c>
      <c r="B13" s="7" t="s">
        <v>32</v>
      </c>
      <c r="C13" s="13">
        <v>2015</v>
      </c>
      <c r="D13" s="8">
        <f t="shared" si="0"/>
        <v>1.0962805160983777</v>
      </c>
      <c r="E13" s="9">
        <v>26884086</v>
      </c>
      <c r="F13" s="9">
        <v>24522999</v>
      </c>
      <c r="G13" s="8">
        <f t="shared" si="1"/>
        <v>15.84396184675839</v>
      </c>
      <c r="H13" s="8">
        <f t="shared" si="2"/>
        <v>6.5671328316214934</v>
      </c>
      <c r="I13" s="9">
        <v>24829817</v>
      </c>
      <c r="J13" s="9">
        <v>3780922</v>
      </c>
      <c r="K13" s="8">
        <f t="shared" si="3"/>
        <v>40.483419284467004</v>
      </c>
      <c r="L13" s="9">
        <v>613333</v>
      </c>
      <c r="M13" s="8">
        <f t="shared" si="4"/>
        <v>0.48133342418667335</v>
      </c>
      <c r="N13" s="9">
        <v>127150</v>
      </c>
      <c r="O13" s="9">
        <v>264162</v>
      </c>
      <c r="P13" s="11">
        <v>13260</v>
      </c>
      <c r="Q13" s="15">
        <v>383</v>
      </c>
    </row>
    <row r="14" spans="1:17" ht="15.75" x14ac:dyDescent="0.25">
      <c r="A14" s="6">
        <f t="shared" si="5"/>
        <v>13</v>
      </c>
      <c r="B14" s="7" t="s">
        <v>30</v>
      </c>
      <c r="C14" s="13">
        <v>2014</v>
      </c>
      <c r="D14" s="8">
        <f t="shared" si="0"/>
        <v>1.1210837567740068</v>
      </c>
      <c r="E14" s="9">
        <v>19149346</v>
      </c>
      <c r="F14" s="9">
        <v>17081102</v>
      </c>
      <c r="G14" s="8">
        <f t="shared" si="1"/>
        <v>2.3678919817266033</v>
      </c>
      <c r="H14" s="8">
        <f t="shared" si="2"/>
        <v>5.9767581799234399</v>
      </c>
      <c r="I14" s="9">
        <v>17222979</v>
      </c>
      <c r="J14" s="9">
        <v>2881659</v>
      </c>
      <c r="K14" s="8">
        <f t="shared" si="3"/>
        <v>0.85666695416251715</v>
      </c>
      <c r="L14" s="9">
        <v>20104638</v>
      </c>
      <c r="M14" s="8">
        <f t="shared" si="4"/>
        <v>0.27025081109385335</v>
      </c>
      <c r="N14" s="9">
        <v>152769</v>
      </c>
      <c r="O14" s="9">
        <v>565286</v>
      </c>
      <c r="P14" s="11">
        <v>12185</v>
      </c>
      <c r="Q14" s="15">
        <v>283</v>
      </c>
    </row>
    <row r="15" spans="1:17" ht="15.75" x14ac:dyDescent="0.25">
      <c r="A15" s="6">
        <f t="shared" si="5"/>
        <v>14</v>
      </c>
      <c r="B15" s="7" t="s">
        <v>31</v>
      </c>
      <c r="C15" s="13">
        <v>2014</v>
      </c>
      <c r="D15" s="8">
        <f t="shared" si="0"/>
        <v>1.1120601438022126</v>
      </c>
      <c r="E15" s="9">
        <v>18783938</v>
      </c>
      <c r="F15" s="9">
        <v>16891117</v>
      </c>
      <c r="G15" s="8">
        <f t="shared" si="1"/>
        <v>2.3785433496568769</v>
      </c>
      <c r="H15" s="8">
        <f t="shared" si="2"/>
        <v>5.9862805817329106</v>
      </c>
      <c r="I15" s="9">
        <v>17001845</v>
      </c>
      <c r="J15" s="9">
        <v>2840135</v>
      </c>
      <c r="K15" s="8">
        <f t="shared" si="3"/>
        <v>0.85686231918387179</v>
      </c>
      <c r="L15" s="9">
        <v>19841980</v>
      </c>
      <c r="M15" s="8">
        <f t="shared" si="4"/>
        <v>0.29248714805384818</v>
      </c>
      <c r="N15" s="9">
        <v>102355</v>
      </c>
      <c r="O15" s="9">
        <v>349947</v>
      </c>
      <c r="P15" s="11">
        <v>11855</v>
      </c>
      <c r="Q15" s="15">
        <v>276</v>
      </c>
    </row>
    <row r="16" spans="1:17" ht="15.75" x14ac:dyDescent="0.25">
      <c r="A16" s="6">
        <f t="shared" si="5"/>
        <v>15</v>
      </c>
      <c r="B16" s="7" t="s">
        <v>32</v>
      </c>
      <c r="C16" s="13">
        <v>2014</v>
      </c>
      <c r="D16" s="8">
        <f t="shared" si="0"/>
        <v>1.1348237125683045</v>
      </c>
      <c r="E16" s="9">
        <v>16734822</v>
      </c>
      <c r="F16" s="9">
        <v>14746627</v>
      </c>
      <c r="G16" s="8">
        <f t="shared" si="1"/>
        <v>2.1203052940513585</v>
      </c>
      <c r="H16" s="8">
        <f t="shared" si="2"/>
        <v>5.3177367244578804</v>
      </c>
      <c r="I16" s="9">
        <v>14849599</v>
      </c>
      <c r="J16" s="9">
        <v>2792466</v>
      </c>
      <c r="K16" s="8">
        <f t="shared" si="3"/>
        <v>0.8417154681155522</v>
      </c>
      <c r="L16" s="9">
        <v>17642065</v>
      </c>
      <c r="M16" s="8">
        <f t="shared" si="4"/>
        <v>0.20146368958064273</v>
      </c>
      <c r="N16" s="9">
        <v>45394</v>
      </c>
      <c r="O16" s="9">
        <v>225321</v>
      </c>
      <c r="P16" s="11">
        <v>11360</v>
      </c>
      <c r="Q16" s="15">
        <v>253</v>
      </c>
    </row>
    <row r="18" spans="1:26" x14ac:dyDescent="0.25">
      <c r="E18" t="s">
        <v>40</v>
      </c>
    </row>
    <row r="20" spans="1:26" ht="15.75" x14ac:dyDescent="0.25">
      <c r="A20" s="12" t="s">
        <v>33</v>
      </c>
      <c r="B20" s="5" t="s">
        <v>34</v>
      </c>
      <c r="C20" s="5" t="s">
        <v>35</v>
      </c>
      <c r="D20" s="16" t="s">
        <v>36</v>
      </c>
      <c r="E20" s="5" t="s">
        <v>42</v>
      </c>
      <c r="F20" s="5" t="s">
        <v>43</v>
      </c>
      <c r="G20" s="4" t="s">
        <v>2</v>
      </c>
      <c r="H20" s="16" t="s">
        <v>44</v>
      </c>
      <c r="I20" s="4" t="s">
        <v>14</v>
      </c>
      <c r="J20" s="5" t="s">
        <v>37</v>
      </c>
      <c r="K20" s="5" t="s">
        <v>45</v>
      </c>
      <c r="L20" s="4" t="s">
        <v>20</v>
      </c>
      <c r="M20" s="4" t="s">
        <v>22</v>
      </c>
      <c r="N20" s="4" t="s">
        <v>24</v>
      </c>
      <c r="O20" s="4" t="s">
        <v>26</v>
      </c>
      <c r="P20" s="16" t="s">
        <v>38</v>
      </c>
      <c r="Q20" s="16" t="s">
        <v>39</v>
      </c>
    </row>
    <row r="21" spans="1:26" ht="15.75" x14ac:dyDescent="0.25">
      <c r="A21" s="13">
        <v>1</v>
      </c>
      <c r="B21" s="7" t="s">
        <v>41</v>
      </c>
      <c r="C21" s="6">
        <v>2018</v>
      </c>
      <c r="D21" s="5"/>
      <c r="E21" s="9"/>
      <c r="F21" s="9"/>
      <c r="G21" s="4"/>
      <c r="H21" s="4"/>
      <c r="I21" s="9"/>
      <c r="J21" s="9"/>
      <c r="K21" s="4"/>
      <c r="L21" s="9"/>
      <c r="M21" s="4"/>
      <c r="N21" s="9"/>
      <c r="O21" s="9"/>
      <c r="P21" s="11"/>
      <c r="Q21" s="4">
        <v>588</v>
      </c>
    </row>
    <row r="22" spans="1:26" ht="15.75" x14ac:dyDescent="0.25">
      <c r="A22" s="6">
        <f>A21+1</f>
        <v>2</v>
      </c>
      <c r="B22" s="7" t="s">
        <v>30</v>
      </c>
      <c r="C22" s="6">
        <v>2018</v>
      </c>
      <c r="D22" s="8">
        <f t="shared" ref="D22:D40" si="6">E22/F22</f>
        <v>1.1163936874245119</v>
      </c>
      <c r="E22" s="9">
        <v>28551111</v>
      </c>
      <c r="F22" s="9">
        <v>25574411</v>
      </c>
      <c r="G22" s="8">
        <f t="shared" ref="G22:G40" si="7">AVERAGE(H22,K22,M22)</f>
        <v>1.7836536433537924</v>
      </c>
      <c r="H22" s="8">
        <f t="shared" ref="H22:H40" si="8">I22/J22</f>
        <v>5.105255328228349</v>
      </c>
      <c r="I22" s="9">
        <v>25841373</v>
      </c>
      <c r="J22" s="9">
        <v>5061720</v>
      </c>
      <c r="K22" s="8">
        <f t="shared" ref="K22:K40" si="9">I22/L22</f>
        <v>0.83620668649574981</v>
      </c>
      <c r="L22" s="9">
        <v>30903093</v>
      </c>
      <c r="M22" s="8">
        <f t="shared" ref="M22:M40" si="10">N22/O22</f>
        <v>-0.59050108466272155</v>
      </c>
      <c r="N22" s="9">
        <v>320113</v>
      </c>
      <c r="O22" s="9">
        <v>-542104</v>
      </c>
      <c r="P22" s="11">
        <v>14902.5</v>
      </c>
      <c r="Q22" s="15">
        <v>606</v>
      </c>
      <c r="S22" t="s">
        <v>40</v>
      </c>
      <c r="T22" s="14" t="s">
        <v>40</v>
      </c>
      <c r="U22" t="s">
        <v>40</v>
      </c>
      <c r="V22" s="14" t="s">
        <v>40</v>
      </c>
      <c r="W22" t="s">
        <v>40</v>
      </c>
      <c r="X22" s="14" t="s">
        <v>40</v>
      </c>
      <c r="Y22" t="s">
        <v>40</v>
      </c>
      <c r="Z22" s="14" t="s">
        <v>40</v>
      </c>
    </row>
    <row r="23" spans="1:26" ht="15.75" x14ac:dyDescent="0.25">
      <c r="A23" s="6">
        <f t="shared" ref="A23:A40" si="11">A22+1</f>
        <v>3</v>
      </c>
      <c r="B23" s="7" t="s">
        <v>31</v>
      </c>
      <c r="C23" s="6">
        <v>2018</v>
      </c>
      <c r="D23" s="8">
        <f t="shared" si="6"/>
        <v>1.1307218146824816</v>
      </c>
      <c r="E23" s="9">
        <v>27564880</v>
      </c>
      <c r="F23" s="9">
        <v>24378127</v>
      </c>
      <c r="G23" s="8">
        <f t="shared" si="7"/>
        <v>1.6468949885561717</v>
      </c>
      <c r="H23" s="8">
        <f t="shared" si="8"/>
        <v>4.9035826459734535</v>
      </c>
      <c r="I23" s="9">
        <v>24670346</v>
      </c>
      <c r="J23" s="9">
        <v>5031086</v>
      </c>
      <c r="K23" s="8">
        <f t="shared" si="9"/>
        <v>0.83061133214048399</v>
      </c>
      <c r="L23" s="9">
        <v>29701432</v>
      </c>
      <c r="M23" s="8">
        <f t="shared" si="10"/>
        <v>-0.79350901244542282</v>
      </c>
      <c r="N23" s="9">
        <v>281879</v>
      </c>
      <c r="O23" s="9">
        <v>-355231</v>
      </c>
      <c r="P23" s="11">
        <v>14330</v>
      </c>
      <c r="Q23" s="15">
        <v>607</v>
      </c>
    </row>
    <row r="24" spans="1:26" ht="15.75" x14ac:dyDescent="0.25">
      <c r="A24" s="6">
        <f t="shared" si="11"/>
        <v>4</v>
      </c>
      <c r="B24" s="7" t="s">
        <v>32</v>
      </c>
      <c r="C24" s="6">
        <v>2018</v>
      </c>
      <c r="D24" s="8">
        <f t="shared" si="6"/>
        <v>1.1212294311025601</v>
      </c>
      <c r="E24" s="9">
        <v>28871502</v>
      </c>
      <c r="F24" s="9">
        <v>25749861</v>
      </c>
      <c r="G24" s="8">
        <f t="shared" si="7"/>
        <v>1.7706143643013632</v>
      </c>
      <c r="H24" s="8">
        <f t="shared" si="8"/>
        <v>5.2707352599862363</v>
      </c>
      <c r="I24" s="9">
        <v>26093244</v>
      </c>
      <c r="J24" s="9">
        <v>4950589</v>
      </c>
      <c r="K24" s="8">
        <f t="shared" si="9"/>
        <v>0.84052906739963462</v>
      </c>
      <c r="L24" s="9">
        <v>31043833</v>
      </c>
      <c r="M24" s="8">
        <f t="shared" si="10"/>
        <v>-0.79942123448178137</v>
      </c>
      <c r="N24" s="9">
        <v>146689</v>
      </c>
      <c r="O24" s="9">
        <v>-183494</v>
      </c>
      <c r="P24" s="11">
        <v>13767.5</v>
      </c>
      <c r="Q24" s="15">
        <v>762</v>
      </c>
    </row>
    <row r="25" spans="1:26" ht="15.75" x14ac:dyDescent="0.25">
      <c r="A25" s="6">
        <f t="shared" si="11"/>
        <v>5</v>
      </c>
      <c r="B25" s="7" t="s">
        <v>41</v>
      </c>
      <c r="C25" s="6">
        <v>2017</v>
      </c>
      <c r="D25" s="8">
        <f t="shared" si="6"/>
        <v>1.1198886381439839</v>
      </c>
      <c r="E25" s="9">
        <v>28214770</v>
      </c>
      <c r="F25" s="9">
        <v>25194264</v>
      </c>
      <c r="G25" s="8">
        <f t="shared" si="7"/>
        <v>1.9014713793578393</v>
      </c>
      <c r="H25" s="8">
        <f t="shared" si="8"/>
        <v>5.2764085757270989</v>
      </c>
      <c r="I25" s="9">
        <v>25559894</v>
      </c>
      <c r="J25" s="9">
        <v>4844184</v>
      </c>
      <c r="K25" s="8">
        <f t="shared" si="9"/>
        <v>0.84067321495491498</v>
      </c>
      <c r="L25" s="9">
        <v>30404078</v>
      </c>
      <c r="M25" s="8">
        <f t="shared" si="10"/>
        <v>-0.41266765260849608</v>
      </c>
      <c r="N25" s="9">
        <v>105196</v>
      </c>
      <c r="O25" s="9">
        <v>-254917</v>
      </c>
      <c r="P25" s="11">
        <v>13567.5</v>
      </c>
      <c r="Q25" s="15">
        <v>881</v>
      </c>
    </row>
    <row r="26" spans="1:26" ht="15.75" x14ac:dyDescent="0.25">
      <c r="A26" s="6">
        <f t="shared" si="11"/>
        <v>6</v>
      </c>
      <c r="B26" s="7" t="s">
        <v>30</v>
      </c>
      <c r="C26" s="6">
        <v>2017</v>
      </c>
      <c r="D26" s="8">
        <f t="shared" si="6"/>
        <v>1.0909569108040125</v>
      </c>
      <c r="E26" s="9">
        <v>29519075</v>
      </c>
      <c r="F26" s="9">
        <v>27057966</v>
      </c>
      <c r="G26" s="8">
        <f t="shared" si="7"/>
        <v>2.1168080237132316</v>
      </c>
      <c r="H26" s="8">
        <f t="shared" si="8"/>
        <v>5.7976018541283088</v>
      </c>
      <c r="I26" s="9">
        <v>27401310</v>
      </c>
      <c r="J26" s="9">
        <v>4726318</v>
      </c>
      <c r="K26" s="8">
        <f t="shared" si="9"/>
        <v>0.85288929515742651</v>
      </c>
      <c r="L26" s="9">
        <v>32127628</v>
      </c>
      <c r="M26" s="8">
        <f t="shared" si="10"/>
        <v>-0.30006707814604011</v>
      </c>
      <c r="N26" s="9">
        <v>239774</v>
      </c>
      <c r="O26" s="9">
        <v>-799068</v>
      </c>
      <c r="P26" s="11">
        <v>13471.5</v>
      </c>
      <c r="Q26" s="15">
        <v>841</v>
      </c>
    </row>
    <row r="27" spans="1:26" ht="15.75" x14ac:dyDescent="0.25">
      <c r="A27" s="6">
        <f t="shared" si="11"/>
        <v>7</v>
      </c>
      <c r="B27" s="7" t="s">
        <v>31</v>
      </c>
      <c r="C27" s="6">
        <v>2017</v>
      </c>
      <c r="D27" s="8">
        <f t="shared" si="6"/>
        <v>1.0775438232185</v>
      </c>
      <c r="E27" s="9">
        <v>31363025</v>
      </c>
      <c r="F27" s="9">
        <v>29106032</v>
      </c>
      <c r="G27" s="8">
        <f t="shared" si="7"/>
        <v>2.3022454626075044</v>
      </c>
      <c r="H27" s="8">
        <f t="shared" si="8"/>
        <v>6.3372128579061542</v>
      </c>
      <c r="I27" s="9">
        <v>29449871</v>
      </c>
      <c r="J27" s="9">
        <v>4647133</v>
      </c>
      <c r="K27" s="8">
        <f t="shared" si="9"/>
        <v>0.86370846541238633</v>
      </c>
      <c r="L27" s="9">
        <v>34097004</v>
      </c>
      <c r="M27" s="8">
        <f t="shared" si="10"/>
        <v>-0.29418493549602776</v>
      </c>
      <c r="N27" s="9">
        <v>154563</v>
      </c>
      <c r="O27" s="9">
        <v>-525394</v>
      </c>
      <c r="P27" s="11">
        <v>13327.5</v>
      </c>
      <c r="Q27" s="15">
        <v>833</v>
      </c>
    </row>
    <row r="28" spans="1:26" ht="15.75" x14ac:dyDescent="0.25">
      <c r="A28" s="6">
        <f t="shared" si="11"/>
        <v>8</v>
      </c>
      <c r="B28" s="7" t="s">
        <v>32</v>
      </c>
      <c r="C28" s="6">
        <v>2017</v>
      </c>
      <c r="D28" s="8">
        <f t="shared" si="6"/>
        <v>1.1085314211990993</v>
      </c>
      <c r="E28" s="9">
        <v>29741959</v>
      </c>
      <c r="F28" s="9">
        <v>26830055</v>
      </c>
      <c r="G28" s="8">
        <f t="shared" si="7"/>
        <v>2.1316596828192194</v>
      </c>
      <c r="H28" s="8">
        <f t="shared" si="8"/>
        <v>5.9515005344992593</v>
      </c>
      <c r="I28" s="9">
        <v>27213260</v>
      </c>
      <c r="J28" s="9">
        <v>4572504</v>
      </c>
      <c r="K28" s="8">
        <f t="shared" si="9"/>
        <v>0.85614616656689457</v>
      </c>
      <c r="L28" s="9">
        <v>31785764</v>
      </c>
      <c r="M28" s="8">
        <f t="shared" si="10"/>
        <v>-0.41266765260849608</v>
      </c>
      <c r="N28" s="9">
        <v>105196</v>
      </c>
      <c r="O28" s="9">
        <v>-254917</v>
      </c>
      <c r="P28" s="11">
        <v>13325.5</v>
      </c>
      <c r="Q28" s="15">
        <v>851</v>
      </c>
    </row>
    <row r="29" spans="1:26" ht="15.75" x14ac:dyDescent="0.25">
      <c r="A29" s="6">
        <f t="shared" si="11"/>
        <v>9</v>
      </c>
      <c r="B29" s="7" t="s">
        <v>41</v>
      </c>
      <c r="C29" s="6">
        <v>2016</v>
      </c>
      <c r="D29" s="8">
        <f t="shared" si="6"/>
        <v>1.1039422816383457</v>
      </c>
      <c r="E29" s="9">
        <v>29236251</v>
      </c>
      <c r="F29" s="9">
        <v>26483496</v>
      </c>
      <c r="G29" s="8">
        <f t="shared" si="7"/>
        <v>2.1150368513225088</v>
      </c>
      <c r="H29" s="8">
        <f t="shared" si="8"/>
        <v>5.9699176953077346</v>
      </c>
      <c r="I29" s="9">
        <v>26717304</v>
      </c>
      <c r="J29" s="9">
        <v>4475322</v>
      </c>
      <c r="K29" s="8">
        <f t="shared" si="9"/>
        <v>0.85652628284646504</v>
      </c>
      <c r="L29" s="9">
        <v>31192626</v>
      </c>
      <c r="M29" s="8">
        <f t="shared" si="10"/>
        <v>-0.48133342418667335</v>
      </c>
      <c r="N29" s="9">
        <v>127150</v>
      </c>
      <c r="O29" s="9">
        <v>-264162</v>
      </c>
      <c r="P29" s="11">
        <v>13472.5</v>
      </c>
      <c r="Q29" s="15">
        <v>843</v>
      </c>
    </row>
    <row r="30" spans="1:26" ht="15.75" x14ac:dyDescent="0.25">
      <c r="A30" s="6">
        <f t="shared" si="11"/>
        <v>10</v>
      </c>
      <c r="B30" s="7" t="s">
        <v>30</v>
      </c>
      <c r="C30" s="6">
        <v>2016</v>
      </c>
      <c r="D30" s="8">
        <f t="shared" si="6"/>
        <v>1.1277421798647189</v>
      </c>
      <c r="E30" s="9">
        <v>26836663</v>
      </c>
      <c r="F30" s="9">
        <v>23796807</v>
      </c>
      <c r="G30" s="8">
        <f t="shared" si="7"/>
        <v>2.2700045810563676</v>
      </c>
      <c r="H30" s="8">
        <f t="shared" si="8"/>
        <v>5.428889547956417</v>
      </c>
      <c r="I30" s="9">
        <v>24052706</v>
      </c>
      <c r="J30" s="9">
        <v>4430502</v>
      </c>
      <c r="K30" s="8">
        <f t="shared" si="9"/>
        <v>0.84445214176717731</v>
      </c>
      <c r="L30" s="9">
        <v>28483208</v>
      </c>
      <c r="M30" s="8">
        <f t="shared" si="10"/>
        <v>0.53667205344550828</v>
      </c>
      <c r="N30" s="9">
        <v>396518</v>
      </c>
      <c r="O30" s="9">
        <v>738846</v>
      </c>
      <c r="P30" s="11">
        <v>13051</v>
      </c>
      <c r="Q30" s="15">
        <v>732</v>
      </c>
    </row>
    <row r="31" spans="1:26" ht="15.75" x14ac:dyDescent="0.25">
      <c r="A31" s="6">
        <f t="shared" si="11"/>
        <v>11</v>
      </c>
      <c r="B31" s="7" t="s">
        <v>31</v>
      </c>
      <c r="C31" s="6">
        <v>2016</v>
      </c>
      <c r="D31" s="8">
        <f t="shared" si="6"/>
        <v>1.1183773381662443</v>
      </c>
      <c r="E31" s="9">
        <v>26230015</v>
      </c>
      <c r="F31" s="9">
        <v>23453636</v>
      </c>
      <c r="G31" s="8">
        <f t="shared" si="7"/>
        <v>2.2736317995273212</v>
      </c>
      <c r="H31" s="8">
        <f t="shared" si="8"/>
        <v>5.5076390253316578</v>
      </c>
      <c r="I31" s="9">
        <v>23686951</v>
      </c>
      <c r="J31" s="9">
        <v>4300745</v>
      </c>
      <c r="K31" s="8">
        <f t="shared" si="9"/>
        <v>0.84633443924787521</v>
      </c>
      <c r="L31" s="9">
        <v>27987696</v>
      </c>
      <c r="M31" s="8">
        <f t="shared" si="10"/>
        <v>0.46692193400243132</v>
      </c>
      <c r="N31" s="9">
        <v>238521</v>
      </c>
      <c r="O31" s="9">
        <v>510837</v>
      </c>
      <c r="P31" s="11">
        <v>13212.5</v>
      </c>
      <c r="Q31" s="15">
        <v>440</v>
      </c>
    </row>
    <row r="32" spans="1:26" ht="15.75" x14ac:dyDescent="0.25">
      <c r="A32" s="6">
        <f t="shared" si="11"/>
        <v>12</v>
      </c>
      <c r="B32" s="7" t="s">
        <v>32</v>
      </c>
      <c r="C32" s="6">
        <v>2016</v>
      </c>
      <c r="D32" s="8">
        <f t="shared" si="6"/>
        <v>0.68850004846470858</v>
      </c>
      <c r="E32" s="9">
        <v>16884086</v>
      </c>
      <c r="F32" s="9">
        <v>24522999</v>
      </c>
      <c r="G32" s="8">
        <f t="shared" si="7"/>
        <v>2.6387719356618122</v>
      </c>
      <c r="H32" s="8">
        <f t="shared" si="8"/>
        <v>6.5671328316214934</v>
      </c>
      <c r="I32" s="9">
        <v>24829817</v>
      </c>
      <c r="J32" s="9">
        <v>3780922</v>
      </c>
      <c r="K32" s="8">
        <f t="shared" si="9"/>
        <v>0.86784955117726947</v>
      </c>
      <c r="L32" s="9">
        <v>28610739</v>
      </c>
      <c r="M32" s="8">
        <f t="shared" si="10"/>
        <v>0.48133342418667335</v>
      </c>
      <c r="N32" s="9">
        <v>127150</v>
      </c>
      <c r="O32" s="9">
        <v>264162</v>
      </c>
      <c r="P32" s="11">
        <v>13260</v>
      </c>
      <c r="Q32" s="15">
        <v>454</v>
      </c>
    </row>
    <row r="33" spans="1:17" ht="15.75" x14ac:dyDescent="0.25">
      <c r="A33" s="6">
        <f t="shared" si="11"/>
        <v>13</v>
      </c>
      <c r="B33" s="7" t="s">
        <v>41</v>
      </c>
      <c r="C33" s="13">
        <v>2015</v>
      </c>
      <c r="D33" s="8">
        <f t="shared" si="6"/>
        <v>1.1000462826058293</v>
      </c>
      <c r="E33" s="9">
        <v>26422917</v>
      </c>
      <c r="F33" s="9">
        <v>24019823</v>
      </c>
      <c r="G33" s="8">
        <f t="shared" si="7"/>
        <v>2.5870343865309864</v>
      </c>
      <c r="H33" s="8">
        <f t="shared" si="8"/>
        <v>6.5944529270268699</v>
      </c>
      <c r="I33" s="9">
        <v>24199077</v>
      </c>
      <c r="J33" s="9">
        <v>3669611</v>
      </c>
      <c r="K33" s="8">
        <f t="shared" si="9"/>
        <v>0.86832494590344544</v>
      </c>
      <c r="L33" s="9">
        <v>27868688</v>
      </c>
      <c r="M33" s="8">
        <f t="shared" si="10"/>
        <v>0.29832528666264335</v>
      </c>
      <c r="N33" s="9">
        <v>59319</v>
      </c>
      <c r="O33" s="9">
        <v>198840</v>
      </c>
      <c r="P33" s="11">
        <v>13260</v>
      </c>
      <c r="Q33" s="15">
        <v>452</v>
      </c>
    </row>
    <row r="34" spans="1:17" ht="15.75" x14ac:dyDescent="0.25">
      <c r="A34" s="6">
        <f t="shared" si="11"/>
        <v>14</v>
      </c>
      <c r="B34" s="7" t="s">
        <v>30</v>
      </c>
      <c r="C34" s="6">
        <v>2015</v>
      </c>
      <c r="D34" s="8">
        <f t="shared" si="6"/>
        <v>1.0990633191891552</v>
      </c>
      <c r="E34" s="9">
        <v>27168787</v>
      </c>
      <c r="F34" s="9">
        <v>24719947</v>
      </c>
      <c r="G34" s="8">
        <f t="shared" si="7"/>
        <v>2.8826904816403811</v>
      </c>
      <c r="H34" s="8">
        <f t="shared" si="8"/>
        <v>7.486894965732918</v>
      </c>
      <c r="I34" s="9">
        <v>24931495</v>
      </c>
      <c r="J34" s="9">
        <v>3330018</v>
      </c>
      <c r="K34" s="8">
        <f t="shared" si="9"/>
        <v>0.88217127653427474</v>
      </c>
      <c r="L34" s="9">
        <v>28261513</v>
      </c>
      <c r="M34" s="8">
        <f t="shared" si="10"/>
        <v>0.27900520265395029</v>
      </c>
      <c r="N34" s="9">
        <v>205715</v>
      </c>
      <c r="O34" s="9">
        <v>737316</v>
      </c>
      <c r="P34" s="11">
        <v>14650</v>
      </c>
      <c r="Q34" s="15">
        <v>407</v>
      </c>
    </row>
    <row r="35" spans="1:17" ht="15.75" x14ac:dyDescent="0.25">
      <c r="A35" s="6">
        <f t="shared" si="11"/>
        <v>15</v>
      </c>
      <c r="B35" s="7" t="s">
        <v>31</v>
      </c>
      <c r="C35" s="13">
        <v>2015</v>
      </c>
      <c r="D35" s="8">
        <f t="shared" si="6"/>
        <v>1.1165500528205035</v>
      </c>
      <c r="E35" s="9">
        <v>23237633</v>
      </c>
      <c r="F35" s="9">
        <v>20811994</v>
      </c>
      <c r="G35" s="8">
        <f t="shared" si="7"/>
        <v>2.5066424904804911</v>
      </c>
      <c r="H35" s="8">
        <f t="shared" si="8"/>
        <v>6.459504737503849</v>
      </c>
      <c r="I35" s="9">
        <v>20956048</v>
      </c>
      <c r="J35" s="9">
        <v>3244219</v>
      </c>
      <c r="K35" s="8">
        <f t="shared" si="9"/>
        <v>0.86594284269673549</v>
      </c>
      <c r="L35" s="9">
        <v>24200267</v>
      </c>
      <c r="M35" s="8">
        <f t="shared" si="10"/>
        <v>0.19447989124088808</v>
      </c>
      <c r="N35" s="9">
        <v>93271</v>
      </c>
      <c r="O35" s="9">
        <v>479592</v>
      </c>
      <c r="P35" s="11">
        <v>13332.5</v>
      </c>
      <c r="Q35" s="15">
        <v>394</v>
      </c>
    </row>
    <row r="36" spans="1:17" ht="15.75" x14ac:dyDescent="0.25">
      <c r="A36" s="6">
        <f t="shared" si="11"/>
        <v>16</v>
      </c>
      <c r="B36" s="7" t="s">
        <v>32</v>
      </c>
      <c r="C36" s="13">
        <v>2015</v>
      </c>
      <c r="D36" s="8">
        <f t="shared" si="6"/>
        <v>1.0962805160983777</v>
      </c>
      <c r="E36" s="9">
        <v>26884086</v>
      </c>
      <c r="F36" s="9">
        <v>24522999</v>
      </c>
      <c r="G36" s="8">
        <f t="shared" si="7"/>
        <v>15.84396184675839</v>
      </c>
      <c r="H36" s="8">
        <f t="shared" si="8"/>
        <v>6.5671328316214934</v>
      </c>
      <c r="I36" s="9">
        <v>24829817</v>
      </c>
      <c r="J36" s="9">
        <v>3780922</v>
      </c>
      <c r="K36" s="8">
        <f t="shared" si="9"/>
        <v>40.483419284467004</v>
      </c>
      <c r="L36" s="9">
        <v>613333</v>
      </c>
      <c r="M36" s="8">
        <f t="shared" si="10"/>
        <v>0.48133342418667335</v>
      </c>
      <c r="N36" s="9">
        <v>127150</v>
      </c>
      <c r="O36" s="9">
        <v>264162</v>
      </c>
      <c r="P36" s="11">
        <v>13260</v>
      </c>
      <c r="Q36" s="15">
        <v>376</v>
      </c>
    </row>
    <row r="37" spans="1:17" ht="15.75" x14ac:dyDescent="0.25">
      <c r="A37" s="6">
        <f t="shared" si="11"/>
        <v>17</v>
      </c>
      <c r="B37" s="7" t="s">
        <v>41</v>
      </c>
      <c r="C37" s="13">
        <v>2014</v>
      </c>
      <c r="D37" s="8">
        <f t="shared" si="6"/>
        <v>1.1313056111616959</v>
      </c>
      <c r="E37" s="9">
        <v>20339325</v>
      </c>
      <c r="F37" s="9">
        <v>17978630</v>
      </c>
      <c r="G37" s="8">
        <f t="shared" si="7"/>
        <v>2.2827561326710875</v>
      </c>
      <c r="H37" s="8">
        <f t="shared" si="8"/>
        <v>5.7266793482766234</v>
      </c>
      <c r="I37" s="9">
        <v>18099067</v>
      </c>
      <c r="J37" s="9">
        <v>3160482</v>
      </c>
      <c r="K37" s="8">
        <f t="shared" si="9"/>
        <v>0.8513382386427859</v>
      </c>
      <c r="L37" s="9">
        <v>21259549</v>
      </c>
      <c r="M37" s="8">
        <f t="shared" si="10"/>
        <v>0.27025081109385335</v>
      </c>
      <c r="N37" s="9">
        <v>152769</v>
      </c>
      <c r="O37" s="9">
        <v>565286</v>
      </c>
      <c r="P37" s="11">
        <v>14650</v>
      </c>
      <c r="Q37" s="15">
        <v>283</v>
      </c>
    </row>
    <row r="38" spans="1:17" ht="15.75" x14ac:dyDescent="0.25">
      <c r="A38" s="6">
        <f t="shared" si="11"/>
        <v>18</v>
      </c>
      <c r="B38" s="7" t="s">
        <v>30</v>
      </c>
      <c r="C38" s="13">
        <v>2014</v>
      </c>
      <c r="D38" s="8">
        <f t="shared" si="6"/>
        <v>1.1210837567740068</v>
      </c>
      <c r="E38" s="9">
        <v>19149346</v>
      </c>
      <c r="F38" s="9">
        <v>17081102</v>
      </c>
      <c r="G38" s="8">
        <f t="shared" si="7"/>
        <v>2.3678919817266033</v>
      </c>
      <c r="H38" s="8">
        <f t="shared" si="8"/>
        <v>5.9767581799234399</v>
      </c>
      <c r="I38" s="9">
        <v>17222979</v>
      </c>
      <c r="J38" s="9">
        <v>2881659</v>
      </c>
      <c r="K38" s="8">
        <f t="shared" si="9"/>
        <v>0.85666695416251715</v>
      </c>
      <c r="L38" s="9">
        <v>20104638</v>
      </c>
      <c r="M38" s="8">
        <f t="shared" si="10"/>
        <v>0.27025081109385335</v>
      </c>
      <c r="N38" s="9">
        <v>152769</v>
      </c>
      <c r="O38" s="9">
        <v>565286</v>
      </c>
      <c r="P38" s="11">
        <v>12185</v>
      </c>
      <c r="Q38" s="15">
        <v>279</v>
      </c>
    </row>
    <row r="39" spans="1:17" ht="15.75" x14ac:dyDescent="0.25">
      <c r="A39" s="6">
        <f t="shared" si="11"/>
        <v>19</v>
      </c>
      <c r="B39" s="7" t="s">
        <v>31</v>
      </c>
      <c r="C39" s="13">
        <v>2014</v>
      </c>
      <c r="D39" s="8">
        <f t="shared" si="6"/>
        <v>1.1120601438022126</v>
      </c>
      <c r="E39" s="9">
        <v>18783938</v>
      </c>
      <c r="F39" s="9">
        <v>16891117</v>
      </c>
      <c r="G39" s="8">
        <f t="shared" si="7"/>
        <v>2.3785433496568769</v>
      </c>
      <c r="H39" s="8">
        <f t="shared" si="8"/>
        <v>5.9862805817329106</v>
      </c>
      <c r="I39" s="9">
        <v>17001845</v>
      </c>
      <c r="J39" s="9">
        <v>2840135</v>
      </c>
      <c r="K39" s="8">
        <f t="shared" si="9"/>
        <v>0.85686231918387179</v>
      </c>
      <c r="L39" s="9">
        <v>19841980</v>
      </c>
      <c r="M39" s="8">
        <f t="shared" si="10"/>
        <v>0.29248714805384818</v>
      </c>
      <c r="N39" s="9">
        <v>102355</v>
      </c>
      <c r="O39" s="9">
        <v>349947</v>
      </c>
      <c r="P39" s="11">
        <v>11855</v>
      </c>
      <c r="Q39" s="15">
        <v>271</v>
      </c>
    </row>
    <row r="40" spans="1:17" ht="15.75" x14ac:dyDescent="0.25">
      <c r="A40" s="6">
        <f t="shared" si="11"/>
        <v>20</v>
      </c>
      <c r="B40" s="7" t="s">
        <v>32</v>
      </c>
      <c r="C40" s="13">
        <v>2014</v>
      </c>
      <c r="D40" s="8">
        <f t="shared" si="6"/>
        <v>1.1348237125683045</v>
      </c>
      <c r="E40" s="9">
        <v>16734822</v>
      </c>
      <c r="F40" s="9">
        <v>14746627</v>
      </c>
      <c r="G40" s="8">
        <f t="shared" si="7"/>
        <v>2.1203052940513585</v>
      </c>
      <c r="H40" s="8">
        <f t="shared" si="8"/>
        <v>5.3177367244578804</v>
      </c>
      <c r="I40" s="9">
        <v>14849599</v>
      </c>
      <c r="J40" s="9">
        <v>2792466</v>
      </c>
      <c r="K40" s="8">
        <f t="shared" si="9"/>
        <v>0.8417154681155522</v>
      </c>
      <c r="L40" s="9">
        <v>17642065</v>
      </c>
      <c r="M40" s="8">
        <f t="shared" si="10"/>
        <v>0.20146368958064273</v>
      </c>
      <c r="N40" s="9">
        <v>45394</v>
      </c>
      <c r="O40" s="9">
        <v>225321</v>
      </c>
      <c r="P40" s="11">
        <v>11360</v>
      </c>
      <c r="Q40" s="15">
        <v>249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6"/>
  <sheetViews>
    <sheetView topLeftCell="N1" workbookViewId="0">
      <selection activeCell="S24" sqref="S24"/>
    </sheetView>
  </sheetViews>
  <sheetFormatPr defaultRowHeight="15" x14ac:dyDescent="0.25"/>
  <cols>
    <col min="2" max="2" width="15.42578125" customWidth="1"/>
    <col min="3" max="3" width="13.7109375" customWidth="1"/>
    <col min="4" max="4" width="13" customWidth="1"/>
    <col min="5" max="5" width="11.85546875" customWidth="1"/>
    <col min="6" max="7" width="12" customWidth="1"/>
    <col min="8" max="8" width="11.42578125" customWidth="1"/>
    <col min="9" max="9" width="13" customWidth="1"/>
    <col min="10" max="10" width="10.140625" bestFit="1" customWidth="1"/>
    <col min="11" max="11" width="12.28515625" customWidth="1"/>
    <col min="12" max="12" width="15" customWidth="1"/>
    <col min="13" max="13" width="12.140625" customWidth="1"/>
    <col min="14" max="14" width="12.85546875" customWidth="1"/>
    <col min="15" max="15" width="14.5703125" customWidth="1"/>
    <col min="16" max="16" width="13.5703125" customWidth="1"/>
    <col min="17" max="17" width="11.7109375" customWidth="1"/>
    <col min="18" max="18" width="10.140625" bestFit="1" customWidth="1"/>
    <col min="19" max="19" width="13.140625" customWidth="1"/>
  </cols>
  <sheetData>
    <row r="2" spans="2:19" x14ac:dyDescent="0.25">
      <c r="B2" s="17">
        <v>347227</v>
      </c>
      <c r="C2" s="17">
        <v>107086</v>
      </c>
      <c r="D2" s="17">
        <v>407054</v>
      </c>
      <c r="E2" s="17">
        <v>219547</v>
      </c>
      <c r="F2" s="17">
        <v>297222</v>
      </c>
      <c r="G2" s="17">
        <v>148186</v>
      </c>
      <c r="H2" s="17">
        <v>370991</v>
      </c>
      <c r="I2" s="17">
        <v>137857</v>
      </c>
      <c r="J2" s="17">
        <v>447598</v>
      </c>
      <c r="K2" s="17">
        <v>161269</v>
      </c>
      <c r="L2" s="17">
        <v>487483</v>
      </c>
      <c r="M2" s="17">
        <v>181367</v>
      </c>
      <c r="N2" s="17">
        <v>474452</v>
      </c>
      <c r="O2" s="17">
        <v>155217</v>
      </c>
      <c r="P2" s="17">
        <v>585646</v>
      </c>
      <c r="Q2" s="17">
        <v>213163</v>
      </c>
      <c r="R2" s="17">
        <v>443901</v>
      </c>
      <c r="S2" s="17">
        <v>138574</v>
      </c>
    </row>
    <row r="3" spans="2:19" x14ac:dyDescent="0.25">
      <c r="B3" s="17">
        <v>1392241</v>
      </c>
      <c r="C3" s="17"/>
      <c r="D3" s="17">
        <v>1390491</v>
      </c>
      <c r="E3" s="17"/>
      <c r="F3" s="17">
        <v>1251956</v>
      </c>
      <c r="G3" s="17"/>
      <c r="H3" s="17">
        <v>1534185</v>
      </c>
      <c r="I3" s="17"/>
      <c r="J3" s="17">
        <v>1727739</v>
      </c>
      <c r="K3" s="17"/>
      <c r="L3" s="17">
        <v>1867617</v>
      </c>
      <c r="M3" s="17"/>
      <c r="N3" s="17">
        <v>2038678</v>
      </c>
      <c r="O3" s="17"/>
      <c r="P3" s="17">
        <v>1880885</v>
      </c>
      <c r="Q3" s="17"/>
      <c r="R3" s="17">
        <v>1679165</v>
      </c>
      <c r="S3" s="17"/>
    </row>
    <row r="4" spans="2:19" x14ac:dyDescent="0.25">
      <c r="B4" s="17">
        <v>1061756</v>
      </c>
      <c r="C4" s="17"/>
      <c r="D4" s="17">
        <v>1601604</v>
      </c>
      <c r="E4" s="17"/>
      <c r="F4" s="17">
        <v>1623526</v>
      </c>
      <c r="G4" s="17"/>
      <c r="H4" s="17">
        <v>379910</v>
      </c>
      <c r="I4" s="17"/>
      <c r="J4" s="17">
        <v>1043254</v>
      </c>
      <c r="K4" s="17"/>
      <c r="L4" s="17">
        <v>1010895</v>
      </c>
      <c r="M4" s="17"/>
      <c r="N4" s="17">
        <v>1030673</v>
      </c>
      <c r="O4" s="17"/>
      <c r="P4" s="17">
        <v>558840</v>
      </c>
      <c r="Q4" s="17"/>
      <c r="R4" s="17">
        <v>1102052</v>
      </c>
      <c r="S4" s="17"/>
    </row>
    <row r="5" spans="2:19" x14ac:dyDescent="0.25">
      <c r="B5" s="17">
        <v>1488472</v>
      </c>
      <c r="C5" s="17">
        <v>16477876</v>
      </c>
      <c r="D5" s="17">
        <v>1327667</v>
      </c>
      <c r="E5" s="17">
        <v>16156437</v>
      </c>
      <c r="F5" s="17">
        <v>364200</v>
      </c>
      <c r="G5" s="17">
        <v>14014449</v>
      </c>
      <c r="H5" s="17">
        <v>1693348</v>
      </c>
      <c r="I5" s="17">
        <v>16946231</v>
      </c>
      <c r="J5" s="17">
        <v>1639943</v>
      </c>
      <c r="K5" s="17">
        <v>19385206</v>
      </c>
      <c r="L5" s="17">
        <v>2272655</v>
      </c>
      <c r="M5" s="17">
        <v>22357131</v>
      </c>
      <c r="N5" s="17">
        <v>3079112</v>
      </c>
      <c r="O5" s="17">
        <v>25077741</v>
      </c>
      <c r="P5" s="17">
        <v>2638778</v>
      </c>
      <c r="Q5" s="17">
        <v>23606522</v>
      </c>
      <c r="R5" s="17">
        <v>2912411</v>
      </c>
      <c r="S5" s="17">
        <v>23675172</v>
      </c>
    </row>
    <row r="6" spans="2:19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2:19" x14ac:dyDescent="0.25">
      <c r="C7" s="17"/>
      <c r="E7" s="17"/>
      <c r="G7" s="17"/>
      <c r="I7" s="17"/>
      <c r="K7" s="17"/>
      <c r="M7" s="17"/>
      <c r="O7" s="17"/>
      <c r="P7" s="17"/>
      <c r="Q7" s="17"/>
      <c r="S7" s="17"/>
    </row>
    <row r="8" spans="2:19" x14ac:dyDescent="0.25">
      <c r="B8" s="17">
        <v>1303206</v>
      </c>
      <c r="C8" s="17">
        <v>410131</v>
      </c>
      <c r="D8" s="17">
        <v>1403178</v>
      </c>
      <c r="E8" s="17">
        <v>206687</v>
      </c>
      <c r="F8" s="17">
        <v>1402633</v>
      </c>
      <c r="G8" s="17">
        <v>307060</v>
      </c>
      <c r="H8" s="17">
        <v>1457330</v>
      </c>
      <c r="I8" s="17">
        <v>766197</v>
      </c>
      <c r="J8" s="17">
        <v>2203956</v>
      </c>
      <c r="K8" s="17">
        <v>1067081</v>
      </c>
      <c r="L8" s="17">
        <v>2643505</v>
      </c>
      <c r="M8" s="17">
        <v>1114480</v>
      </c>
      <c r="N8" s="17">
        <v>2830450</v>
      </c>
      <c r="O8" s="17">
        <v>915484</v>
      </c>
      <c r="Q8" s="17">
        <v>1098658</v>
      </c>
      <c r="R8" s="17">
        <v>2417166</v>
      </c>
      <c r="S8" s="17">
        <v>478163</v>
      </c>
    </row>
    <row r="9" spans="2:19" x14ac:dyDescent="0.25">
      <c r="B9" s="17"/>
      <c r="C9" s="17">
        <v>44577</v>
      </c>
      <c r="D9" s="17"/>
      <c r="E9" s="17">
        <v>269961</v>
      </c>
      <c r="F9" s="17"/>
      <c r="G9" s="17">
        <v>246415</v>
      </c>
      <c r="H9" s="17"/>
      <c r="I9" s="17">
        <v>28224</v>
      </c>
      <c r="J9" s="17"/>
      <c r="K9" s="17">
        <v>22042</v>
      </c>
      <c r="L9" s="17"/>
      <c r="M9" s="17"/>
      <c r="N9" s="17"/>
      <c r="P9" s="17">
        <v>3443741</v>
      </c>
      <c r="Q9" s="17">
        <v>68886</v>
      </c>
      <c r="R9" s="17"/>
    </row>
    <row r="10" spans="2:19" x14ac:dyDescent="0.25">
      <c r="B10" s="17"/>
      <c r="C10" s="17">
        <v>14432</v>
      </c>
      <c r="E10" s="17">
        <v>18569</v>
      </c>
      <c r="G10" s="17">
        <v>10798</v>
      </c>
      <c r="H10" s="17"/>
      <c r="K10" s="17">
        <v>147476</v>
      </c>
      <c r="L10" s="17"/>
      <c r="M10" s="17"/>
      <c r="N10" s="17"/>
      <c r="O10" s="17">
        <v>121530</v>
      </c>
      <c r="P10" s="17"/>
      <c r="Q10" s="17">
        <v>172460</v>
      </c>
      <c r="R10" s="17"/>
    </row>
    <row r="11" spans="2:19" x14ac:dyDescent="0.25">
      <c r="B11" s="17">
        <v>202395</v>
      </c>
      <c r="C11">
        <v>355</v>
      </c>
      <c r="D11" s="17">
        <v>273324</v>
      </c>
      <c r="E11">
        <v>355</v>
      </c>
      <c r="F11" s="17">
        <v>49271</v>
      </c>
      <c r="G11">
        <v>355</v>
      </c>
      <c r="H11" s="17"/>
      <c r="I11" s="17">
        <v>67836</v>
      </c>
      <c r="J11" s="17">
        <v>131355</v>
      </c>
      <c r="K11">
        <v>355</v>
      </c>
      <c r="L11" s="17"/>
      <c r="M11" s="17">
        <v>145009</v>
      </c>
      <c r="N11" s="17"/>
      <c r="O11" s="17">
        <v>176810</v>
      </c>
      <c r="Q11" s="17">
        <v>34575</v>
      </c>
      <c r="R11" s="17"/>
    </row>
    <row r="12" spans="2:19" x14ac:dyDescent="0.25">
      <c r="B12" s="17"/>
      <c r="C12" s="17">
        <v>26645</v>
      </c>
      <c r="D12" s="17"/>
      <c r="E12" s="17">
        <v>19561</v>
      </c>
      <c r="F12" s="17"/>
      <c r="G12" s="17">
        <v>19364</v>
      </c>
      <c r="H12" s="17"/>
      <c r="I12">
        <v>355</v>
      </c>
      <c r="J12" s="17"/>
      <c r="K12" s="17">
        <v>28565</v>
      </c>
      <c r="L12" s="17"/>
      <c r="M12" s="17">
        <v>42601</v>
      </c>
      <c r="N12" s="17"/>
      <c r="O12" s="17">
        <v>36714</v>
      </c>
      <c r="P12" s="17">
        <v>120764</v>
      </c>
      <c r="R12" s="17"/>
      <c r="S12" s="17">
        <v>39479</v>
      </c>
    </row>
    <row r="13" spans="2:19" x14ac:dyDescent="0.25">
      <c r="B13" s="17"/>
      <c r="D13" s="17"/>
      <c r="F13" s="17"/>
      <c r="H13" s="17">
        <v>14223357</v>
      </c>
      <c r="I13" s="17">
        <v>31930</v>
      </c>
      <c r="J13" s="17"/>
      <c r="L13" s="17">
        <v>17327762</v>
      </c>
      <c r="M13" s="17">
        <v>139840</v>
      </c>
      <c r="N13" s="17"/>
      <c r="P13" s="17"/>
      <c r="R13" s="17">
        <v>17512001</v>
      </c>
      <c r="S13" s="17">
        <v>137884</v>
      </c>
    </row>
    <row r="14" spans="2:19" x14ac:dyDescent="0.25">
      <c r="B14" s="17"/>
      <c r="D14" s="17"/>
      <c r="F14" s="17"/>
      <c r="H14" s="17"/>
      <c r="J14" s="17"/>
      <c r="L14" s="17"/>
      <c r="M14" s="17">
        <v>39395</v>
      </c>
      <c r="N14" s="17"/>
      <c r="P14" s="17"/>
      <c r="R14" s="17"/>
      <c r="S14" s="17">
        <v>53727</v>
      </c>
    </row>
    <row r="15" spans="2:19" x14ac:dyDescent="0.25">
      <c r="B15" s="17"/>
      <c r="D15" s="17"/>
      <c r="F15" s="17"/>
      <c r="H15" s="17"/>
      <c r="J15" s="17"/>
      <c r="L15" s="17"/>
      <c r="N15" s="17"/>
      <c r="P15" s="17"/>
      <c r="R15" s="17"/>
    </row>
    <row r="16" spans="2:19" x14ac:dyDescent="0.25">
      <c r="B16" s="17">
        <v>12667914</v>
      </c>
      <c r="D16" s="17">
        <v>11717982</v>
      </c>
      <c r="F16" s="17">
        <v>11165539</v>
      </c>
      <c r="H16" s="17"/>
      <c r="J16" s="17">
        <v>15207338</v>
      </c>
      <c r="L16" s="17"/>
      <c r="N16" s="17">
        <v>19111131</v>
      </c>
      <c r="P16" s="17"/>
      <c r="R16" s="17"/>
    </row>
    <row r="17" spans="2:19" x14ac:dyDescent="0.25">
      <c r="B17" s="17"/>
      <c r="D17" s="17"/>
      <c r="F17" s="17"/>
      <c r="J17" s="17"/>
      <c r="L17" s="17"/>
      <c r="N17" s="17"/>
      <c r="P17" s="17">
        <v>18364562</v>
      </c>
      <c r="R17" s="17"/>
    </row>
    <row r="18" spans="2:19" x14ac:dyDescent="0.25">
      <c r="B18" s="17"/>
      <c r="D18" s="17"/>
      <c r="F18" s="17"/>
      <c r="H18" s="17">
        <v>67836</v>
      </c>
      <c r="J18" s="17"/>
      <c r="L18" s="17">
        <v>296215</v>
      </c>
      <c r="N18" s="17"/>
      <c r="R18" s="17">
        <v>290630</v>
      </c>
    </row>
    <row r="19" spans="2:19" x14ac:dyDescent="0.25">
      <c r="B19" s="17"/>
      <c r="D19" s="17">
        <v>269961</v>
      </c>
      <c r="F19" s="17">
        <v>246415</v>
      </c>
      <c r="H19" s="17">
        <v>173800</v>
      </c>
      <c r="J19" s="17"/>
      <c r="L19" s="17">
        <v>133841</v>
      </c>
      <c r="N19" s="17"/>
      <c r="P19" s="17"/>
      <c r="R19" s="17">
        <v>141719</v>
      </c>
    </row>
    <row r="20" spans="2:19" x14ac:dyDescent="0.25">
      <c r="B20" s="17"/>
      <c r="D20" s="17">
        <v>83252</v>
      </c>
      <c r="F20" s="17">
        <v>76572</v>
      </c>
      <c r="H20" s="17">
        <v>83429</v>
      </c>
      <c r="J20" s="17"/>
      <c r="L20" s="17">
        <v>382944</v>
      </c>
      <c r="N20" s="17"/>
      <c r="P20" s="17"/>
      <c r="R20" s="17">
        <v>385041</v>
      </c>
    </row>
    <row r="21" spans="2:19" x14ac:dyDescent="0.25">
      <c r="B21" s="17">
        <v>236670</v>
      </c>
      <c r="D21" s="17">
        <v>309425</v>
      </c>
      <c r="F21" s="17">
        <v>257488</v>
      </c>
      <c r="H21" s="17">
        <v>355139</v>
      </c>
      <c r="J21" s="17">
        <v>307565</v>
      </c>
      <c r="N21" s="17">
        <v>191813</v>
      </c>
      <c r="P21" s="17"/>
    </row>
    <row r="22" spans="2:19" x14ac:dyDescent="0.25">
      <c r="B22" s="17">
        <v>84895</v>
      </c>
      <c r="N22" s="17">
        <v>157547</v>
      </c>
      <c r="P22" s="17">
        <v>185015</v>
      </c>
    </row>
    <row r="23" spans="2:19" x14ac:dyDescent="0.25">
      <c r="B23" s="17">
        <v>364570</v>
      </c>
      <c r="J23" s="17">
        <v>109451</v>
      </c>
      <c r="N23" s="17">
        <v>322395</v>
      </c>
      <c r="P23" s="17">
        <v>155060</v>
      </c>
    </row>
    <row r="24" spans="2:19" x14ac:dyDescent="0.25">
      <c r="B24" s="17">
        <f>SUM(B2:B23)</f>
        <v>19149346</v>
      </c>
      <c r="C24" s="17">
        <f>SUM(C2:C23)</f>
        <v>17081102</v>
      </c>
      <c r="D24" s="17">
        <f>SUM(D2:D23)</f>
        <v>18783938</v>
      </c>
      <c r="E24" s="17">
        <f>SUM(E2:E23)</f>
        <v>16891117</v>
      </c>
      <c r="F24" s="17">
        <f t="shared" ref="F24:G24" si="0">SUM(F2:F23)</f>
        <v>16734822</v>
      </c>
      <c r="G24" s="17">
        <f t="shared" si="0"/>
        <v>14746627</v>
      </c>
      <c r="H24" s="17">
        <f t="shared" ref="H24" si="1">SUM(H2:H23)</f>
        <v>20339325</v>
      </c>
      <c r="I24" s="17">
        <f t="shared" ref="I24" si="2">SUM(I2:I23)</f>
        <v>17978630</v>
      </c>
      <c r="J24" s="17">
        <v>419434</v>
      </c>
      <c r="K24" s="17">
        <f t="shared" ref="K24" si="3">SUM(K2:K23)</f>
        <v>20811994</v>
      </c>
      <c r="L24" s="17">
        <f>SUM(L2:L23)</f>
        <v>26422917</v>
      </c>
      <c r="M24" s="17">
        <f t="shared" ref="M24:O24" si="4">SUM(M2:M23)</f>
        <v>24019823</v>
      </c>
      <c r="N24" s="17">
        <f t="shared" si="4"/>
        <v>29236251</v>
      </c>
      <c r="O24" s="17">
        <f t="shared" si="4"/>
        <v>26483496</v>
      </c>
      <c r="P24" s="17">
        <v>281479</v>
      </c>
      <c r="Q24" s="17">
        <f>SUM(Q2:Q23)</f>
        <v>25194264</v>
      </c>
      <c r="R24" s="17">
        <f>SUM(R2:R23)</f>
        <v>26884086</v>
      </c>
      <c r="S24" s="17">
        <f>SUM(S2:S23)</f>
        <v>24522999</v>
      </c>
    </row>
    <row r="25" spans="2:19" x14ac:dyDescent="0.25">
      <c r="P25" s="17">
        <f>SUM(P2:P24)</f>
        <v>28214770</v>
      </c>
    </row>
    <row r="26" spans="2:19" x14ac:dyDescent="0.25">
      <c r="J26" s="17">
        <f>SUM(J2:J25)</f>
        <v>23237633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A43" workbookViewId="0">
      <selection activeCell="I49" sqref="I49:I56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7" bestFit="1" customWidth="1"/>
    <col min="4" max="4" width="7.7109375" customWidth="1"/>
    <col min="5" max="5" width="14.5703125" customWidth="1"/>
    <col min="6" max="6" width="15.7109375" bestFit="1" customWidth="1"/>
    <col min="7" max="7" width="7.28515625" bestFit="1" customWidth="1"/>
    <col min="8" max="9" width="15.7109375" bestFit="1" customWidth="1"/>
    <col min="10" max="11" width="13.7109375" customWidth="1"/>
  </cols>
  <sheetData>
    <row r="1" spans="1:12" ht="15.75" x14ac:dyDescent="0.25">
      <c r="A1" s="12" t="s">
        <v>33</v>
      </c>
      <c r="B1" s="5" t="s">
        <v>34</v>
      </c>
      <c r="C1" s="5" t="s">
        <v>35</v>
      </c>
      <c r="D1" s="16" t="s">
        <v>36</v>
      </c>
      <c r="E1" s="31" t="s">
        <v>42</v>
      </c>
      <c r="F1" s="5" t="s">
        <v>43</v>
      </c>
      <c r="G1" s="16" t="s">
        <v>44</v>
      </c>
      <c r="H1" s="5" t="s">
        <v>48</v>
      </c>
      <c r="I1" s="5" t="s">
        <v>46</v>
      </c>
      <c r="J1" s="16" t="s">
        <v>39</v>
      </c>
    </row>
    <row r="2" spans="1:12" ht="15.75" x14ac:dyDescent="0.25">
      <c r="A2" s="6">
        <v>1</v>
      </c>
      <c r="B2" s="7" t="s">
        <v>41</v>
      </c>
      <c r="C2" s="6">
        <v>2019</v>
      </c>
      <c r="D2" s="34">
        <f>E2/F2</f>
        <v>0.56236375615469714</v>
      </c>
      <c r="E2" s="32">
        <v>12444795</v>
      </c>
      <c r="F2" s="9">
        <v>22129440</v>
      </c>
      <c r="G2" s="8">
        <f t="shared" ref="G2:G17" si="0">H2/I2</f>
        <v>3.5824845393217997</v>
      </c>
      <c r="H2" s="9">
        <v>49105807</v>
      </c>
      <c r="I2" s="9">
        <v>13707193</v>
      </c>
      <c r="J2" s="15">
        <v>881</v>
      </c>
    </row>
    <row r="3" spans="1:12" ht="15.75" x14ac:dyDescent="0.25">
      <c r="A3" s="6">
        <f t="shared" ref="A3:A33" si="1">A2+1</f>
        <v>2</v>
      </c>
      <c r="B3" s="7" t="s">
        <v>30</v>
      </c>
      <c r="C3" s="6">
        <v>2019</v>
      </c>
      <c r="D3" s="34">
        <f t="shared" ref="D3:D33" si="2">E3/F3</f>
        <v>0.50151623074757401</v>
      </c>
      <c r="E3" s="32">
        <v>10627483</v>
      </c>
      <c r="F3" s="9">
        <v>21190706</v>
      </c>
      <c r="G3" s="8">
        <f t="shared" si="0"/>
        <v>3.9284559689259466</v>
      </c>
      <c r="H3" s="9">
        <v>46528495</v>
      </c>
      <c r="I3" s="9">
        <v>11843965</v>
      </c>
      <c r="J3" s="15">
        <v>841</v>
      </c>
    </row>
    <row r="4" spans="1:12" ht="15.75" x14ac:dyDescent="0.25">
      <c r="A4" s="6">
        <f t="shared" si="1"/>
        <v>3</v>
      </c>
      <c r="B4" s="7" t="s">
        <v>31</v>
      </c>
      <c r="C4" s="6">
        <v>2019</v>
      </c>
      <c r="D4" s="34">
        <f t="shared" si="2"/>
        <v>0.37826785737207713</v>
      </c>
      <c r="E4" s="32">
        <v>7691295</v>
      </c>
      <c r="F4" s="9">
        <v>20332933</v>
      </c>
      <c r="G4" s="8">
        <f t="shared" si="0"/>
        <v>3.7440864678600678</v>
      </c>
      <c r="H4" s="9">
        <v>44087352</v>
      </c>
      <c r="I4" s="9">
        <v>11775196</v>
      </c>
      <c r="J4" s="15">
        <v>833</v>
      </c>
    </row>
    <row r="5" spans="1:12" ht="15.75" x14ac:dyDescent="0.25">
      <c r="A5" s="6">
        <f t="shared" si="1"/>
        <v>4</v>
      </c>
      <c r="B5" s="7" t="s">
        <v>32</v>
      </c>
      <c r="C5" s="6">
        <v>2019</v>
      </c>
      <c r="D5" s="34">
        <f t="shared" si="2"/>
        <v>0.40982540033609954</v>
      </c>
      <c r="E5" s="32">
        <v>8644023</v>
      </c>
      <c r="F5" s="9">
        <v>21091965</v>
      </c>
      <c r="G5" s="8">
        <f t="shared" si="0"/>
        <v>3.6905987868493928</v>
      </c>
      <c r="H5" s="9">
        <v>43769996</v>
      </c>
      <c r="I5" s="9">
        <v>11859863</v>
      </c>
      <c r="J5" s="15">
        <v>851</v>
      </c>
      <c r="L5" t="s">
        <v>40</v>
      </c>
    </row>
    <row r="6" spans="1:12" ht="15.75" x14ac:dyDescent="0.25">
      <c r="A6" s="6">
        <f t="shared" si="1"/>
        <v>5</v>
      </c>
      <c r="B6" s="7" t="s">
        <v>41</v>
      </c>
      <c r="C6" s="6">
        <v>2018</v>
      </c>
      <c r="D6" s="34">
        <f t="shared" si="2"/>
        <v>0.37577888976735907</v>
      </c>
      <c r="E6" s="32">
        <v>7906525</v>
      </c>
      <c r="F6" s="9">
        <v>21040365</v>
      </c>
      <c r="G6" s="8">
        <f t="shared" si="0"/>
        <v>3.3785848293957761</v>
      </c>
      <c r="H6" s="9">
        <v>41003340</v>
      </c>
      <c r="I6" s="9">
        <v>12136247</v>
      </c>
      <c r="J6" s="15">
        <v>843</v>
      </c>
    </row>
    <row r="7" spans="1:12" ht="15.75" x14ac:dyDescent="0.25">
      <c r="A7" s="6">
        <f t="shared" si="1"/>
        <v>6</v>
      </c>
      <c r="B7" s="7" t="s">
        <v>30</v>
      </c>
      <c r="C7" s="6">
        <v>2018</v>
      </c>
      <c r="D7" s="34">
        <f t="shared" si="2"/>
        <v>0.49175197547588506</v>
      </c>
      <c r="E7" s="32">
        <v>9830181</v>
      </c>
      <c r="F7" s="9">
        <v>19990120</v>
      </c>
      <c r="G7" s="8">
        <f t="shared" si="0"/>
        <v>2.8211224573767049</v>
      </c>
      <c r="H7" s="9">
        <v>36647433</v>
      </c>
      <c r="I7" s="9">
        <v>12990373</v>
      </c>
      <c r="J7" s="15">
        <v>732</v>
      </c>
    </row>
    <row r="8" spans="1:12" ht="15.75" x14ac:dyDescent="0.25">
      <c r="A8" s="6">
        <f t="shared" si="1"/>
        <v>7</v>
      </c>
      <c r="B8" s="7" t="s">
        <v>31</v>
      </c>
      <c r="C8" s="6">
        <v>2018</v>
      </c>
      <c r="D8" s="34">
        <f t="shared" si="2"/>
        <v>0.47640887736441084</v>
      </c>
      <c r="E8" s="32">
        <v>8400058</v>
      </c>
      <c r="F8" s="9">
        <v>17632035</v>
      </c>
      <c r="G8" s="8">
        <f t="shared" si="0"/>
        <v>2.667162462466858</v>
      </c>
      <c r="H8" s="9">
        <v>36261810</v>
      </c>
      <c r="I8" s="9">
        <v>13595651</v>
      </c>
      <c r="J8" s="15">
        <v>440</v>
      </c>
    </row>
    <row r="9" spans="1:12" ht="15.75" x14ac:dyDescent="0.25">
      <c r="A9" s="6">
        <f t="shared" si="1"/>
        <v>8</v>
      </c>
      <c r="B9" s="7" t="s">
        <v>32</v>
      </c>
      <c r="C9" s="6">
        <v>2018</v>
      </c>
      <c r="D9" s="34">
        <f t="shared" si="2"/>
        <v>0.57657207273621747</v>
      </c>
      <c r="E9" s="32">
        <v>9338385</v>
      </c>
      <c r="F9" s="9">
        <v>16196388</v>
      </c>
      <c r="G9" s="8">
        <f t="shared" si="0"/>
        <v>2.4006092668988188</v>
      </c>
      <c r="H9" s="9">
        <v>35314081</v>
      </c>
      <c r="I9" s="9">
        <v>14710466</v>
      </c>
      <c r="J9" s="15">
        <v>454</v>
      </c>
    </row>
    <row r="10" spans="1:12" ht="15.75" x14ac:dyDescent="0.25">
      <c r="A10" s="6">
        <f t="shared" si="1"/>
        <v>9</v>
      </c>
      <c r="B10" s="7" t="s">
        <v>41</v>
      </c>
      <c r="C10" s="13">
        <v>2017</v>
      </c>
      <c r="D10" s="34">
        <f t="shared" si="2"/>
        <v>0.58512367891844042</v>
      </c>
      <c r="E10" s="32">
        <v>9479271</v>
      </c>
      <c r="F10" s="9">
        <v>16200457</v>
      </c>
      <c r="G10" s="8">
        <f t="shared" si="0"/>
        <v>2.4194542025957348</v>
      </c>
      <c r="H10" s="9">
        <v>35845506</v>
      </c>
      <c r="I10" s="9">
        <v>14815534</v>
      </c>
      <c r="J10" s="15">
        <v>452</v>
      </c>
    </row>
    <row r="11" spans="1:12" ht="15.75" x14ac:dyDescent="0.25">
      <c r="A11" s="6">
        <f t="shared" si="1"/>
        <v>10</v>
      </c>
      <c r="B11" s="7" t="s">
        <v>30</v>
      </c>
      <c r="C11" s="13">
        <v>2017</v>
      </c>
      <c r="D11" s="34">
        <f t="shared" si="2"/>
        <v>0.61406183772263079</v>
      </c>
      <c r="E11" s="32">
        <v>8210043</v>
      </c>
      <c r="F11" s="9">
        <v>13370059</v>
      </c>
      <c r="G11" s="8">
        <f t="shared" si="0"/>
        <v>2.1939163997897655</v>
      </c>
      <c r="H11" s="9">
        <v>32546458</v>
      </c>
      <c r="I11" s="9">
        <v>14834867</v>
      </c>
      <c r="J11" s="15">
        <v>407</v>
      </c>
    </row>
    <row r="12" spans="1:12" ht="15.75" x14ac:dyDescent="0.25">
      <c r="A12" s="6">
        <f t="shared" si="1"/>
        <v>11</v>
      </c>
      <c r="B12" s="7" t="s">
        <v>31</v>
      </c>
      <c r="C12" s="13">
        <v>2017</v>
      </c>
      <c r="D12" s="34">
        <f t="shared" si="2"/>
        <v>0.57624492143213768</v>
      </c>
      <c r="E12" s="32">
        <v>9144369</v>
      </c>
      <c r="F12" s="9">
        <v>15868893</v>
      </c>
      <c r="G12" s="8">
        <f t="shared" si="0"/>
        <v>2.4119216543529212</v>
      </c>
      <c r="H12" s="9">
        <v>34918808</v>
      </c>
      <c r="I12" s="9">
        <v>14477588</v>
      </c>
      <c r="J12" s="15">
        <v>394</v>
      </c>
    </row>
    <row r="13" spans="1:12" ht="15.75" x14ac:dyDescent="0.25">
      <c r="A13" s="6">
        <f t="shared" si="1"/>
        <v>12</v>
      </c>
      <c r="B13" s="7" t="s">
        <v>32</v>
      </c>
      <c r="C13" s="13">
        <v>2017</v>
      </c>
      <c r="D13" s="34">
        <f t="shared" si="2"/>
        <v>0.47699463760246241</v>
      </c>
      <c r="E13" s="32">
        <v>8279184</v>
      </c>
      <c r="F13" s="9">
        <v>17356975</v>
      </c>
      <c r="G13" s="8">
        <f t="shared" si="0"/>
        <v>2.4491289264526634</v>
      </c>
      <c r="H13" s="9">
        <v>35211058</v>
      </c>
      <c r="I13" s="9">
        <v>14376972</v>
      </c>
      <c r="J13" s="15">
        <v>376</v>
      </c>
    </row>
    <row r="14" spans="1:12" ht="15.75" x14ac:dyDescent="0.25">
      <c r="A14" s="6">
        <f t="shared" si="1"/>
        <v>13</v>
      </c>
      <c r="B14" s="7" t="s">
        <v>41</v>
      </c>
      <c r="C14" s="13">
        <v>2016</v>
      </c>
      <c r="D14" s="34">
        <f t="shared" si="2"/>
        <v>0.42299227646297466</v>
      </c>
      <c r="E14" s="32">
        <v>8073481</v>
      </c>
      <c r="F14" s="9">
        <v>19086592</v>
      </c>
      <c r="G14" s="8">
        <f t="shared" si="0"/>
        <v>2.5859686301568039</v>
      </c>
      <c r="H14" s="9">
        <v>36661585</v>
      </c>
      <c r="I14" s="9">
        <v>14177119</v>
      </c>
      <c r="J14" s="15">
        <v>283</v>
      </c>
    </row>
    <row r="15" spans="1:12" ht="15.75" x14ac:dyDescent="0.25">
      <c r="A15" s="6">
        <f t="shared" si="1"/>
        <v>14</v>
      </c>
      <c r="B15" s="7" t="s">
        <v>30</v>
      </c>
      <c r="C15" s="13">
        <v>2016</v>
      </c>
      <c r="D15" s="34">
        <f t="shared" si="2"/>
        <v>0.44067908198136363</v>
      </c>
      <c r="E15" s="32">
        <v>7302605</v>
      </c>
      <c r="F15" s="9">
        <v>16571254</v>
      </c>
      <c r="G15" s="8">
        <f t="shared" si="0"/>
        <v>2.4419613993570755</v>
      </c>
      <c r="H15" s="9">
        <v>34543942</v>
      </c>
      <c r="I15" s="9">
        <v>14145982</v>
      </c>
      <c r="J15" s="15">
        <v>279</v>
      </c>
    </row>
    <row r="16" spans="1:12" ht="15.75" x14ac:dyDescent="0.25">
      <c r="A16" s="6">
        <f t="shared" si="1"/>
        <v>15</v>
      </c>
      <c r="B16" s="7" t="s">
        <v>31</v>
      </c>
      <c r="C16" s="13">
        <v>2016</v>
      </c>
      <c r="D16" s="34">
        <f t="shared" si="2"/>
        <v>0.38916361811772476</v>
      </c>
      <c r="E16" s="32">
        <v>7600813</v>
      </c>
      <c r="F16" s="9">
        <v>19531150</v>
      </c>
      <c r="G16" s="8">
        <f t="shared" si="0"/>
        <v>2.6587155794261541</v>
      </c>
      <c r="H16" s="9">
        <v>36362466</v>
      </c>
      <c r="I16" s="9">
        <v>13676704</v>
      </c>
      <c r="J16" s="15">
        <v>271</v>
      </c>
    </row>
    <row r="17" spans="1:10" ht="15.75" x14ac:dyDescent="0.25">
      <c r="A17" s="6">
        <f t="shared" si="1"/>
        <v>16</v>
      </c>
      <c r="B17" s="7" t="s">
        <v>32</v>
      </c>
      <c r="C17" s="13">
        <v>2016</v>
      </c>
      <c r="D17" s="34">
        <f t="shared" si="2"/>
        <v>0.44100586770137112</v>
      </c>
      <c r="E17" s="32">
        <v>8097845</v>
      </c>
      <c r="F17" s="9">
        <v>18362216</v>
      </c>
      <c r="G17" s="8">
        <f t="shared" si="0"/>
        <v>2.8520801689590525</v>
      </c>
      <c r="H17" s="9">
        <v>38470888</v>
      </c>
      <c r="I17" s="9">
        <v>13488712</v>
      </c>
      <c r="J17" s="15">
        <v>249</v>
      </c>
    </row>
    <row r="18" spans="1:10" ht="15.75" x14ac:dyDescent="0.25">
      <c r="A18" s="6">
        <f t="shared" si="1"/>
        <v>17</v>
      </c>
      <c r="B18" s="7" t="s">
        <v>41</v>
      </c>
      <c r="C18" s="13">
        <v>2015</v>
      </c>
      <c r="D18" s="34">
        <f t="shared" si="2"/>
        <v>0.49463296530125767</v>
      </c>
      <c r="E18" s="32">
        <v>9918677</v>
      </c>
      <c r="F18" s="9">
        <v>20052600</v>
      </c>
      <c r="G18" s="22">
        <f>H18/I18</f>
        <v>3.1759032696486638</v>
      </c>
      <c r="H18" s="9">
        <v>42124676</v>
      </c>
      <c r="I18" s="9">
        <v>13263841</v>
      </c>
      <c r="J18" s="15">
        <v>235</v>
      </c>
    </row>
    <row r="19" spans="1:10" ht="15.75" x14ac:dyDescent="0.25">
      <c r="A19" s="6">
        <f t="shared" si="1"/>
        <v>18</v>
      </c>
      <c r="B19" s="7" t="s">
        <v>30</v>
      </c>
      <c r="C19" s="13">
        <v>2015</v>
      </c>
      <c r="D19" s="34">
        <f t="shared" si="2"/>
        <v>0.58592780791533983</v>
      </c>
      <c r="E19" s="32">
        <v>8821599</v>
      </c>
      <c r="F19" s="9">
        <v>15055778</v>
      </c>
      <c r="G19" s="22">
        <f>H19/I19</f>
        <v>2.9733963285008977</v>
      </c>
      <c r="H19" s="9">
        <v>39370158</v>
      </c>
      <c r="I19" s="9">
        <v>13240804</v>
      </c>
      <c r="J19" s="15">
        <v>250</v>
      </c>
    </row>
    <row r="20" spans="1:10" ht="15.75" x14ac:dyDescent="0.25">
      <c r="A20" s="6">
        <f t="shared" si="1"/>
        <v>19</v>
      </c>
      <c r="B20" s="7" t="s">
        <v>31</v>
      </c>
      <c r="C20" s="13">
        <v>2015</v>
      </c>
      <c r="D20" s="34">
        <f t="shared" si="2"/>
        <v>0.65789451161662615</v>
      </c>
      <c r="E20" s="32">
        <v>14528372</v>
      </c>
      <c r="F20" s="9">
        <v>22083133</v>
      </c>
      <c r="G20" s="22">
        <f t="shared" ref="G20:G33" si="3">H20/I20</f>
        <v>3.3179447651703931</v>
      </c>
      <c r="H20" s="9">
        <v>45103524</v>
      </c>
      <c r="I20" s="9">
        <v>13593814</v>
      </c>
      <c r="J20" s="15">
        <v>233</v>
      </c>
    </row>
    <row r="21" spans="1:10" ht="15.75" x14ac:dyDescent="0.25">
      <c r="A21" s="6">
        <f t="shared" si="1"/>
        <v>20</v>
      </c>
      <c r="B21" s="7" t="s">
        <v>32</v>
      </c>
      <c r="C21" s="13">
        <v>2015</v>
      </c>
      <c r="D21" s="34">
        <f t="shared" si="2"/>
        <v>0.42301844668184579</v>
      </c>
      <c r="E21" s="32">
        <v>8902276</v>
      </c>
      <c r="F21" s="20">
        <v>21044652</v>
      </c>
      <c r="G21" s="22">
        <f t="shared" si="3"/>
        <v>2.8085655783373791</v>
      </c>
      <c r="H21" s="20">
        <v>38965831</v>
      </c>
      <c r="I21" s="20">
        <v>13873926</v>
      </c>
      <c r="J21" s="15">
        <v>243</v>
      </c>
    </row>
    <row r="22" spans="1:10" ht="15.75" x14ac:dyDescent="0.25">
      <c r="A22" s="6">
        <f t="shared" si="1"/>
        <v>21</v>
      </c>
      <c r="B22" s="7" t="s">
        <v>41</v>
      </c>
      <c r="C22" s="15">
        <v>2014</v>
      </c>
      <c r="D22" s="34">
        <f t="shared" si="2"/>
        <v>0.40626751212380985</v>
      </c>
      <c r="E22" s="32">
        <v>8591684</v>
      </c>
      <c r="F22" s="20">
        <v>21147849</v>
      </c>
      <c r="G22" s="22">
        <f t="shared" si="3"/>
        <v>2.7514071605140731</v>
      </c>
      <c r="H22" s="20">
        <v>39058877</v>
      </c>
      <c r="I22" s="20">
        <v>14195964</v>
      </c>
      <c r="J22" s="15">
        <v>243</v>
      </c>
    </row>
    <row r="23" spans="1:10" ht="15.75" x14ac:dyDescent="0.25">
      <c r="A23" s="6">
        <f t="shared" si="1"/>
        <v>22</v>
      </c>
      <c r="B23" s="21" t="s">
        <v>30</v>
      </c>
      <c r="C23" s="23">
        <v>2014</v>
      </c>
      <c r="D23" s="34">
        <f t="shared" si="2"/>
        <v>0.48252575857425067</v>
      </c>
      <c r="E23" s="33">
        <v>6283766</v>
      </c>
      <c r="F23" s="24">
        <v>13022654</v>
      </c>
      <c r="G23" s="22">
        <f t="shared" si="3"/>
        <v>2.4963505515673163</v>
      </c>
      <c r="H23" s="24">
        <v>37008689</v>
      </c>
      <c r="I23" s="24">
        <v>14825117</v>
      </c>
      <c r="J23" s="23">
        <v>243</v>
      </c>
    </row>
    <row r="24" spans="1:10" ht="15.75" x14ac:dyDescent="0.25">
      <c r="A24" s="6">
        <f t="shared" si="1"/>
        <v>23</v>
      </c>
      <c r="B24" s="21" t="s">
        <v>31</v>
      </c>
      <c r="C24" s="23">
        <v>2014</v>
      </c>
      <c r="D24" s="34">
        <f t="shared" si="2"/>
        <v>0.53370088639232971</v>
      </c>
      <c r="E24" s="33">
        <v>6314331</v>
      </c>
      <c r="F24" s="24">
        <v>11831217</v>
      </c>
      <c r="G24" s="22">
        <f t="shared" si="3"/>
        <v>2.1953947128922771</v>
      </c>
      <c r="H24" s="24">
        <v>35882574</v>
      </c>
      <c r="I24" s="24">
        <v>16344475</v>
      </c>
      <c r="J24" s="23">
        <v>243</v>
      </c>
    </row>
    <row r="25" spans="1:10" ht="15.75" x14ac:dyDescent="0.25">
      <c r="A25" s="6">
        <f t="shared" si="1"/>
        <v>24</v>
      </c>
      <c r="B25" s="21" t="s">
        <v>32</v>
      </c>
      <c r="C25" s="23">
        <v>2014</v>
      </c>
      <c r="D25" s="34">
        <f t="shared" si="2"/>
        <v>0.61719720364230546</v>
      </c>
      <c r="E25" s="33">
        <v>8163265</v>
      </c>
      <c r="F25" s="24">
        <v>13226348</v>
      </c>
      <c r="G25" s="22">
        <f t="shared" si="3"/>
        <v>2.1849121926562849</v>
      </c>
      <c r="H25" s="24">
        <v>36997199</v>
      </c>
      <c r="I25" s="24">
        <v>16933037</v>
      </c>
      <c r="J25" s="23">
        <v>243</v>
      </c>
    </row>
    <row r="26" spans="1:10" ht="15.75" x14ac:dyDescent="0.25">
      <c r="A26" s="6">
        <f t="shared" si="1"/>
        <v>25</v>
      </c>
      <c r="B26" s="21" t="s">
        <v>41</v>
      </c>
      <c r="C26" s="23">
        <v>2013</v>
      </c>
      <c r="D26" s="34">
        <f t="shared" si="2"/>
        <v>0.53125721362069422</v>
      </c>
      <c r="E26" s="33">
        <v>7169017</v>
      </c>
      <c r="F26" s="24">
        <v>13494437</v>
      </c>
      <c r="G26" s="22">
        <f t="shared" si="3"/>
        <v>2.3007759966067707</v>
      </c>
      <c r="H26" s="24">
        <v>38003293</v>
      </c>
      <c r="I26" s="24">
        <v>16517598</v>
      </c>
      <c r="J26" s="23">
        <v>243</v>
      </c>
    </row>
    <row r="27" spans="1:10" ht="15.75" x14ac:dyDescent="0.25">
      <c r="A27" s="6">
        <f t="shared" si="1"/>
        <v>26</v>
      </c>
      <c r="B27" s="7" t="s">
        <v>30</v>
      </c>
      <c r="C27" s="15">
        <v>2013</v>
      </c>
      <c r="D27" s="34">
        <f t="shared" si="2"/>
        <v>0.49802604338901746</v>
      </c>
      <c r="E27" s="32">
        <v>6548152</v>
      </c>
      <c r="F27" s="20">
        <v>13148212</v>
      </c>
      <c r="G27" s="22">
        <f t="shared" si="3"/>
        <v>2.1021847281782926</v>
      </c>
      <c r="H27" s="20">
        <v>36845347</v>
      </c>
      <c r="I27" s="20">
        <v>17527169</v>
      </c>
      <c r="J27" s="15">
        <v>243</v>
      </c>
    </row>
    <row r="28" spans="1:10" ht="15.75" x14ac:dyDescent="0.25">
      <c r="A28" s="6">
        <f t="shared" si="1"/>
        <v>27</v>
      </c>
      <c r="B28" s="7" t="s">
        <v>31</v>
      </c>
      <c r="C28" s="15">
        <v>2013</v>
      </c>
      <c r="D28" s="34">
        <f t="shared" si="2"/>
        <v>0.52719350647103458</v>
      </c>
      <c r="E28" s="32">
        <v>6398226</v>
      </c>
      <c r="F28" s="20">
        <v>12136390</v>
      </c>
      <c r="G28" s="22">
        <f t="shared" si="3"/>
        <v>1.8414044862046106</v>
      </c>
      <c r="H28" s="20">
        <v>34751374</v>
      </c>
      <c r="I28" s="20">
        <v>18872211</v>
      </c>
      <c r="J28" s="15">
        <v>243</v>
      </c>
    </row>
    <row r="29" spans="1:10" ht="15.75" x14ac:dyDescent="0.25">
      <c r="A29" s="25">
        <f t="shared" si="1"/>
        <v>28</v>
      </c>
      <c r="B29" s="21" t="s">
        <v>32</v>
      </c>
      <c r="C29" s="23">
        <v>2013</v>
      </c>
      <c r="D29" s="34">
        <f t="shared" si="2"/>
        <v>0.70113130772084231</v>
      </c>
      <c r="E29" s="33">
        <v>7335458</v>
      </c>
      <c r="F29" s="24">
        <v>10462317</v>
      </c>
      <c r="G29" s="22">
        <f t="shared" si="3"/>
        <v>1.7687476944206253</v>
      </c>
      <c r="H29" s="24">
        <v>34383141</v>
      </c>
      <c r="I29" s="24">
        <v>19439257</v>
      </c>
      <c r="J29" s="15">
        <v>243</v>
      </c>
    </row>
    <row r="30" spans="1:10" ht="15.75" x14ac:dyDescent="0.25">
      <c r="A30" s="25">
        <f t="shared" si="1"/>
        <v>29</v>
      </c>
      <c r="B30" s="21" t="s">
        <v>41</v>
      </c>
      <c r="C30" s="23">
        <v>2012</v>
      </c>
      <c r="D30" s="34">
        <f t="shared" si="2"/>
        <v>0.75426632283173434</v>
      </c>
      <c r="E30" s="33">
        <v>8308810</v>
      </c>
      <c r="F30" s="24">
        <v>11015751</v>
      </c>
      <c r="G30" s="22">
        <f t="shared" si="3"/>
        <v>1.8473301173103869</v>
      </c>
      <c r="H30" s="24">
        <v>35829677</v>
      </c>
      <c r="I30" s="24">
        <v>19395384</v>
      </c>
      <c r="J30" s="15">
        <v>243</v>
      </c>
    </row>
    <row r="31" spans="1:10" ht="15.75" x14ac:dyDescent="0.25">
      <c r="A31" s="25">
        <f t="shared" si="1"/>
        <v>30</v>
      </c>
      <c r="B31" s="21" t="s">
        <v>30</v>
      </c>
      <c r="C31" s="23">
        <v>2012</v>
      </c>
      <c r="D31" s="34">
        <f t="shared" si="2"/>
        <v>0.72355321658651661</v>
      </c>
      <c r="E31" s="33">
        <v>7376209</v>
      </c>
      <c r="F31" s="24">
        <v>10194425</v>
      </c>
      <c r="G31" s="22">
        <f t="shared" si="3"/>
        <v>1.5520432874641843</v>
      </c>
      <c r="H31" s="24">
        <v>31787307</v>
      </c>
      <c r="I31" s="24">
        <v>20480941</v>
      </c>
      <c r="J31" s="15">
        <v>243</v>
      </c>
    </row>
    <row r="32" spans="1:10" ht="15.75" x14ac:dyDescent="0.25">
      <c r="A32" s="25">
        <f t="shared" si="1"/>
        <v>31</v>
      </c>
      <c r="B32" s="21" t="s">
        <v>31</v>
      </c>
      <c r="C32" s="23">
        <v>2012</v>
      </c>
      <c r="D32" s="34">
        <f t="shared" si="2"/>
        <v>0.62523076109725118</v>
      </c>
      <c r="E32" s="33">
        <v>8751455</v>
      </c>
      <c r="F32" s="24">
        <v>13997160</v>
      </c>
      <c r="G32" s="22">
        <f t="shared" si="3"/>
        <v>1.947059670544244</v>
      </c>
      <c r="H32" s="24">
        <v>35941343</v>
      </c>
      <c r="I32" s="24">
        <v>18459292</v>
      </c>
      <c r="J32" s="15">
        <v>243</v>
      </c>
    </row>
    <row r="33" spans="1:15" ht="15.75" x14ac:dyDescent="0.25">
      <c r="A33" s="25">
        <f t="shared" si="1"/>
        <v>32</v>
      </c>
      <c r="B33" s="21" t="s">
        <v>32</v>
      </c>
      <c r="C33" s="23">
        <v>2012</v>
      </c>
      <c r="D33" s="34">
        <f t="shared" si="2"/>
        <v>0.54277080093543162</v>
      </c>
      <c r="E33" s="33">
        <v>6040950</v>
      </c>
      <c r="F33" s="24">
        <v>11129836</v>
      </c>
      <c r="G33" s="22">
        <f t="shared" si="3"/>
        <v>1.7393545846003335</v>
      </c>
      <c r="H33" s="24">
        <v>33111681</v>
      </c>
      <c r="I33" s="24">
        <v>19036763</v>
      </c>
      <c r="J33" s="15">
        <v>243</v>
      </c>
    </row>
    <row r="34" spans="1:15" x14ac:dyDescent="0.25">
      <c r="A34" s="26"/>
      <c r="B34" s="26"/>
      <c r="C34" s="26"/>
      <c r="D34" s="26"/>
      <c r="E34" s="26"/>
      <c r="F34" s="26"/>
      <c r="G34" s="26"/>
      <c r="H34" s="26"/>
      <c r="I34" s="26"/>
    </row>
    <row r="35" spans="1:15" ht="15.75" x14ac:dyDescent="0.25">
      <c r="I35" s="37"/>
      <c r="J35" s="37"/>
      <c r="K35" s="37"/>
    </row>
    <row r="36" spans="1:15" ht="15.75" x14ac:dyDescent="0.25">
      <c r="A36" s="18" t="s">
        <v>33</v>
      </c>
      <c r="B36" s="18" t="s">
        <v>34</v>
      </c>
      <c r="C36" s="18" t="s">
        <v>35</v>
      </c>
      <c r="D36" s="36" t="s">
        <v>36</v>
      </c>
      <c r="E36" s="35" t="s">
        <v>44</v>
      </c>
      <c r="F36" s="18" t="s">
        <v>39</v>
      </c>
      <c r="G36" s="18" t="s">
        <v>47</v>
      </c>
      <c r="I36" s="38"/>
      <c r="J36" s="38"/>
      <c r="K36" s="38"/>
    </row>
    <row r="37" spans="1:15" ht="15.75" x14ac:dyDescent="0.25">
      <c r="A37" s="15">
        <v>1</v>
      </c>
      <c r="B37" s="7" t="s">
        <v>41</v>
      </c>
      <c r="C37" s="15">
        <v>2019</v>
      </c>
      <c r="D37" s="8">
        <v>0.56236375615469714</v>
      </c>
      <c r="E37" s="8">
        <v>3.5824845393217997</v>
      </c>
      <c r="F37" s="28">
        <v>3403</v>
      </c>
      <c r="G37" s="30">
        <v>8.1300000000000008</v>
      </c>
      <c r="I37" s="43"/>
      <c r="J37" s="39"/>
      <c r="K37" s="39"/>
    </row>
    <row r="38" spans="1:15" ht="15.75" x14ac:dyDescent="0.25">
      <c r="A38" s="15">
        <f>A37+1</f>
        <v>2</v>
      </c>
      <c r="B38" s="7" t="s">
        <v>30</v>
      </c>
      <c r="C38" s="15">
        <v>2019</v>
      </c>
      <c r="D38" s="8">
        <v>0.50151623074757401</v>
      </c>
      <c r="E38" s="8">
        <v>3.9284559689259466</v>
      </c>
      <c r="F38" s="29">
        <v>3730</v>
      </c>
      <c r="G38" s="30">
        <v>8.2200000000000006</v>
      </c>
      <c r="I38" s="40"/>
      <c r="J38" s="39"/>
      <c r="K38" s="39"/>
    </row>
    <row r="39" spans="1:15" ht="15.75" x14ac:dyDescent="0.25">
      <c r="A39" s="15">
        <f t="shared" ref="A39:A68" si="4">A38+1</f>
        <v>3</v>
      </c>
      <c r="B39" s="7" t="s">
        <v>31</v>
      </c>
      <c r="C39" s="15">
        <v>2019</v>
      </c>
      <c r="D39" s="8">
        <v>0.37826785737207713</v>
      </c>
      <c r="E39" s="8">
        <v>3.7440864678600678</v>
      </c>
      <c r="F39" s="29">
        <v>2750</v>
      </c>
      <c r="G39" s="30">
        <v>7.92</v>
      </c>
      <c r="I39" s="40"/>
      <c r="J39" s="39"/>
      <c r="K39" s="39"/>
    </row>
    <row r="40" spans="1:15" ht="15.75" x14ac:dyDescent="0.25">
      <c r="A40" s="15">
        <f t="shared" si="4"/>
        <v>4</v>
      </c>
      <c r="B40" s="7" t="s">
        <v>32</v>
      </c>
      <c r="C40" s="15">
        <v>2019</v>
      </c>
      <c r="D40" s="8">
        <v>0.40982540033609954</v>
      </c>
      <c r="E40" s="8">
        <v>3.6905987868493928</v>
      </c>
      <c r="F40" s="29">
        <v>3467</v>
      </c>
      <c r="G40" s="30">
        <v>8.15</v>
      </c>
      <c r="I40" s="40"/>
      <c r="J40" s="39"/>
      <c r="K40" s="39"/>
    </row>
    <row r="41" spans="1:15" ht="15.75" x14ac:dyDescent="0.25">
      <c r="A41" s="15">
        <f t="shared" si="4"/>
        <v>5</v>
      </c>
      <c r="B41" s="7" t="s">
        <v>41</v>
      </c>
      <c r="C41" s="15">
        <v>2018</v>
      </c>
      <c r="D41" s="8">
        <v>0.37577888976735907</v>
      </c>
      <c r="E41" s="8">
        <v>3.3785848293957761</v>
      </c>
      <c r="F41" s="27">
        <v>2027</v>
      </c>
      <c r="G41" s="30">
        <v>7.61</v>
      </c>
      <c r="I41" s="40"/>
      <c r="J41" s="39"/>
      <c r="K41" s="39"/>
    </row>
    <row r="42" spans="1:15" ht="15.75" x14ac:dyDescent="0.25">
      <c r="A42" s="15">
        <f t="shared" si="4"/>
        <v>6</v>
      </c>
      <c r="B42" s="7" t="s">
        <v>30</v>
      </c>
      <c r="C42" s="15">
        <v>2018</v>
      </c>
      <c r="D42" s="8">
        <v>0.49175197547588506</v>
      </c>
      <c r="E42" s="8">
        <v>2.8211224573767049</v>
      </c>
      <c r="F42" s="27">
        <v>3267</v>
      </c>
      <c r="G42" s="30">
        <v>8.09</v>
      </c>
      <c r="I42" s="40"/>
      <c r="J42" s="39"/>
      <c r="K42" s="39"/>
    </row>
    <row r="43" spans="1:15" ht="15.75" x14ac:dyDescent="0.25">
      <c r="A43" s="15">
        <f t="shared" si="4"/>
        <v>7</v>
      </c>
      <c r="B43" s="7" t="s">
        <v>31</v>
      </c>
      <c r="C43" s="15">
        <v>2018</v>
      </c>
      <c r="D43" s="8">
        <v>0.47640887736441084</v>
      </c>
      <c r="E43" s="8">
        <v>2.667162462466858</v>
      </c>
      <c r="F43" s="27">
        <v>3420</v>
      </c>
      <c r="G43" s="30">
        <v>8.14</v>
      </c>
      <c r="I43" s="40"/>
      <c r="J43" s="39"/>
      <c r="K43" s="39"/>
    </row>
    <row r="44" spans="1:15" ht="15.75" x14ac:dyDescent="0.25">
      <c r="A44" s="15">
        <f t="shared" si="4"/>
        <v>8</v>
      </c>
      <c r="B44" s="7" t="s">
        <v>32</v>
      </c>
      <c r="C44" s="15">
        <v>2018</v>
      </c>
      <c r="D44" s="8">
        <v>0.57657207273621747</v>
      </c>
      <c r="E44" s="8">
        <v>2.4006092668988188</v>
      </c>
      <c r="F44" s="27">
        <v>5292</v>
      </c>
      <c r="G44" s="30">
        <v>8.57</v>
      </c>
      <c r="I44" s="40"/>
      <c r="J44" s="39"/>
      <c r="K44" s="39"/>
    </row>
    <row r="45" spans="1:15" ht="15.75" x14ac:dyDescent="0.25">
      <c r="A45" s="15">
        <f t="shared" si="4"/>
        <v>9</v>
      </c>
      <c r="B45" s="7" t="s">
        <v>41</v>
      </c>
      <c r="C45" s="15">
        <v>2017</v>
      </c>
      <c r="D45" s="8">
        <v>0.58512367891844042</v>
      </c>
      <c r="E45" s="8">
        <v>2.4194542025957348</v>
      </c>
      <c r="F45" s="27">
        <v>5383</v>
      </c>
      <c r="G45" s="30">
        <v>8.59</v>
      </c>
      <c r="I45" s="40"/>
      <c r="J45" s="39"/>
      <c r="K45" s="39"/>
    </row>
    <row r="46" spans="1:15" ht="15.75" x14ac:dyDescent="0.25">
      <c r="A46" s="15">
        <f t="shared" si="4"/>
        <v>10</v>
      </c>
      <c r="B46" s="7" t="s">
        <v>30</v>
      </c>
      <c r="C46" s="15">
        <v>2017</v>
      </c>
      <c r="D46" s="8">
        <v>0.61406183772263079</v>
      </c>
      <c r="E46" s="8">
        <v>2.1939163997897655</v>
      </c>
      <c r="F46" s="27">
        <v>6400</v>
      </c>
      <c r="G46" s="30">
        <v>8.76</v>
      </c>
      <c r="I46" s="40"/>
      <c r="J46" s="39"/>
      <c r="K46" s="39"/>
    </row>
    <row r="47" spans="1:15" ht="15.75" x14ac:dyDescent="0.25">
      <c r="A47" s="15">
        <f t="shared" si="4"/>
        <v>11</v>
      </c>
      <c r="B47" s="7" t="s">
        <v>31</v>
      </c>
      <c r="C47" s="15">
        <v>2017</v>
      </c>
      <c r="D47" s="8">
        <v>0.57624492143213768</v>
      </c>
      <c r="E47" s="8">
        <v>2.4119216543529212</v>
      </c>
      <c r="F47" s="27">
        <v>6817</v>
      </c>
      <c r="G47" s="30">
        <v>8.83</v>
      </c>
      <c r="I47" s="40"/>
      <c r="J47" s="39"/>
      <c r="K47" s="39"/>
      <c r="O47" s="19">
        <f>_xlfn.T.INV.2T(0.05,18)</f>
        <v>2.1009220402410378</v>
      </c>
    </row>
    <row r="48" spans="1:15" ht="15.75" x14ac:dyDescent="0.25">
      <c r="A48" s="15">
        <f t="shared" si="4"/>
        <v>12</v>
      </c>
      <c r="B48" s="7" t="s">
        <v>32</v>
      </c>
      <c r="C48" s="15">
        <v>2017</v>
      </c>
      <c r="D48" s="8">
        <v>0.47699463760246241</v>
      </c>
      <c r="E48" s="8">
        <v>2.4491289264526634</v>
      </c>
      <c r="F48" s="27">
        <v>6850</v>
      </c>
      <c r="G48" s="30">
        <v>8.83</v>
      </c>
      <c r="I48" s="40"/>
      <c r="J48" s="39"/>
      <c r="K48" s="39"/>
    </row>
    <row r="49" spans="1:11" ht="15.75" x14ac:dyDescent="0.25">
      <c r="A49" s="15">
        <f t="shared" si="4"/>
        <v>13</v>
      </c>
      <c r="B49" s="7" t="s">
        <v>41</v>
      </c>
      <c r="C49" s="15">
        <v>2016</v>
      </c>
      <c r="D49" s="8">
        <v>0.42299227646297466</v>
      </c>
      <c r="E49" s="8">
        <v>2.5859686301568039</v>
      </c>
      <c r="F49" s="27">
        <v>6483</v>
      </c>
      <c r="G49" s="30">
        <v>8.7799999999999994</v>
      </c>
      <c r="I49" s="43"/>
      <c r="J49" s="41"/>
      <c r="K49" s="39"/>
    </row>
    <row r="50" spans="1:11" ht="15.75" x14ac:dyDescent="0.25">
      <c r="A50" s="15">
        <f t="shared" si="4"/>
        <v>14</v>
      </c>
      <c r="B50" s="7" t="s">
        <v>30</v>
      </c>
      <c r="C50" s="15">
        <v>2016</v>
      </c>
      <c r="D50" s="8">
        <v>0.44067908198136363</v>
      </c>
      <c r="E50" s="8">
        <v>2.4419613993570755</v>
      </c>
      <c r="F50" s="27">
        <v>6358</v>
      </c>
      <c r="G50" s="30">
        <v>8.76</v>
      </c>
      <c r="I50" s="43"/>
      <c r="J50" s="39"/>
      <c r="K50" s="39"/>
    </row>
    <row r="51" spans="1:11" ht="15.75" x14ac:dyDescent="0.25">
      <c r="A51" s="15">
        <f t="shared" si="4"/>
        <v>15</v>
      </c>
      <c r="B51" s="7" t="s">
        <v>31</v>
      </c>
      <c r="C51" s="15">
        <v>2016</v>
      </c>
      <c r="D51" s="8">
        <v>0.38916361811772476</v>
      </c>
      <c r="E51" s="8">
        <v>2.6587155794261541</v>
      </c>
      <c r="F51" s="27">
        <v>6550</v>
      </c>
      <c r="G51" s="30">
        <v>8.7899999999999991</v>
      </c>
      <c r="I51" s="43"/>
      <c r="J51" s="39"/>
      <c r="K51" s="39"/>
    </row>
    <row r="52" spans="1:11" ht="15.75" x14ac:dyDescent="0.25">
      <c r="A52" s="15">
        <f t="shared" si="4"/>
        <v>16</v>
      </c>
      <c r="B52" s="7" t="s">
        <v>32</v>
      </c>
      <c r="C52" s="15">
        <v>2016</v>
      </c>
      <c r="D52" s="8">
        <v>0.44100586770137112</v>
      </c>
      <c r="E52" s="8">
        <v>2.8520801689590525</v>
      </c>
      <c r="F52" s="27">
        <v>5608</v>
      </c>
      <c r="G52" s="30">
        <v>8.6300000000000008</v>
      </c>
      <c r="I52" s="43"/>
      <c r="J52" s="39"/>
      <c r="K52" s="39"/>
    </row>
    <row r="53" spans="1:11" ht="15.75" x14ac:dyDescent="0.25">
      <c r="A53" s="15">
        <f t="shared" si="4"/>
        <v>17</v>
      </c>
      <c r="B53" s="7" t="s">
        <v>41</v>
      </c>
      <c r="C53" s="15">
        <v>2015</v>
      </c>
      <c r="D53" s="8">
        <v>0.49463296530125767</v>
      </c>
      <c r="E53" s="8">
        <v>3.1759032696486638</v>
      </c>
      <c r="F53" s="27">
        <v>5097</v>
      </c>
      <c r="G53" s="30">
        <v>8.5399999999999991</v>
      </c>
      <c r="I53" s="43"/>
      <c r="J53" s="39"/>
      <c r="K53" s="39"/>
    </row>
    <row r="54" spans="1:11" ht="15.75" x14ac:dyDescent="0.25">
      <c r="A54" s="15">
        <f t="shared" si="4"/>
        <v>18</v>
      </c>
      <c r="B54" s="7" t="s">
        <v>30</v>
      </c>
      <c r="C54" s="15">
        <v>2015</v>
      </c>
      <c r="D54" s="8">
        <v>0.58592780791533983</v>
      </c>
      <c r="E54" s="8">
        <v>2.9733963285008977</v>
      </c>
      <c r="F54" s="27">
        <v>4032</v>
      </c>
      <c r="G54" s="30">
        <v>8.3000000000000007</v>
      </c>
      <c r="H54" t="s">
        <v>40</v>
      </c>
      <c r="I54" s="43"/>
      <c r="J54" s="39"/>
      <c r="K54" s="39"/>
    </row>
    <row r="55" spans="1:11" ht="15.75" x14ac:dyDescent="0.25">
      <c r="A55" s="15">
        <f t="shared" si="4"/>
        <v>19</v>
      </c>
      <c r="B55" s="7" t="s">
        <v>31</v>
      </c>
      <c r="C55" s="15">
        <v>2015</v>
      </c>
      <c r="D55" s="8">
        <v>0.65789451161662615</v>
      </c>
      <c r="E55" s="8">
        <v>3.3179447651703931</v>
      </c>
      <c r="F55" s="27">
        <v>3913</v>
      </c>
      <c r="G55" s="30">
        <v>8.27</v>
      </c>
      <c r="I55" s="43"/>
      <c r="J55" s="39"/>
      <c r="K55" s="39"/>
    </row>
    <row r="56" spans="1:11" ht="15.75" x14ac:dyDescent="0.25">
      <c r="A56" s="15">
        <f t="shared" si="4"/>
        <v>20</v>
      </c>
      <c r="B56" s="7" t="s">
        <v>32</v>
      </c>
      <c r="C56" s="15">
        <v>2015</v>
      </c>
      <c r="D56" s="8">
        <v>0.42301844668184579</v>
      </c>
      <c r="E56" s="8">
        <v>2.8085655783373791</v>
      </c>
      <c r="F56" s="27">
        <v>4162</v>
      </c>
      <c r="G56" s="30">
        <v>8.33</v>
      </c>
      <c r="I56" s="43"/>
      <c r="J56" s="39"/>
      <c r="K56" s="39"/>
    </row>
    <row r="57" spans="1:11" ht="15.75" x14ac:dyDescent="0.25">
      <c r="A57" s="15">
        <f t="shared" si="4"/>
        <v>21</v>
      </c>
      <c r="B57" s="7" t="s">
        <v>41</v>
      </c>
      <c r="C57" s="15">
        <v>2014</v>
      </c>
      <c r="D57" s="8">
        <v>0.40626751212380985</v>
      </c>
      <c r="E57" s="8">
        <v>2.7514071605140731</v>
      </c>
      <c r="F57" s="27">
        <v>4015</v>
      </c>
      <c r="G57" s="30">
        <v>8.3000000000000007</v>
      </c>
      <c r="I57" s="42"/>
      <c r="J57" s="42"/>
      <c r="K57" s="42"/>
    </row>
    <row r="58" spans="1:11" ht="15.75" x14ac:dyDescent="0.25">
      <c r="A58" s="15">
        <f t="shared" si="4"/>
        <v>22</v>
      </c>
      <c r="B58" s="7" t="s">
        <v>30</v>
      </c>
      <c r="C58" s="15">
        <v>2014</v>
      </c>
      <c r="D58" s="8">
        <v>0.48252575857425067</v>
      </c>
      <c r="E58" s="8">
        <v>2.4963505515673163</v>
      </c>
      <c r="F58" s="27">
        <v>4103</v>
      </c>
      <c r="G58" s="30">
        <v>8.32</v>
      </c>
      <c r="I58" s="42"/>
      <c r="J58" s="42"/>
      <c r="K58" s="42"/>
    </row>
    <row r="59" spans="1:11" ht="15.75" x14ac:dyDescent="0.25">
      <c r="A59" s="15">
        <f t="shared" si="4"/>
        <v>23</v>
      </c>
      <c r="B59" s="7" t="s">
        <v>31</v>
      </c>
      <c r="C59" s="15">
        <v>2014</v>
      </c>
      <c r="D59" s="8">
        <v>0.53370088639232971</v>
      </c>
      <c r="E59" s="8">
        <v>2.1953947128922771</v>
      </c>
      <c r="F59" s="27">
        <v>4083</v>
      </c>
      <c r="G59" s="30">
        <v>8.31</v>
      </c>
      <c r="I59" s="42"/>
      <c r="J59" s="42"/>
      <c r="K59" s="42"/>
    </row>
    <row r="60" spans="1:11" ht="15.75" x14ac:dyDescent="0.25">
      <c r="A60" s="15">
        <f t="shared" si="4"/>
        <v>24</v>
      </c>
      <c r="B60" s="7" t="s">
        <v>32</v>
      </c>
      <c r="C60" s="15">
        <v>2014</v>
      </c>
      <c r="D60" s="8">
        <v>0.61719720364230546</v>
      </c>
      <c r="E60" s="8">
        <v>2.1849121926562849</v>
      </c>
      <c r="F60" s="27">
        <v>4205</v>
      </c>
      <c r="G60" s="30">
        <v>8.34</v>
      </c>
      <c r="I60" s="42"/>
      <c r="J60" s="42"/>
      <c r="K60" s="42"/>
    </row>
    <row r="61" spans="1:11" ht="15.75" x14ac:dyDescent="0.25">
      <c r="A61" s="15">
        <f t="shared" si="4"/>
        <v>25</v>
      </c>
      <c r="B61" s="7" t="s">
        <v>41</v>
      </c>
      <c r="C61" s="15">
        <v>2013</v>
      </c>
      <c r="D61" s="8">
        <v>0.53125721362069422</v>
      </c>
      <c r="E61" s="8">
        <v>2.3007759966067707</v>
      </c>
      <c r="F61" s="27">
        <v>4408</v>
      </c>
      <c r="G61" s="30">
        <v>8.39</v>
      </c>
      <c r="I61" s="42"/>
      <c r="J61" s="42"/>
      <c r="K61" s="42"/>
    </row>
    <row r="62" spans="1:11" ht="15.75" x14ac:dyDescent="0.25">
      <c r="A62" s="15">
        <f t="shared" si="4"/>
        <v>26</v>
      </c>
      <c r="B62" s="7" t="s">
        <v>30</v>
      </c>
      <c r="C62" s="15">
        <v>2013</v>
      </c>
      <c r="D62" s="8">
        <v>0.49802604338901746</v>
      </c>
      <c r="E62" s="8">
        <v>2.1021847281782926</v>
      </c>
      <c r="F62" s="27">
        <v>4950</v>
      </c>
      <c r="G62" s="30">
        <v>8.51</v>
      </c>
    </row>
    <row r="63" spans="1:11" ht="15.75" x14ac:dyDescent="0.25">
      <c r="A63" s="15">
        <f t="shared" si="4"/>
        <v>27</v>
      </c>
      <c r="B63" s="7" t="s">
        <v>31</v>
      </c>
      <c r="C63" s="15">
        <v>2013</v>
      </c>
      <c r="D63" s="8">
        <v>0.52719350647103458</v>
      </c>
      <c r="E63" s="8">
        <v>1.8414044862046106</v>
      </c>
      <c r="F63" s="27">
        <v>6167</v>
      </c>
      <c r="G63" s="30">
        <v>8.73</v>
      </c>
    </row>
    <row r="64" spans="1:11" ht="15.75" x14ac:dyDescent="0.25">
      <c r="A64" s="15">
        <f t="shared" si="4"/>
        <v>28</v>
      </c>
      <c r="B64" s="7" t="s">
        <v>32</v>
      </c>
      <c r="C64" s="15">
        <v>2013</v>
      </c>
      <c r="D64" s="8">
        <v>0.70113130772084231</v>
      </c>
      <c r="E64" s="8">
        <v>1.7687476944206253</v>
      </c>
      <c r="F64" s="27">
        <v>7083</v>
      </c>
      <c r="G64" s="30">
        <v>8.8699999999999992</v>
      </c>
    </row>
    <row r="65" spans="1:7" ht="15.75" x14ac:dyDescent="0.25">
      <c r="A65" s="15">
        <f t="shared" si="4"/>
        <v>29</v>
      </c>
      <c r="B65" s="7" t="s">
        <v>41</v>
      </c>
      <c r="C65" s="15">
        <v>2012</v>
      </c>
      <c r="D65" s="8">
        <v>0.75426632283173434</v>
      </c>
      <c r="E65" s="8">
        <v>1.8473301173103869</v>
      </c>
      <c r="F65" s="27">
        <v>6767</v>
      </c>
      <c r="G65" s="30">
        <v>8.82</v>
      </c>
    </row>
    <row r="66" spans="1:7" ht="15.75" x14ac:dyDescent="0.25">
      <c r="A66" s="15">
        <f t="shared" si="4"/>
        <v>30</v>
      </c>
      <c r="B66" s="7" t="s">
        <v>30</v>
      </c>
      <c r="C66" s="15">
        <v>2012</v>
      </c>
      <c r="D66" s="8">
        <v>0.72355321658651661</v>
      </c>
      <c r="E66" s="8">
        <v>1.5520432874641843</v>
      </c>
      <c r="F66" s="27">
        <v>5683</v>
      </c>
      <c r="G66" s="30">
        <v>8.65</v>
      </c>
    </row>
    <row r="67" spans="1:7" ht="15.75" x14ac:dyDescent="0.25">
      <c r="A67" s="15">
        <f t="shared" si="4"/>
        <v>31</v>
      </c>
      <c r="B67" s="7" t="s">
        <v>31</v>
      </c>
      <c r="C67" s="15">
        <v>2012</v>
      </c>
      <c r="D67" s="8">
        <v>0.62523076109725118</v>
      </c>
      <c r="E67" s="8">
        <v>1.947059670544244</v>
      </c>
      <c r="F67" s="27">
        <v>4950</v>
      </c>
      <c r="G67" s="30">
        <v>8.51</v>
      </c>
    </row>
    <row r="68" spans="1:7" ht="15.75" x14ac:dyDescent="0.25">
      <c r="A68" s="15">
        <f t="shared" si="4"/>
        <v>32</v>
      </c>
      <c r="B68" s="7" t="s">
        <v>32</v>
      </c>
      <c r="C68" s="15">
        <v>2012</v>
      </c>
      <c r="D68" s="8">
        <v>0.54277080093543162</v>
      </c>
      <c r="E68" s="8">
        <v>1.7393545846003335</v>
      </c>
      <c r="F68" s="27">
        <v>5750</v>
      </c>
      <c r="G68" s="30">
        <v>8.66</v>
      </c>
    </row>
    <row r="77" spans="1:7" x14ac:dyDescent="0.25">
      <c r="E77" t="s">
        <v>40</v>
      </c>
    </row>
    <row r="78" spans="1:7" x14ac:dyDescent="0.25">
      <c r="E78" t="s">
        <v>40</v>
      </c>
    </row>
    <row r="79" spans="1:7" x14ac:dyDescent="0.25">
      <c r="E79" s="19" t="s">
        <v>40</v>
      </c>
    </row>
  </sheetData>
  <mergeCells count="1">
    <mergeCell ref="I35:K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UNKRIS</dc:creator>
  <cp:lastModifiedBy>User</cp:lastModifiedBy>
  <dcterms:created xsi:type="dcterms:W3CDTF">2018-12-05T06:28:32Z</dcterms:created>
  <dcterms:modified xsi:type="dcterms:W3CDTF">2020-06-19T03:42:16Z</dcterms:modified>
</cp:coreProperties>
</file>