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AF196EFB-B108-43FB-8B4E-B2620CBEF6DE}" xr6:coauthVersionLast="47" xr6:coauthVersionMax="47" xr10:uidLastSave="{00000000-0000-0000-0000-000000000000}"/>
  <bookViews>
    <workbookView xWindow="-98" yWindow="-98" windowWidth="24196" windowHeight="14476" xr2:uid="{00000000-000D-0000-FFFF-FFFF00000000}"/>
  </bookViews>
  <sheets>
    <sheet name="Лист1" sheetId="1" r:id="rId1"/>
  </sheets>
  <externalReferences>
    <externalReference r:id="rId2"/>
    <externalReference r:id="rId3"/>
    <externalReference r:id="rId4"/>
  </externalReferences>
  <definedNames>
    <definedName name="_xlnm._FilterDatabase" localSheetId="0" hidden="1">Лист1!$A$1:$J$529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1" i="1" l="1"/>
  <c r="H251" i="1"/>
  <c r="H26" i="1"/>
  <c r="H56" i="1"/>
  <c r="H198" i="1"/>
  <c r="H425" i="1"/>
  <c r="H157" i="1"/>
  <c r="H211" i="1"/>
  <c r="H340" i="1"/>
  <c r="G26" i="1" l="1"/>
  <c r="G56" i="1"/>
  <c r="G198" i="1"/>
  <c r="G425" i="1"/>
  <c r="G157" i="1"/>
  <c r="G211" i="1"/>
  <c r="G340" i="1"/>
  <c r="F26" i="1" l="1"/>
  <c r="F56" i="1"/>
  <c r="F430" i="1"/>
  <c r="F251" i="1"/>
  <c r="F340" i="1"/>
  <c r="F294" i="1"/>
  <c r="F522" i="1"/>
  <c r="E522" i="1"/>
  <c r="E364" i="1" l="1"/>
  <c r="E56" i="1"/>
  <c r="E251" i="1"/>
  <c r="E529" i="1"/>
  <c r="E528" i="1" l="1"/>
  <c r="D251" i="1" l="1"/>
  <c r="D100" i="1"/>
  <c r="D102" i="1"/>
  <c r="D441" i="1" l="1"/>
  <c r="D26" i="1"/>
  <c r="D294" i="1"/>
  <c r="D511" i="1"/>
  <c r="D425" i="1"/>
  <c r="D526" i="1"/>
  <c r="C32" i="1"/>
  <c r="C520" i="1"/>
  <c r="C56" i="1"/>
  <c r="C117" i="1"/>
  <c r="C198" i="1"/>
  <c r="C404" i="1"/>
  <c r="B497" i="1"/>
  <c r="B527" i="1"/>
  <c r="B526" i="1"/>
  <c r="B525" i="1"/>
  <c r="B404" i="1"/>
  <c r="B524" i="1"/>
  <c r="B109" i="1"/>
  <c r="H498" i="1" l="1"/>
  <c r="G498" i="1" l="1"/>
  <c r="F441" i="1" l="1"/>
  <c r="F498" i="1"/>
  <c r="F82" i="1"/>
  <c r="E109" i="1" l="1"/>
  <c r="E26" i="1"/>
  <c r="E171" i="1"/>
  <c r="E203" i="1"/>
  <c r="E523" i="1" l="1"/>
  <c r="D365" i="1"/>
  <c r="E504" i="1"/>
  <c r="D109" i="1" l="1"/>
  <c r="B19" i="1" l="1"/>
  <c r="B18" i="1"/>
</calcChain>
</file>

<file path=xl/sharedStrings.xml><?xml version="1.0" encoding="utf-8"?>
<sst xmlns="http://schemas.openxmlformats.org/spreadsheetml/2006/main" count="606" uniqueCount="603">
  <si>
    <t>Название</t>
  </si>
  <si>
    <t>Административное здание, 676014, Амурская область, Сковородинский район, г.Сковородино, Победы ул., д.36, 04-01-06-00-00-005</t>
  </si>
  <si>
    <t>Гараж, 676450, Амурская область, г.Свободный, Дзержинского улица, д.49, 04-05-04-00-00-017</t>
  </si>
  <si>
    <t>Гараж, 676014, Амурская область, г.Сковородино, Победы улица, д.36, 04-05-06-00-00-037</t>
  </si>
  <si>
    <t>Служебное здание, 676450, Амурская область, г.Свободный, Дзержинского улица, д.47, 04-01-04-00-07-016(комп.)</t>
  </si>
  <si>
    <t>Убежище служебного здания, 676450, Амурская область, г.Свободный, Дзержинского улица, д.47, 04-07-03-00-07-038(комп.)</t>
  </si>
  <si>
    <t>Административно-производственное, этаж 2, 679000, Еврейская автономная область; г.Биробиджан, Миллера, 1, 16-01-06-00-00-004</t>
  </si>
  <si>
    <t>Гараж 1 этаж, 679000, Еврейская автономная область; г.Биробиджан, Миллера, 1, 16-05-06-00-00-006</t>
  </si>
  <si>
    <t>Гаражный бокс 1-2, 679000, Еврейская автономная область; г.Биробиджан, Миллера, 1, 16-05-06-00-00-007</t>
  </si>
  <si>
    <t>Гараж, 679000, Еврейская автономная область; г.Биробиджан, Миллера, 1, 16-05-06-00-00-008</t>
  </si>
  <si>
    <t>Расчётно-кассовый центр главного управления Центрального Банка Российской Федерации по Камчатскому краю, 684414, Камчатский край, Усть-Камчатский район, п. Усть-Камчатск, ул. Ленина, д. 3, 24-01-01-00-00-066</t>
  </si>
  <si>
    <t>Здание Гараж на 20 автомашин Главного управления Центрального банка Российской Федерации по Камчатскому краю, 683031, Камчатский край, г. Петропавловск-Камчатский, ул. Ломоносова, д. 2, 24-05-01-00-00-082</t>
  </si>
  <si>
    <t>Выборочный капитальный ремонт здания гаража на 20 автомашин, в части ремонта кровли</t>
  </si>
  <si>
    <t>Здание Главного управления Центрального банка Российской Федерации по Камчатскому краю, 683031, Камчатский край, г. Петропавловск-Камчатский, пр-т  Карла Маркса, д.29/2, 24-01-01-00-01-001(комп.)</t>
  </si>
  <si>
    <t>Здание теплицы  зимней №2 со служебным помещением Главного управления Центрального Банка Российской Федерации по Камчатскому краю, 684034, Камчатский край, Елизовский район, с. Паратунка, пансионат "Светлячок", 24-07-01-01-00-022(груп.)</t>
  </si>
  <si>
    <t>Гараж № 9 Центрального банка Российской Федерации (Банка России), 685000, Магаданская обл., г. Магадан,, ул. Пролетарская,, д. 17, 37-05-01-00-00-004</t>
  </si>
  <si>
    <t>Гараж № 10 Центрального банка Российской Федерации (Банка России), 685000, Магаданская обл., г. Магадан,, ул. Пролетарская,, д. 17, 37-05-01-00-00-005</t>
  </si>
  <si>
    <t>Нежилое помещение Центрального банка Российской Федерации (Банка России), номера на поэтажном плане 001, 685000, Магаданская обл., г. Магадан,, ул. Транспортная, д. 12, 37-01-01-00-00-006</t>
  </si>
  <si>
    <t>Гараж- бокс № 1 Центрального банка Российской Федерации (Банка  России), 685000, Магаданская обл., г. Магадан,, ул. Пролетарская,, д. 8, строение 1, бокс   1, 37-05-01-00-00-007</t>
  </si>
  <si>
    <t>Выборочный капитальный ремонт сетей теплоснабжения, расположенных по адресу: г. Магадан, ул. Пролетарская, д. 8, строение 1, литера А, гараж-бокс 1 и гараж бокс № 2</t>
  </si>
  <si>
    <t>Гараж бокс № 2 Центрального банка Российской Федерации (Банка России), 685000, Магаданская обл., г. Магадан,, ул. Пролетарская,, д. 8, строение 1, бокс   2, 37-05-01-00-00-008</t>
  </si>
  <si>
    <t>Выборочный капитальный ремонт сетей теплоснабжения, расположенных по адресу: г. Магадан, ул. Пролетарская, д. 8, строение 1, литера А, гараж-бокс 1 и гараж бокс № 3</t>
  </si>
  <si>
    <t>здание - " Расчетно-кассовый центр с пристройкой" лит. А, А1, 692245, Приморский край, г.Спасск-Дальний, Борисова, 28, 51-01-06-00-00-037</t>
  </si>
  <si>
    <t>Нежилые помещения в здании (лит.1, А), номера на поэтажном плане 1-14 (I), 690091, Приморский край, г.Владивосток, Фонтанная, 19, 51-06-01-00-00-186</t>
  </si>
  <si>
    <t>Нежилые помещения в здании (лит.1), номера на поэтажном плане:1-12(I), 690091, Приморский край, г.Владивосток, Пушкинская, 8б, 51-07-01-00-00-187</t>
  </si>
  <si>
    <t>Нежилые помещения в здании (лит.2), номера на поэтажном плане: 13-14(I), 690091, Приморский край, г.Владивосток, Пушкинская, 8б, 51-07-01-00-00-188</t>
  </si>
  <si>
    <t>Служебное здание Расчетно-кассового центра, 678720, Республика Саха (Якутия), район Томпонский, пос. Хандыга, Геологов, 2 а, 58-01-06-00-00-045</t>
  </si>
  <si>
    <t>Нежилое сооружение, 678720, Республика Саха (Якутия), район Томпонский, пос. Хандыга, Геологов, 2а, 58-04-06-00-00-096</t>
  </si>
  <si>
    <t>Административное здание, 677027, Республика Саха (Якутия), г.Якутск, Кирова, 17, литер Б, 58-01-02-00-02-007(комп.)</t>
  </si>
  <si>
    <t>Административное здание, лит.  А, 694240, Сахалинская обл.; г.Поронайск, ул.Комсомольская, д.14, 59-01-03-00-00-023</t>
  </si>
  <si>
    <t>Помещение №2, 3; лит. Г, 694240, Сахалинская обл.; г.Поронайск, ул.Комсомольская, д.14, 59-05-03-00-00-024</t>
  </si>
  <si>
    <t>Бокс гаража, 689300, Чукотский автономный округ, с. Лаврентия, ул. Дежнёва, д. 48, 79-05-09-00-00-027</t>
  </si>
  <si>
    <t>Гараж (пом. I, III), 689251, Чукотский автономный округ, пгт. Провидения, ул. Набережная-Дежнёва, --, 79-05-09-00-00-031</t>
  </si>
  <si>
    <t>Гараж (лит. А), 689202, Чукотский автономный округ, пгт. Эгвекинот, ул. Портовая, --, 79-05-03-00-00-035</t>
  </si>
  <si>
    <t>Расчётно-кассовый центр с. Усть-Камчатск Главного управления Центрального Банка Российской Федерации по Камчатскому краю, 684414, Камчатский край, Усть-Камчатский район, п. Усть-Камчатск, ул. Ленина, д. 3, 24-01-01-00-00-066</t>
  </si>
  <si>
    <t>Гараж № 9 Центрального банка Российской Федерации (Банка России), 685000, Магаданская обл., г. Магадан,, ул. Пролетарская,, д. 17, 37-05-03-00-00-004</t>
  </si>
  <si>
    <t>Гараж № 10 Центрального банка Российской Федерации (Банка России), 685000, Магаданская обл., г. Магадан,, ул. Пролетарская,, д. 17, 37-05-03-00-00-005</t>
  </si>
  <si>
    <t>Нежилое помещение Центрального банка Российской Федерации (Банка России), номера на поэтажном плане 001, 685000, Магаданская обл., г. Магадан,, ул. Транспортная, д. 12, 37-01-03-00-00-006</t>
  </si>
  <si>
    <t>Гараж- бокс № 1 Центрального банка Российской Федерации (Банка  России), 685000, Магаданская обл., г. Магадан,, ул. Пролетарская,, д. 8, строение 1, бокс   1, 37-05-03-00-00-007</t>
  </si>
  <si>
    <t>Гараж бокс № 2 Центрального банка Российской Федерации (Банка России), 685000, Магаданская обл., г. Магадан,, ул. Пролетарская,, д. 8, строение 1, бокс   2, 37-05-03-00-00-008</t>
  </si>
  <si>
    <t>Антенная опора земной станции спутниковой связи, Имущество Центрального банка РФ, 682880, Хабаровский край, г. Советская Гавань, ул. Советская, д. 27Б, 73-04-03-00-00-033</t>
  </si>
  <si>
    <t>Гараж Центрального банка Российской Федерации (Банка России), лит. В1, 685000, Магаданская область, г. Магадан,, ул. Пушкина,, д. 6, 37-05-01-00-00-002</t>
  </si>
  <si>
    <t>Гаражный бокс № 5 в кооперативе "Таврия" Центрального банка Российской Федерации (Банка России),лит.А, 685000, Магаданская область, г. Магадан,, ул. Советская,, ГСК 'Таврия', бокс   5, 37-05-03-00-00-003</t>
  </si>
  <si>
    <t>Гараж № 9 Центрального банка Российской Федерации (Банка России), лит.А, 685000, Магаданская область, г. Магадан,, ул. Пролетарская,, д. 17, 37-05-06-00-00-004</t>
  </si>
  <si>
    <t>Гараж № 10 Центрального банка Российской Федерации (Банка России),лит.А, 685000, Магаданская область, г. Магадан,, ул. Пролетарская,, д. 17, 37-05-06-00-00-005</t>
  </si>
  <si>
    <t>Нежилое помещение Центрального банка Российской Федерации (Банка России), номера на поэтажном плане 001, лит.А, 685000, Магаданская область, г. Магадан,, ул. Транспортная, д. 12, 37-01-03-00-00-006</t>
  </si>
  <si>
    <t>Гараж-бокс  1 Центрального банка Российской Федерации (Банка  России),лит.А, 685000, Магаданская область, г. Магадан,, ул. Пролетарская,, д. 8, строение 1, 37-05-03-00-00-007</t>
  </si>
  <si>
    <t>Гараж бокс № 2 Центрального банка Российской Федерации (Банка России),лит.А, 685000, Магаданская область, г. Магадан,, ул. Пролетарская,, д. 8, строение 1, 37-05-03-00-00-008</t>
  </si>
  <si>
    <t>Административное здание Центрального Банка Российской Федерации (БанкаРоссии), лит. Б, 686230, Магаданская область, Ягоднинский район, пгт Ягодное,, ул. Металлистов,, д. 1 А, 37-01-01-00-00-010</t>
  </si>
  <si>
    <t>Административное здание Центрального банка Российской Федерации (Банка России), лит. А, 686410, Магаданская область, Омсукчанский район, пгт Омсукчан,, ул. Ленина,, д. 8, 37-01-03-00-00-012</t>
  </si>
  <si>
    <t>Гараж Центрального Банка Российской Федерации (Банка России), лит. Б,Б*, 686110, Магаданская область,  Хасынский район, пгт Палатка,, ул. Юбилейная,, д. 16, (строение 2), 37-05-06-00-00-014</t>
  </si>
  <si>
    <t>Служебное помещение Центрального банка Российской Федерации (Банка России), номер на поэтажном плане 001, лит. А, 685910, Магаданская область, р-н Ольский, пос. Ола,, ул. Советская,, д. 50, 37-01-06-00-00-015</t>
  </si>
  <si>
    <t>Административное здание Центрального Банка Российской Федерации (Банка России), лит. А, 686314, Магаданская область, Сусуманский район, г. Сусуман,, ул. Ленина,, д. 31, 37-01-06-00-00-017</t>
  </si>
  <si>
    <t>Гараж Центрального Банка Российской Федерации (Банка России), номера на поэтажном плане 1-3,лит.А1, 686314, Магаданская область, Сусуманский район, г. Сусуман,, ул. Почтовая,, д. 46 А, 37-05-06-00-00-018</t>
  </si>
  <si>
    <t>Служебное помещение Центрального Банка Российской Федерации (Банка России)номера на поэтажном плане 1-21,лит.А, 686160, Магаданская область, Среднеканский район, пгт Сеймчан,, пер. Клубный,, д. 2, 37-01-06-00-00-019</t>
  </si>
  <si>
    <t>Опорная башня Центрального банка Российской Федерации (Банка России), лит. С, 685910, Магаданская область, р-н Ольский, пос. Ола,, ул. Советская,, д. 50, 37-04-06-00-00-041</t>
  </si>
  <si>
    <t>Опорная башня Центрального банка Российской Федерации (Банка России), лит. С, 686410, Магаданская область, Омсукчанский район, пгт Омсукчан,, ул. Ленина,, д. 8, 37-04-03-00-00-042</t>
  </si>
  <si>
    <t>Квартира Центрального банка Российской Федерации (Банка России), лит. А, 685000, Магаданская область, г. Магадан, проспект Карла Маркса, д. 36/20, кв. 29, 37-02-01-00-00-049</t>
  </si>
  <si>
    <t>Административное здание Центрального банка Российской Федерации (Банка России), лит. А, 685000, Магаданская область, г. Магадан, ул. Пушкина,, д. 4, 37-01-01-00-01-001(комп.)</t>
  </si>
  <si>
    <t>Врачебный здравпункт административного здания Центрального банка Российской Федерации (Банка России), лит. А, 685000, Магаданская область, г. Магадан,, ул. Пушкина,, д. 4,, 37-03-01-00-01-036(комп.)</t>
  </si>
  <si>
    <t>Склад административного здания Центрального банка Российской Федерации (Банк России), лит. А, 685000, Магаданская область, г. Магадан,, ул. Пушкина,, д. 4,, 37-06-01-00-01-037(комп.)</t>
  </si>
  <si>
    <t>Административное здание Центрального Банка Российской Федерации (Банка России), лит. А,А*, 686110, Магаданская область, Хасынский район, пгт Палатка,, ул. Юбилейная,, д. 16, строение 1, 37-01-06-00-02-013(комп.)</t>
  </si>
  <si>
    <t>ПРУ административного здания Центрального Банка Российской Федерации (Банк России), лит. А,A', 686110, Магаданская область, Хасынский район, пгт Палатка,, ул. Юбилейная,, д. 16, строение  1, 37-07-06-00-02-038(комп.)</t>
  </si>
  <si>
    <t>Административное здание Центрального Банка Российской Федерации (Банк России), лит. А, 686050, Магаданская область, р-н Тенькинский, пос. Усть-Омчуг,, ул. Горняцкая,, д. 44 А, 37-01-01-00-03-016(комп.)</t>
  </si>
  <si>
    <t>ПРУ административного здания Центрального Банка Российской Федерации (Банк России), лит. А, 686050, Магаданская область, р-н Тенькинский, пос. Усть-Омчуг,, ул. Горняцкая,, д. 44 А, 37-07-02-00-03-039(комп.)</t>
  </si>
  <si>
    <t>Гараж административного здания Центрального Банка Российской Федерации (Банк России), лит А, 685050, Магаданская область, р-н  Тенькинский, пос. Усть-Омчуг, ул. Горняцкая,, д. 44 А, 37-05-01-00-03-040(комп.)</t>
  </si>
  <si>
    <t>Расчетно-кассовый центр, 678400, Республика Саха (Якутия), Булунский у, п. Тикси, Трусова, 10, 58-01-02-00-00-042</t>
  </si>
  <si>
    <t>Гаражный бокс № 5 в кооперативе "Таврия" Центрального банка Российской Федерации (Банка России),лит.А, 685000, Магаданская область, г. Магадан,, Советская ул., ГСК 'Таврия', бокс   5, 37-05-03-00-00-003</t>
  </si>
  <si>
    <t>Нежилое помещение Центрального банка Российской Федерации (Банка России), номера на поэтажном плане 001, лит.А, 685000, Магаданская область, г. Магадан,, Транспортная ул., д. 12, 37-01-03-00-00-006</t>
  </si>
  <si>
    <t>Гараж-бокс  1 Центрального банка Российской Федерации (Банка  России),лит.А, 685000, Магаданская область, г. Магадан,, Пролетарская ул., д. 8, строение 1, 37-05-03-00-00-007</t>
  </si>
  <si>
    <t>Гараж бокс № 2 Центрального банка Российской Федерации (Банка России),лит.А, 685000, Магаданская область, г. Магадан,, Пролетарская ул., д. 8, строение 1, 37-05-03-00-00-008</t>
  </si>
  <si>
    <t>Административное здание Центрального банка Российской Федерации (Банка России), лит. А, 686410, Магаданская область, Омсукчанский район, пгт Омсукчан,, Ленина ул., д. 8, 37-01-03-00-00-012</t>
  </si>
  <si>
    <t>Нежилые помещения, 685000, Магаданская обл., г. Магадан,, Пушкина ул., д. 4, кор. 1, 37-01-05-00-00-031</t>
  </si>
  <si>
    <t>Опорная башня Центрального банка Российской Федерации (Банка России), лит. С, 686410, Магаданская область, Омсукчанский район, пгт. Омсукчан,, Ленина ул., д. 8, 37-04-03-00-00-042</t>
  </si>
  <si>
    <t>Нежилые помещения, 685000, Магаданская обл., г. Магадан,, Пушкина ул., д. 6, 37-01-05-00-00-047</t>
  </si>
  <si>
    <t>помещение, 690990, Приморский край, г. Владивосток, Светланская, 73а, 51-03-01-00-00-166</t>
  </si>
  <si>
    <t>помещения, номера на поэтажном плане: 25,30-38, 690090, Приморский край, г.Владивосток, Светланская, 73, 51-01-01-00-00-006</t>
  </si>
  <si>
    <t>подземное сооружение (склад), 690090, Приморский край, г.Владивосток, Светланская, 71, 51-06-01-00-00-007</t>
  </si>
  <si>
    <t>2-комнатная квартира, 690003, Приморский край, г. Владивосток, Верхнепортовая, 44, кв.11, 51-02-01-00-00-158</t>
  </si>
  <si>
    <t>2-комнатная квартира, 690003, Приморский край, г. Владивосток, Верхнепортовая, 44, кв.12, 51-02-01-00-00-159</t>
  </si>
  <si>
    <t>3-комнатная квартира, 690003, Приморский край, г. Владивосток, Верхнепортовая, 44, кв.13, 51-02-01-00-00-160</t>
  </si>
  <si>
    <t>3-комнатная квартира, 690003, Приморский край, г. Владивосток, Верхнепортовая, 44, кв.135, 51-02-01-00-00-161</t>
  </si>
  <si>
    <t>Помещения врачебного здравпункта в помещении, 690990, Приморский край, г. Владивосток, Светланская, 73а, 51-03-01-00-13-189(комп.)</t>
  </si>
  <si>
    <t>Нежилое здание, 692252, Приморский край, Хорольский р-н, с.Хороль, Советская, 14, 51-01-09-00-00-036</t>
  </si>
  <si>
    <t>Нежилое помещение, 690990, Приморский край, г. Владивосток, Светланская, 73а, 51-01-01-00-13-166(комп.)</t>
  </si>
  <si>
    <t>Помещения врачебного здравпункта в помещении, 690990, Приморский край, г.Владивосток, Светланская, 73а, 51-03-01-00-13-189(комп.)</t>
  </si>
  <si>
    <t>Здание Административное , лит. А, 694420, Сахалинская обл.; г.Александровск-Сахалинский, ул.Дзержинского, д.16, 59-01-09-00-00-036</t>
  </si>
  <si>
    <t>Здание Гараж, лит. Б, 694420, Сахалинская обл.; г.Александровск-Сахалинский, ул.Дзержинского, д.16, 59-05-09-00-00-037</t>
  </si>
  <si>
    <t>Гараж части административного здания, 694350, Сахалинская обл., Смирныховский район, пгт. Смирных, ул. Пирогова, д. 6-А, 59-05-09-00-16-056(комп.)</t>
  </si>
  <si>
    <t>Теплая стоянка с мед.частью, 693020, Сахалинская обл.; г.Южно-Сахалинск, Коммунистический проспект, д.47, 59-03-01-00-15-047(комп.)</t>
  </si>
  <si>
    <t>Расчетно кассовый центр, 682030, Хабаровский край, Верхнебуреинский р-н, р.п. Чегдомын, ул. Театральная, д. 10, лит. А, 73-01-09-00-00-012</t>
  </si>
  <si>
    <t>нежилое помещение, 680054, Хабаровский край, город Хабаровск, ул. Тихоокеанская, д. 175, КВ.(Пом) I(1-3), 73-06-09-00-00-043</t>
  </si>
  <si>
    <t>Расчётно-кассовый центр главного управления Центрального Банка Российской Федерации по Камчатскому краю, 684414, Камчатский край, Усть-Камчатский район, п. Усть-Камчатск, ул. Ленина, д. 3, 24-01-02-00-00-066</t>
  </si>
  <si>
    <t>Бетонная площадка под ДЭС  РКЦ пгтУсть-Камчатск Главного управления Центрального банка Российской Федерации по Камчатскому краю, 684414, Камчатский край, Усть-Камчатский район, п. Усть-Камчатск, ул. Ленина, д. 3, 24-07-01-00-00-067</t>
  </si>
  <si>
    <t>Линейные сооружения ВЗСПБИ расчётно-кассового центра посёлка  Уcть-Камчатск Главного управления Центрального Банка Российской Федерации по Камчатскому краю от ул. Ленина, 3 до ул. Бодрова, 3, 684414, Камчатский край, Усть-Камчатский район, п. Усть-Камчатск, ул. Ленина, д. 3, 24-04-01-00-00-068</t>
  </si>
  <si>
    <t>Нежилое помещение, 677000, Республика Саха (Якутия), г.Якутск, пр-т Ленина, 22, 58-06-01-00-00-014</t>
  </si>
  <si>
    <t>Расчетно-кассовый центр, 682030, Хабаровский край, Верхнебуреинский р-н, р.п. Чегдомын, ул. Театральная, д. 10, лит. А, 73-01-09-00-00-012</t>
  </si>
  <si>
    <t>нежилое помещение, 680054, Хабаровский край, город Хабаровск, ул. Тихоокеанская, д. 175, (Пом) I(1-3), 73-06-09-00-00-043</t>
  </si>
  <si>
    <t>Теплица  зимняя №2 со служебным помещением Главного управления Центрального Банка Российской Федерации по Камчатскому краю, 684034, Камчатский край, Елизовский район, с. Паратунка, пансионат "Светлячок", 24-07-03-01-00-022(груп.)</t>
  </si>
  <si>
    <t>Центральный банк РФ, 692864, Приморский край, г.Партизанск, Аллилуева, 11, 51-01-03-00-03-019(комп.)</t>
  </si>
  <si>
    <t>Гараж Центрального банка РФ, 692864, Приморский край, г.Партизанск, Аллилуева, 11, 51-05-03-00-03-020(комп.)</t>
  </si>
  <si>
    <t>Гараж,, 682880, Хабаровский край, г. Советская Гавань, ул. Советская, д. 27а, 73-05-01-00-00-015</t>
  </si>
  <si>
    <t>Центральный банк  (гараж), 680000, Хабаровский край; город Хабаровск, р-н Центральный, ул. Муравьева-Амурского, д. 42, Литер А-А6 (Лит. А, подвал, пом.1-5, Лит.А4, 2 этаж, пом.27,28,29,30,31), 73-05-01-00-03-032(комп.)</t>
  </si>
  <si>
    <t>Банк (убежище), 680000, Хабаровский край, город  Хабаровск, ул. Калинина, д. 156, 73-07-09-00-04-049(комп.)</t>
  </si>
  <si>
    <t>Нежилое помещение, 680000, Хабаровский край, г. Хабаровск, ул. Муравьева-Амурского, д. 21, пом.-I(1-4, 6-22),0(1-46),I(1-14,16-28,30-36),II(1-31),III(1-27),IV(1-3),V(1-4),VI(1-3), 73-01-01-00-07-054(комп.)</t>
  </si>
  <si>
    <t>Нежилое помещение (Врачебный здравпункт, столовая, музей), 680000, Хабаровский край, г. Хабаровск, ул. Муравьева-Амурского,, д. 21, пом.-I(1-4, 6-22),0(1-46),I(1-14,16-28,30-36),II(1-31),III(1-27),IV(1-3),V(1-4),VI(1-3). (врачебный здравпункт цоколь пом. 40-43,45,46,35,38; музей: цоколь, пом.2, столовая: подвал пом. 22-24; цоколь 13,15-21, 24-32, 39,44), 73-03-02-00-07-069(комп.)</t>
  </si>
  <si>
    <t>Банк (Здравпункт, Столовая), 680042, Хабаровский край, г. Хабаровск, ул. Воронежская, д. 154, 73-03-02-00-10-075(комп.)</t>
  </si>
  <si>
    <t>Здание гаража Главного управления Центрального банка Российской Федерации по Камчатскому краю, 683001, Камчатский край, г. Петропавловск-Камчатский, ул. Ленинская, д. 22, 24-05-01-00-00-005</t>
  </si>
  <si>
    <t>Силовые электросети 10 кВ (от ТП 409 до здания гаража) Главного управления Центрального банка Российской Федерации по Камчатскому краю, 683031, Камчатский край, г. Петропавловск-Камчатский, ул. Ломоносова, д. 2, 24-04-01-00-00-102</t>
  </si>
  <si>
    <t>Силовые электросети 10 кВ (от ТП 509 до здания гаража) Главного управления Центрального банка Российской Федерации по Камчатскому краю, 683031, Камчатский край, г. Петропавловск-Камчатский, ул. Ломоносова, д. 2, 24-04-01-00-00-103</t>
  </si>
  <si>
    <t>Центральный банк, 680000, Хабаровский край, город Хабаровск, р-н Центральный, ул. Муравьева-Амурского, д. 42, Лит. А-А6, 73-01-02-00-03-031(комп.)</t>
  </si>
  <si>
    <t>Функциональное помещение, 680000, Хабаровский край, г. Хабаровск, ул. Муравьева-Амурского, д. 21, пом.-I(1-4, 6-22),0(1-46),I(1-14,16-28,30-36),II(1-31),III(1-27),IV(1-3),V(1-4),VI(1-3), 73-01-02-00-07-054(комп.)</t>
  </si>
  <si>
    <t>Нежилое помещение (Cтоловая), 680000, Хабаровский край, г. Хабаровск, ул. Муравьева-Амурского,, д. 21, пом.-I(1-4.6-22),0(1-46),I(1-14,16-28,30-36),II(1-31),III(1-27),IV(1-3),V(1-4),VI(1-3), столовая: подвал пом. 20-22; цоколь 13,15-21, 24-32, 34-46), 73-03-02-00-07-069(комп.)</t>
  </si>
  <si>
    <t>Банк, 680042, Хабаровский край, г. Хабаровск, ул. Воронежская, д. 154, 73-01-02-00-10-074(комп.)</t>
  </si>
  <si>
    <t>Банк (Столовая), 680042, Хабаровский край, г. Хабаровск, ул. Воронежская, д. 154, 73-03-02-00-10-075(комп.)</t>
  </si>
  <si>
    <t>Гаражное помещение I, 689000, Чукотский автономный округ, г. Анадырь, с. Тавайваам, ул. Колхозная, д. 30б, 79-05-03-00-00-007</t>
  </si>
  <si>
    <t>Выборочный капитальный ремонт наружных сетей теплоснабжения</t>
  </si>
  <si>
    <t>Расчетно-кассовый центр, 679100, Еврейская автономная область, г.Облучье, Тварковского ул., д. 19, 16-01-03-00-00-002</t>
  </si>
  <si>
    <t>Трансформаторная подстанция и ЛЭП, 679100, Еврейская автономная область, г.Облучье, 60 лет Октября ул., д. 23, 16-04-03-00-00-011</t>
  </si>
  <si>
    <t>Гараж Главного управления Центрального банка Российской Федерации по Камчатскому краю, 683001, Камчатский край, г. Петропавловск-Камчатский, ул. Ленинская, д. 22, 24-05-01-00-00-005</t>
  </si>
  <si>
    <t>Помещения ГО здания Главного управления Центрального банка Российской Федерации по Камчатскому краю, 683001, Камчатский край, г. Петропавловск-Камчатский, ул. Ленинская, д. 22, 24-07-03-00-03-096(комп.)</t>
  </si>
  <si>
    <t>Основание (опора) для антенных систем, 678900, Республика Саха (Якутия), Алданский р-н, г. Алдан, 10 лет Якутии, 31а, 58-04-01-00-00-075</t>
  </si>
  <si>
    <t>Нежилое помещение, 678900, Республика Саха (Якутия), Алданский улус, г. Алдан, 10 лет Якутии, 31а, 58-01-01-00-03-019(комп.)</t>
  </si>
  <si>
    <t>Расчетно-кассовый центр, 678540, Республика Саха (Якутия), Усть-Янский р-н, пос. Депутатский, м-н Арктика, 32, 58-01-03-00-13-029(комп.)</t>
  </si>
  <si>
    <t>Склад в Расчетно-кассовом центре, 678540, Республика Саха (Якутия), Усть-Янский р-н, пос. Депутатский, м-н Арктика, 32, 58-06-03-00-13-111(комп.)</t>
  </si>
  <si>
    <t>Центральный банк (Помещения Музейно-экспозиционного фонда Отделения Хабаровск, Буфет), 680000, Хабаровский край, г. Хабаровск, ул. Муравьева-Амурского, д. 42, Литер А-А6 (Литер А4, 3 этаж, Кабинеты 28,29,30, Бытовая 27, Корридор 31. Лит. А, Подвал Пом. 1,2,3,4,5 Обеденный зал, гардероб, коридор, умывальник, моечная), 73-03-01-00-03-059(комп.)</t>
  </si>
  <si>
    <t>Гараж расчетно-кассового центра г. Вилючинск Главного управления Центрального банка Российской Федерации  по Камчатскому краю, 684090, Камчатский край, г. Вилючинск, микрорайон Центральный, 5, 24-05-01-00-00-079</t>
  </si>
  <si>
    <t>Расчетно-кассовый центр, 678540, Республика Саха (Якутия), Усть-Янский р-н, пос. Депутатский, м-н Арктика, 32, 58-01-03-00-00-029</t>
  </si>
  <si>
    <t>Центральный банк (Буфет), 680000, Хабаровский край, г. Хабаровск, ул. Муравьева-Амурского, д. 42, Литер А-А6 (Подвал Пом. 1,2,3,4,5 Обеденный зал, гардероб, коридор, умывальник, моечная), 73-03-01-00-03-059(комп.)</t>
  </si>
  <si>
    <t>Здравпункт и буфет в Административном здании, 679000, Еврейская автономная область, г.Биробиджан, пр-т 60-летия СССР, 5, Административное здание, 16-03-03-00-03-022(комп.)</t>
  </si>
  <si>
    <t>Гараж административного здания Центрального Банка Российской Федерации (Банк России), лит А, 685050, Магаданская область, р-н  Тенькинский, пос. Усть-Омчуг,, Горняцкая ул., д. 44 А, 37-05-01-00-03-040(комп.)</t>
  </si>
  <si>
    <t>Часть здания - общежитие, 677004, Республика Саха (Якутия), г.Якутск, 50 лет Советской Армии, 31, корп.7, 58-02-02-00-00-015</t>
  </si>
  <si>
    <t>Здравпункт и буфет в Административном здании, 679000, Еврейская автономная область, г.Биробиджан, пр-т 60-летия СССР, 5, Административное здание, 16-03-01-00-03-022(комп.)</t>
  </si>
  <si>
    <t>Площадка под установку ДЭС расчётно-кассового центра с.Тиличики Главного управления Центрального банка Российской Федерации по Камчатскому краю,, 688800, Камчатский край, Олюторский район, с. Тиличики, ул. Школьная, д.19, 24-07-03-00-00-050</t>
  </si>
  <si>
    <t>Площадка под ДЭС расчётно-кассового центра с.Тиличики главного управления ЦБ России по Камчатской  области, 688800, Камчатский край, Олюторский район, с. Тиличики, ул. Школьная,, д. 19, 24-07-03-00-00-051</t>
  </si>
  <si>
    <t>Линейные сооружения ВЗСПБИ  РКЦ с.Тиличики ГУ ЦБ РФ по Камчатской области, 688800, Камчатский край, Олюторский район, с. Тиличики, ул. Школьная,, д. 19, 24-04-03-00-00-052</t>
  </si>
  <si>
    <t>Музейно-экспозиционный фонд административного здания Центрального банка Российской Федерации (Банка России), лит. А, 685000, Магаданская область, г. Магадан,, Пушкина ул., д. 4, 37-01-01-00-01-051(комп.)</t>
  </si>
  <si>
    <t>ПРУ административного здания Центрального Банка Российской Федерации (Банк России), лит. А, 686050, Магаданская область, р-н Тенькинский, пос. Усть-Омчуг,, Горняцкая ул., д. 44 А, 37-07-01-00-03-039(комп.)</t>
  </si>
  <si>
    <t>Площадка под установку ДЭС расчётно-кассового центра с.Тиличики Главного управления Центрального банка Российской Федерации по Камчатскому краю, 688800, Камчатский край, Олюторский район, с. Тиличики, ул. Школьная, д.19, 24-07-03-00-00-050</t>
  </si>
  <si>
    <t>Сооружение: площадка под ДЭС расчётно-кассового центра с.Тиличики Главного управления Центрального банка Российской Федерации по Камчатскому краю, 688800, Камчатский край, Олюторский район, с. Тиличики, ул. Школьная,, д. 19, 24-07-03-00-00-051</t>
  </si>
  <si>
    <t>Линейные сооружения ВЗСПБИ  расчётно-кассового центра с.Тиличики Главного управления Центрального банка Российской Федерации по Камчатскому краю, 688800, Камчатский край, Олюторский район, с. Тиличики, ул. Школьная,, д. 19, 24-04-03-00-00-052</t>
  </si>
  <si>
    <t>Расчётно-кассовый центр главного управления Центрального Банка Российской Федерации по Камчатскому краю, 684414, Камчатский край, Усть-Камчатский район, п. Усть-Камчатск, ул. Ленина, д. 3, 24-01-07-00-00-066</t>
  </si>
  <si>
    <t>Административное здание Центрального Банка Российской Федерации (Банка России), лит. А, 686050, Магаданская область, р-н Тенькинский, пос. Усть-Омчуг,, Горняцкая ул., д. 44 А, 37-01-09-00-03-016(комп.)</t>
  </si>
  <si>
    <t>Нежилое помещение, 677000, Республика Саха (Якутия), г.Якутск, пр-т Ленина, 22, 58-05-03-00-00-013</t>
  </si>
  <si>
    <t>Нежилое помещение, 677000, Республика Саха (Якутия), г.Якутск, пр-т Ленина, 22, 58-06-03-00-00-014</t>
  </si>
  <si>
    <t>Основание под ДЭС, 678010, Республика Саха (Якутия), Хангаласский улус, г. Покровск, Орджоникидзе, 24, 58-04-07-00-00-040</t>
  </si>
  <si>
    <t>Служебное здание Расчетно-кассового центра, 678730, Республика Саха (Якутия), район Оймяконский, пос. Усть-Нера, Ленина, 14, 58-01-07-00-00-043</t>
  </si>
  <si>
    <t>Основание под ДЭС, 678400, Республика Саха (Якутия), Булунский р-н, пос. Тикси, Трусова, 10, 58-04-07-00-00-068</t>
  </si>
  <si>
    <t>Сооружение, 678500, Республика Саха (Якутия), Верхоянский р-н, пос. Батагай, Ленина, 21, 58-04-07-00-00-077</t>
  </si>
  <si>
    <t>Основание (опора) для антенных систем для ЗССС регионального сегмента ВССС "Банкир-3", 678730, Республика Саха (Якутия), Оймяконский р-н, пос. Усть-Нера, Ленина, 14, доп. адрес: улица Ленина, 14, 58-04-09-00-00-088</t>
  </si>
  <si>
    <t>Сооружение, 678730, Республика Саха (Якутия), Оймяконский улус, пгт Усть-Нера, Ленина, 14, 58-07-09-00-00-107</t>
  </si>
  <si>
    <t>Помещение II РКЦ, 689300, Чукотский автономный округ, р-н Чукотский, с. Лаврентия, ул. Дежнёва, д. 31, 79-01-03-00-00-025</t>
  </si>
  <si>
    <t>Административное здание Центрального банка Российской Федерации (Банка России), лит. А, 686050, Магаданская область, р-н Тенькинский, пос. Усть-Омчуг,, Горняцкая ул., д. 44 А, 37-01-09-00-03-016(комп.)</t>
  </si>
  <si>
    <t>Расчетно-кассовый центр, 692701, Российская Федерация, Приморский край, Хасанский муниципальный район, Славянское городское поселение, пгт.Славянка, 50 лет Октября, здание 7, 51-01-06-00-00-041</t>
  </si>
  <si>
    <t>служебное здание расчетно-кассового центра п. Хандыга, 678720, Республика Саха (Якутия), у Томпонский, п Хандыга, Геологов, 2а, 58-01-09-00-00-045</t>
  </si>
  <si>
    <t>Основание под ДЭС, 678720, Республика Саха (Якутия), у Томпонский, п Хандыга, Геологов, 2а, 58-04-09-00-00-096</t>
  </si>
  <si>
    <t>Подъездная дорога, 683031, Камчатский край, г. Петропавловск-Камчатский, ул. Ломоносова, Ломоносова  От перекрёстка автобусного парка к гаражу на 20 автомашин, расположенного по адресу г.Петропавловск-Камчатский, ул.Ломоносова, 2, 24-07-09-00-00-109</t>
  </si>
  <si>
    <t>Объект ИТМ ГО Главного управления Центрального Банка Российской Федерации по Камчатскому краю, 684034, Камчатский край, Елизовский район, с. Паратунка., пансионат "Светлячок", 24-07-01-01-00-026(груп.)</t>
  </si>
  <si>
    <t>Гараж № 9 Центрального банка Российской Федерации (Банка России), лит. А, 685000, Магаданская область, г. Магадан, Пролетарская ул., д. 17, 37-05-06-00-00-004</t>
  </si>
  <si>
    <t>Земельный участок, 690990, -, -, -, Установлено относительно ориентира, расположенного в границах участка. Ориентир  нежилое здание..Почтовый адрес ориентира: край Приморский, г.Владивосток, ул.Светланская, дом 111, 51-07-07-00-00-192</t>
  </si>
  <si>
    <t>Административное здание, 675000, Амурская область, г.Благовещенск, Св Иннокентия переулок, д.17, 04-01-02-00-01-001(комп.)</t>
  </si>
  <si>
    <t>Гараж административного здания, лит. А, 676282, Амурская область, г.Тында, Профсоюзная ул., д.12, 04-05-09-00-13-051(комп.)</t>
  </si>
  <si>
    <t>Административно-производственное, этаж 2, 679016, Еврейская автономная область, г.Биробиджан, Миллера ул., д. 1, 16-01-09-00-00-004</t>
  </si>
  <si>
    <t>Убежище, 679016, Еврейская автономная область, г.Биробиджан, Чапаева ул., д. 5а, 16-07-01-00-00-005</t>
  </si>
  <si>
    <t>Гараж 1 этаж, 679016, Еврейская автономная область, г. Биробиджан, Миллера ул., д. 1, 16-05-09-00-00-006</t>
  </si>
  <si>
    <t>Гаражный бокс 1-2, 679016, Еврейская автономная область, г. Биробиджан, Миллера ул., д. 1, 16-05-09-00-00-007</t>
  </si>
  <si>
    <t>Гараж, 679016, Еврейская автономная область, г.Биробиджан, Миллера ул., д. 1, 16-05-09-00-00-008</t>
  </si>
  <si>
    <t>Проходная литер А1, 679016, Еврейская автономная область, г.Биробиджан, пр-т 60-летия СССР, д. 5, 16-07-01-00-00-012</t>
  </si>
  <si>
    <t>Канализационная линия литер К, 679016, Еврейская автономная область, г. Биробиджан, пр-т 60-летия СССР, 5, 16-04-01-00-00-014</t>
  </si>
  <si>
    <t>Водопроводная линия литер В, 679016, Еврейская автономная область, г. Биробиджан, пр-т 60-летия СССР, 5, 16-04-01-00-00-015</t>
  </si>
  <si>
    <t>Телефонная канализация литер Д, 679016, Еврейская автономная область, г. Биробиджан, пр-т 60-летия СССР, 5, 16-04-01-00-00-016</t>
  </si>
  <si>
    <t>Тепловая сеть литер Т, 679016, Еврейская автономная область, г. Биробиджан, пр-т 60-летия СССР, 5, 16-04-01-00-00-017</t>
  </si>
  <si>
    <t>Ограждение литер I, 679016, Еврейская автономная область, г. Биробиджан, Пр-т 60-летия СССР, 5, 16-07-07-00-00-024</t>
  </si>
  <si>
    <t>Туалет, 679016, Еврейская автономная область, г. Биробиджан, пр-т 60-летия СССР, 5, 16-07-01-00-00-025</t>
  </si>
  <si>
    <t>Административное здание, 679016, Еврейская автономная область, г. Биробиджан, пр-т 60-летия СССР, д. 5, 16-01-01-00-03-003(комп.)</t>
  </si>
  <si>
    <t>Гараж в Административном здании, 679016, Еврейская автономная область, г. Биробиджан, пр-т 60-летия СССР, 5, Административное здание, 16-05-01-00-03-021(комп.)</t>
  </si>
  <si>
    <t>Склады Административного здания, 679016, Еврейская автономная область, г.Биробиджан, пр-т 60-летия СССР, 5, Административное здание, 16-06-01-00-03-023(комп.)</t>
  </si>
  <si>
    <t>Гараж №9 Центрального банка Российской Федерации (Банка России), лит. А, 685000, Магаданская область, г. Магадан, Пролетарская ул., д. 17, 37-05-06-00-00-004</t>
  </si>
  <si>
    <t>Пристрой к служебному зданию Расчетно-кассового центра, 678600, Республика Саха (Якутия), у Амгинский, Амгинский наслег, с Амга, Ленина, 34, 58-01-06-00-00-022</t>
  </si>
  <si>
    <t>Помещения, Этаж №Цокольный, Этаж №1, Этаж №2, Этаж №3, 694020, Сахалинская обл.; г.Корсаков, ул.Советская, д.24, 59-01-09-00-01-008(комп.)</t>
  </si>
  <si>
    <t>Административное здание, 694240, Сахалинская обл.; г.Поронайск, ул.Комсомольская, д.14, 59-01-09-00-01-023(комп.)</t>
  </si>
  <si>
    <t>нежилое помещение, 694240, Сахалинская обл.; г.Поронайск, ул.Комсомольская, д.14, 59-05-09-00-01-024(комп.)</t>
  </si>
  <si>
    <t>Теплая стоянка с мед.частью, 693020, Сахалинская обл.; г.Южно-Сахалинск, Коммунистический проспект, д.47, 59-05-01-00-02-048(комп.)</t>
  </si>
  <si>
    <t>Расчетно-кассовый центр, 682030, Хабаровский край, Верхнебуреинский район, рп. Чегдомын, ул. Театральная, д. 10, Лит. А, 73-01-09-00-00-012</t>
  </si>
  <si>
    <t>Гаражный бокс, 682030, Хабаровский край, р-н Верхнебуреинский , рп. Чегдомын, ул. Торговая, д. 54, пом I (6), 73-05-06-00-00-013</t>
  </si>
  <si>
    <t>Помещение объект № 2 (Вспомогательный), 675000, Амурская обл, г Благовещенск, пер Св. Иннокентия, д 17, 04-07-01-00-00-003</t>
  </si>
  <si>
    <t>Служебное здание, 676450, Амурская область, г Свободный, пер Дзержинского , д 47, 04-01-09-00-07-016(комп.)</t>
  </si>
  <si>
    <t>Убежище служебного здания, 676450, Амурская область, г Свободный, пер Дзержинского, д 47, 04-07-09-00-07-038(комп.)</t>
  </si>
  <si>
    <t>Административное здание Главного управления Банка России по ЕАО, 679016, Еврейская автономная область, г Биробиджан, пр-кт 60-летия СССР, д 5, 16-01-01-00-03-003(комп.)</t>
  </si>
  <si>
    <t>Гараж в Административном здании Главного управления Банка России по ЕАО, 679016, Еврейская автономная область, г Биробиджан, пр-кт 60-летия СССР, д 5, 16-05-01-00-03-021(комп.)</t>
  </si>
  <si>
    <t>Склады Административного здания Главного управления Банка России по ЕАО, 679016, Еврейская автономная область, г.Биробиджан, пр-кт 60-летия СССР, д 5, 16-06-01-00-03-023(комп.)</t>
  </si>
  <si>
    <t>cооружение: площадка под ДЭС расчетно-кассового центра с.Тиличики Главного управления Центрального банка Российской Федерации по Камчатскому краю, 688800, Камчатский край, р-н. Олюторский, с. Тиличики, ул. Школьная,, д. 19, 24-07-09-00-00-051</t>
  </si>
  <si>
    <t>Линейные сооружения ВЗСПБИ  расчетно-кассового центра с.Тиличики Главного управления Центрального банка Российской Федерации по Камчатскому краю, 688800, Камчатский край, р-н. Олюторский район, с. Тиличики, ул. Школьная,, д. 19, 24-04-09-00-00-052</t>
  </si>
  <si>
    <t>Расчетно-кассовый центр с. Мильково Главного управления Центрального банка Российской Федерации по Камчатскому краю, 684300, Камчатский край, р-н. Мильковский район, с. Мильково, ул. Ленинская, д. 33, 24-01-01-00-00-054</t>
  </si>
  <si>
    <t>Площадка под ДЭС, 684300, Камчатский край,р-н. Мильковский, с. Мильково, ул. Ленинская,, д. 33, 24-07-01-00-00-055</t>
  </si>
  <si>
    <t>Расчетно-кассовый центр пгт. Палана Главного управления Центрального банка Российской Федерации по Камчатскому краю, 688000, Камчатский край, р-н. Тигильский, пгт. Палана, ул. Поротова, д. 14, 24-01-04-00-00-056</t>
  </si>
  <si>
    <t>Площадка под ДГУ Расчетно-кассового центра пгт. Палана Главного управления Центрального банка Российской Федерации по Камчатскому краю, 688000, Камчатский край, р-н. Тигильский, пгт. Палана, ул. Поротова, д. 14, 24-07-03-00-00-057</t>
  </si>
  <si>
    <t>Площадка под ДЭС Расчётно-кассового центра пгт. Палана Главного управления Центрального банка Российской Федерации по Камчатскому краю, 688000, Камчатский край, р-н. Тигильский,  пгт. Палана, ул. Поротова, д. 14, 24-07-03-00-00-058</t>
  </si>
  <si>
    <t>Линейные сооружения ВЗСПБИ  Расчетно-кассового центра пгт. Палана Главного управления Центрального Банка Российской Федерации по Камчатскому краю, 688000, Камчатский край, р-н. Тигильский, пгт. Палана, ул. Поротова, д. 14, 24-04-03-00-00-059</t>
  </si>
  <si>
    <t>Бетонная площадка под ДЭС расчетно-кассового центра с. Соболево Главного Управления Центрального банка Российской Федерации по Камчатскому краю, 684200, Камчатский край, Соболевский район, с. Соболево, ул. Советская, д. 27, 24-07-09-00-00-076</t>
  </si>
  <si>
    <t>Сети теплоснабжения Расчетно-кассового центра с.Соболево Главного управления Центрального банка Российской Федерации по Камчатскому краю, 684200, Камчатский край, р-н. Соболевский, с. Соболево, ул. Советская, 24-04-09-00-00-091</t>
  </si>
  <si>
    <t>Здание Главного управления Центрального банка Российской Федерации по Камчатскому краю, 683031, Камчатский край, г. Петропавловск-Камчатский, пр-кт Карла Маркса, д. 29/2, 24-01-02-00-01-001(комп.)</t>
  </si>
  <si>
    <t>Часть здания - общежитие, 677004, Республика Саха (Якутия), г.Якутск, ул.50 лет Советской Армии, д.31, корп. 7, 58-02-03-00-00-015</t>
  </si>
  <si>
    <t>Помещение для хранения оборудования в Нежилом здании, 677027, Республика Саха (Якутия), г Якутск, ул Кирова, д 17, 58-07-01-00-05-100(комп.)</t>
  </si>
  <si>
    <t>Административное здание, 694140, обл. Сахалинская, р-н Макаровский, г.Макаров, ул. Милютина, д.17, 59-01-09-00-00-038</t>
  </si>
  <si>
    <t>Гараж, 964140, обл. Сахалинская, р-н Макаровский, г. Макаров, ул. Милютина, дом 17, 59-05-09-00-00-039</t>
  </si>
  <si>
    <t>Сооружения коммунального хозяйства, 693000, Сахалинская область, г.Южно-Сахалинск, от тепловой камеры по восточной стороне ул Амурской до здания главного управления Банка России по Сахалинской области., Коммунистический проспект, 47, 59-04-01-00-00-061</t>
  </si>
  <si>
    <t>Выборочный капитальный ремонт "Сооружения коммунального хозяйства" (сеть теплоснабжения)</t>
  </si>
  <si>
    <t>Помещения, 694020, Сахалинская область, р-н. Корсаковский, г.Корсаков, ул. Советская, д. 24, 59-01-09-00-01-008(комп.)</t>
  </si>
  <si>
    <t>Помещения, 694020, Сахалинская область, р-н. Корсаковский, г.Корсаков, ул. Советская, д. 24, 59-05-09-00-01-009(комп.)</t>
  </si>
  <si>
    <t>Нежилое помещение, 681024, Хабаровский край; г.Комсомольск-на-Амуре, пр. Первостроителей, дом 19, 73-01-05-00-00-025</t>
  </si>
  <si>
    <t>Вспомогательное здание (КПП,  Убежище ГО), 680042, Хабаровский край, г.Хабаровск, Железнодорожный, ул. Воронежская, д. 154, 73-07-01-00-11-076(комп.)</t>
  </si>
  <si>
    <t>Здание РКЦ, 689100, Чукотский автономный округ, р-н Анадырский, пгт. Беринговский, ул. Давыдова, д. 13, 79-01-03-00-00-036</t>
  </si>
  <si>
    <t>Резервное электроснабжение зданий ГУ ЦБ РФ по ЧАО, кабельные линии 6 кв от ТП-2 - ТП-42, ТП-42 - ТП-34, 689000, Чукотский автономный округ, г. Анадырь, 79-04-01-00-00-041</t>
  </si>
  <si>
    <t>Пристройка к ТП № 2, 689000, Чукотский автономный округ, г. Анадырь, ул. Рультытегина, 79-04-01-00-00-042</t>
  </si>
  <si>
    <t>Здание РКЦ, 689450, Чукотский автономный округ, р-н Билибинский, г. Билибино, ул. Ленина, 6А, 79-01-01-00-01-043(комп.)</t>
  </si>
  <si>
    <t>Помещение гаража здания РКЦ, 689450, Чукотский автономный округ, р-н Билибинский, г. Билибино, ул. Ленина, 6А, 79-05-01-00-01-044(комп.)</t>
  </si>
  <si>
    <t>Теплая стоянка пункта резервного энергоснабжения РКЦ, 689100, Чукотский автономный округ, р-н Анадырский, пгт. Беринговский, ул. Давыдова, б/н, 79-05-03-00-02-046(комп.)</t>
  </si>
  <si>
    <t>Объект № 2 (вспомогательный), 675000, Амурская обл, г Благовещенск, пер Св. Иннокентия, д 17, 04-07-01-00-00-003</t>
  </si>
  <si>
    <t>Контрольно-пропускной пункт с зоной досмотра автомобильного транспорта, 675000, Амурская область, г Благовещенск, Б.Хмельницкого, 52/2, 04-07-01-00-00-061</t>
  </si>
  <si>
    <t>Служебное здание, 676450, Амурская область, г Свободный, ул. Дзержинского , д 47, 04-01-09-00-07-016(комп.)</t>
  </si>
  <si>
    <t>Административное здание Главного управления Банка России по ЕАО, 679016, Еврейская автономная область, г Биробиджан, пр-кт 60-летия СССР, д 5, 16-01-01-00-01-003(комп.)</t>
  </si>
  <si>
    <t>Гараж в Административном здании Главного управления Банка России по ЕАО, 679016, Еврейская автономная область, г Биробиджан, пр-кт 60-летия СССР, д 5, 16-05-01-00-01-021(комп.)</t>
  </si>
  <si>
    <t>Склады Административного здания Главного управления Банка России по ЕАО, 679016, Еврейская автономная область, г.Биробиджан, пр-кт 60-летия СССР, д 5, 16-06-01-00-01-023(комп.)</t>
  </si>
  <si>
    <t>cооружение: площадка под ДЭС расчетно-кассового центра с.Тиличики Главного управления Центрального банка Российской Федерации по Камчатскому краю, 688800, Камчатский край, р-н. Олюторский, с. Тиличики, ул. Школьная, д. 19, 24-07-09-00-00-051</t>
  </si>
  <si>
    <t>Линейные сооружения ВЗСПБИ  расчетно-кассового центра с.Тиличики Главного управления Центрального банка Российской Федерации по Камчатскому краю, 688800, Камчатский край, р-н. Олюторский, с. Тиличики, ул. Школьная, д. 19, 24-04-09-00-00-052</t>
  </si>
  <si>
    <t>Линейные сооружения ВЗСПБИ расчётно-кассового центра посёлка  Уcть-Камчатск Главного управления Центрального Банка Российской Федерации по Камчатскому краю от ул. Ленина, 3 до ул. Бодрова, 3, 684414, Камчатский край, Усть-Камчатский район, сельское поселение Усть-Камчатск, поселок Усть-Камчатск, ул. Ленина, д. 3, 24-04-09-00-00-068</t>
  </si>
  <si>
    <t>Здание Главного управления Центрального банка Российской Федерации по Камчатскому краю, 683031, Камчатский край, г. Петропавловск-Камчатский, пр-кт. Карла Маркса, д. 29/2, 24-01-02-00-01-001(комп.)</t>
  </si>
  <si>
    <t>Помещения убежища здания Главного управления Центрального банка Российской Федерации по Камчатскому краю, 683031, Камчатский край, г. Петропавловск-Камчатский, пр-кт. Карла Маркса, д. 29/2, 24-07-01-00-01-097(комп.)</t>
  </si>
  <si>
    <t>Помещения склада в здании Главного управления Центрального банка Российской Федерации по Камчатскому краю, 683031, Камчатский край, г. Петропавловск-Камчатский, пр-кт. Карла Маркса, д. 29/2, 24-06-01-00-01-112(комп.)</t>
  </si>
  <si>
    <t>РКЦ, 692132, Приморский край, г.Дальнереченск, Ленина, 64, 51-01-03-00-00-038</t>
  </si>
  <si>
    <t>Часть здания - общежитие, 677004, Республика Саха (Якутия), г.Якутск, ул.50 лет Советской Армии, д.31, корп. 7, 58-02-09-00-00-015</t>
  </si>
  <si>
    <t>Помещения, 694020, Российская Федерация, Сахалинская область, город Корсаков, ул. Советская, д. 24, 59-01-09-00-01-008(комп.)</t>
  </si>
  <si>
    <t>Помещения, 694020, Российская Федерация, Сахалинская область,город Корсаков, ул. Советская, д. 24, 59-05-09-00-01-009(комп.)</t>
  </si>
  <si>
    <t>Нежилое помещение, 681024, Хабаровский край; г.Комсомольск-на-Амуре, пр-кт. Первостроителей, дом 19, пом. 1009, 73-01-05-00-00-025</t>
  </si>
  <si>
    <t>Здание Главного Управления, 689000, Чукотский автономный округ, г. Анадырь, ул. Горького, д. 7, 79-01-09-00-00-001</t>
  </si>
  <si>
    <t>Гаражное помещение I, 689000, Чукотский автономный округ, г. Анадырь, с. Тавайваам, ул. Колхозная, д. 30Б, 79-05-09-00-00-007</t>
  </si>
  <si>
    <t>Гараж, 689000, Чукотский автономный округ, г. Анадырь, ул. Южная, 79-05-01-00-00-008</t>
  </si>
  <si>
    <t>помещение II РКЦ, 689300, Чукотский автономный округ, р-н Чукотский, с. Лаврентия, ул. Дежнёва, д. 31, 79-01-06-00-00-025</t>
  </si>
  <si>
    <t>здание РКЦ, 689100, Чукотский автономный округ, р-н Анадырский, пгт. Беринговский, ул. Давыдова, д. 13, 79-01-03-00-00-036</t>
  </si>
  <si>
    <t>резервное электроснабжение зданий ГУ ЦБ РФ по ЧАО, кабельные линии 6 КВ от ТП-2 - ТП-42, ТП-42 - ТП-34, 689000, Чукотский автономный округ, г. Анадырь, 79-04-01-00-00-041</t>
  </si>
  <si>
    <t>пристройка к ТП № 2, 689000, Чукотский автономный округ, г. Анадырь, ул. Рультытегина, 79-04-01-00-00-042</t>
  </si>
  <si>
    <t>Здание РКЦ, 689450, Чукотский автономный округ, р-н Билибинский, г. Билибино, ул. Ленина, д 6А, 79-01-01-00-01-043(комп.)</t>
  </si>
  <si>
    <t>Помещение гаража Здания РКЦ, 689450, Чукотский автономный округ, р-н Билибинский, г. Билибино, ул. Ленина, д 6А, 79-05-01-00-01-044(комп.)</t>
  </si>
  <si>
    <t>Пункт резервного энергоснабжения РКЦ, 689100, Чукотский автономный округ, р-н Анадырский, пгт. Беринговский, ул. Давыдова, д б/н, 79-04-03-00-02-045(комп.)</t>
  </si>
  <si>
    <t>Теплая стоянка Пункта резервного энергоснабжения РКЦ, 689100, Чукотский автономный округ, р-н Анадырский, пгт. Беринговский, ул. Давыдова, д б/н, 79-05-03-00-02-046(комп.)</t>
  </si>
  <si>
    <t>Административное (пристройка), 675000, Амурская область, г Благовещенск, пер Св.Иннокентия, д 17, 04-01-01-00-00-002</t>
  </si>
  <si>
    <t>Объект № 2 (вспомогательный), 675000, Амурская обл, г Благовещенск, пер Св.Иннокентия, д 17, 04-07-01-00-00-003</t>
  </si>
  <si>
    <t>Гараж, 675000, Амурская область, г Благовещенск, пер Св.Иннокентия, д 17, 04-05-01-00-00-018</t>
  </si>
  <si>
    <t>Капитальный ремонт гаража</t>
  </si>
  <si>
    <t>ГАРАЖ, 676246, Амурская область, г Зея, пер Жуковский, д 15, 04-05-03-00-00-020</t>
  </si>
  <si>
    <t>КВАРТИРА, 675000, Амурская область, г Благовещенск, ул Шевченко, д 9, кв 4, 04-02-01-00-00-021</t>
  </si>
  <si>
    <t>Контрольно-пропускной пункт с зоной досмотра автомобильного транспорта, 675000, Амурская область, г Благовещенск, ул Б.Хмельницкого, д 52/2, 04-07-01-00-00-061</t>
  </si>
  <si>
    <t>Металлические ворота с калиткой, 675000, Амурская область, г Благовещенск, ул Б.Хмельницкого, д 52/2, 04-07-01-00-00-063</t>
  </si>
  <si>
    <t>Административное здание, 675000, Амурская область, г Благовещенск, пер Св.Иннокентия, д 17, 04-01-02-00-01-001(комп.)</t>
  </si>
  <si>
    <t>Склад административного здания, 675000, Амурская область, г Благовещенск, пер Св.Иннокентия, д 17, 04-06-01-00-01-053(комп.)</t>
  </si>
  <si>
    <t>Административное здание, 675000, Амурская область, г Благовещенск, ул Б.Хмельницкого, д 52/2, 04-01-01-00-06-006(комп.)</t>
  </si>
  <si>
    <t>Гараж административного здания, 675000, Амурская область, г Благовещенск, ул Б.Хмельницкого, д 52/2, 04-05-01-00-06-012(комп.)</t>
  </si>
  <si>
    <t>Служебное здание, 676450, Амурская область, г Свободный, ул. Дзержинского, д 47, 04-01-09-00-07-016(комп.)</t>
  </si>
  <si>
    <t>Гараж административного здания, 676282, Амурская область, г Тында, ул Профсоюзная, д 12, 04-05-09-00-13-051(комп.)</t>
  </si>
  <si>
    <t>Пристройка к зданию Главного управления Центрального банка РФ по Амурской области, 675000, Амурская область, г Благовещенск, пер Св.Иннокентия, д 17, 04-01-01-00-54-054(комп.)</t>
  </si>
  <si>
    <t>Административно-производственное помещение, 679016, Еврейская автономная область, г Биробиджан, ул Миллера, д 1, 16-01-09-00-00-004</t>
  </si>
  <si>
    <t>убежище, 679016, Еврейская автономная область, г Биробиджан, ул Чапаева , д 5а, 16-07-01-00-00-005</t>
  </si>
  <si>
    <t>Гараж, 679016, Еврейская автономная область, г Биробиджан, ул Миллера , д 1, 16-05-09-00-00-006</t>
  </si>
  <si>
    <t>гаражный бокс 1-2, 679016, Еврейская автономная область, г Биробиджан, ул Миллера , д 1, 16-05-09-00-00-007</t>
  </si>
  <si>
    <t>Административное здание , 679016, Еврейская автономная область, г Биробиджан, пр-кт 60-летия СССР, д 5, 16-01-01-00-01-003(комп.)</t>
  </si>
  <si>
    <t>Гараж в Административном здании , 679016, Еврейская автономная область, г Биробиджан, пр-кт 60-летия СССР, д 5, 16-05-01-00-01-021(комп.)</t>
  </si>
  <si>
    <t>Склады Административного здания , 679016, Еврейская автономная область, г.Биробиджан, пр-кт 60-летия СССР, д 5, 16-06-01-00-01-023(комп.)</t>
  </si>
  <si>
    <t>Подземная автостоянка Главного управления Центрального банка Российской Федерации по Камчатскому краю, 683031, Российская Федерация, Камчатский край, Петропавловск-Камчатский городской округ, город Петропавловск-Камчатский, проспект Карла Маркса, проспект Карла Маркса, дом № 29/2, строение № 1, 24-05-01-00-00-003</t>
  </si>
  <si>
    <t>площадка под ДЭС расчётно-кассового центра с. Тигиль Главного управления Центрального банка Российской Федерации по Камчатскому краю, 688600, Камчатский край, р-н. Тигильский, с. Тигиль, ул. Партизанская, д. 11, 24-07-09-00-00-072</t>
  </si>
  <si>
    <t>Тепловая сеть к зданию Расчетно-кассового центра с. Тигиль Отделения  по Камчатскому краю Дальневосточного главного управления Центрального банка Российской Федерации, 688600, Российская Федерация, Камчатский край, р-н Тигильский, с. Тигиль, 24-04-09-00-00-111</t>
  </si>
  <si>
    <t>Административное здание Центрального банка Российской Федерации (Банка России), 686230, Магаданская область, р-н Ягоднинский, п Ягодное, ул Металлистов, д 1А, 37-01-09-00-00-010</t>
  </si>
  <si>
    <t>Центральный банк Российской Федерации, 690990, Приморский край, г Владивосток, пр-кт Океанский, д 34, 51-01-01-00-00-005</t>
  </si>
  <si>
    <t>Нежилое помещение, 690090, Приморский край, г Владивосток, ул Светланская, д 73, 51-01-01-00-00-006</t>
  </si>
  <si>
    <t>Подземное сооружение (склад), 690090, Приморский край, г Владивосток, ул Светланская, д 71, 51-06-01-00-00-007</t>
  </si>
  <si>
    <t>Убежище, 690090, Приморский край, г Владивосток, ул Семеновская, д 29а, 51-07-01-00-00-008</t>
  </si>
  <si>
    <t>Здание центрального банка Российской Федерации, 692481, Приморский край, Надеждинский р-н, с Вольно-Надеждинское, ул Пушкина, д 59, 51-07-01-00-00-010</t>
  </si>
  <si>
    <t>РКЦ,РКЦ(пристройка), 692500, Приморский край, г Уссурийск, ул Некрасова, д 102, 51-01-01-00-00-011</t>
  </si>
  <si>
    <t>Банк, 692550, Приморский край, Михайловский район, с.Михайловка, ул.Тихоокеанская, д.50, 51-01-06-00-00-014</t>
  </si>
  <si>
    <t>Заглубленный склад, 692500, Приморский край, г.Уссурийск, ул.Некрасова, д.102, 51-06-01-00-00-015</t>
  </si>
  <si>
    <t>Гараж РКЦ на 2 автомобиля, 692500, Приморский край, г Уссурийск, ул Некрасова, д 102, 51-05-01-00-00-017</t>
  </si>
  <si>
    <t>Здание банка, 692962, Приморский край, р-н. Партизанский, с. Владимиро-Александровское, ул. Седова, д. 23, 51-01-04-00-00-022</t>
  </si>
  <si>
    <t>Расчетно-кассовый центр, 692701, Российская Федерация, Приморский край, Хасанский муниципальный район, Славянское городское поселение, пгт.Славянка, ул 50 лет Октября, здание 7, 51-01-07-00-00-041</t>
  </si>
  <si>
    <t>Расчетно-кассовый центр, 692460, Приморский край, р-н. Ольгинский, пгт. Ольга, ул. Ленинская, д. 6, 51-01-06-00-00-042</t>
  </si>
  <si>
    <t>Жилое помещение, 690003, Приморский край, г Владивосток, ул Верхнепортовая, д 44, кв 11, 51-02-01-00-00-158</t>
  </si>
  <si>
    <t>Жилое помещение, 690003, Приморский край, г Владивосток, ул Верхнепортовая, д 44, кв 13, 51-02-01-00-00-160</t>
  </si>
  <si>
    <t>Жилое помещение, 690003, Приморский край, г Владивосток, ул Верхнепортовая, д 44, кв 135, 51-02-01-00-00-161</t>
  </si>
  <si>
    <t>Сооружение - система внешнего электроснабжения РКЦ г. Партизанск - линия электропередач, 692864, Приморский край, г Партизанск, примерно в 130 метрах на север от здания (литер А) по ул. Аллилуева,11, общим направлением на юго-запад, 51-04-09-00-00-164</t>
  </si>
  <si>
    <t>Нежилое помещение, 690990, Приморский край, г Владивосток, ул Светланская, д 73а, 51-01-01-00-00-166</t>
  </si>
  <si>
    <t>Нежилое помещение, 690091, Приморский край, г Владивосток, ул Фонтанная, д 19, 51-06-01-00-00-186</t>
  </si>
  <si>
    <t>Нежилое помещение, 690091, Приморский край, г Владивосток, ул Пушкинская, д 8б, 51-07-03-00-00-187</t>
  </si>
  <si>
    <t>Нежилое помещение, 690091, Приморский край, г Владивосток, ул Пушкинская, д 8б, 51-07-03-00-00-188</t>
  </si>
  <si>
    <t>РКЦ,РКЦ(пристройка), 692500, Приморский край, г Уссурийск, ул Некрасова, д 102, 51-01-01-00-02-012(комп.)</t>
  </si>
  <si>
    <t>Проходная РКЦ(РКЦ(пристройка), 692500, Приморский край, г Уссурийск, ул Некрасова, д 102, 51-01-01-00-02-013(комп.)</t>
  </si>
  <si>
    <t>Центральный банк РФ, 692864, Приморский край, г. Партизанск, ул. Аллилуева, д. 11, 51-01-09-00-03-019(комп.)</t>
  </si>
  <si>
    <t>Гараж Центрального банка РФ, 692864, Приморский край, г. Партизанск, ул. Аллилуева, д. 11, 51-05-09-00-03-020(комп.)</t>
  </si>
  <si>
    <t>Расчетно-кассовый центр, 692760, Приморский край, г Артем, ул Дзержинского, д 14, 51-01-09-00-05-039(комп.)</t>
  </si>
  <si>
    <t>Гараж расчетно-кассового центра, 692760, Приморский край, г Артем, ул Дзержинского, д 14, 51-05-09-00-05-040(комп.)</t>
  </si>
  <si>
    <t>Нежилое помещение, 690090, Приморский край, г Владивосток, ул Светланская, д 73, пом III, 51-01-01-00-07-184(комп.)</t>
  </si>
  <si>
    <t>Помещения столовой ГУ в нежилом помещении, 690090, Приморский край, г Владивосток, ул Светланская, д 73, пом III, 51-03-01-00-07-185(комп.)</t>
  </si>
  <si>
    <t>Гараж РКЦ на 10 автомобилей, 692500, Приморский край, г Уссурийск, ул Некрасова, д 102, 51-05-01-00-13-016(комп.)</t>
  </si>
  <si>
    <t>Склад в гараже РКЦ на 10 автомобилей, 692500, Приморский край, г Уссурийск, ул Некрасова, д 102, 51-06-01-00-13-189(комп.)</t>
  </si>
  <si>
    <t>нежилое помещение, 677000, Республика Саха (Якутия), г Якутск, пр-кт Ленина, д 22, 58-05-09-00-00-013</t>
  </si>
  <si>
    <t>нежилое помещение, 677000, Республика Саха (Якутия), г Якутск, пр-кт Ленина, д 22, 58-06-09-00-00-014</t>
  </si>
  <si>
    <t>Расчетно-кассовый центр, 678540, Республика Саха (Якутия),  Усть-Янский р-н, пос.Депутатский, мкр. Арктика, д.32, 58-01-09-00-00-029</t>
  </si>
  <si>
    <t>Эстакада под ДЭС, 678140, Республика Саха (Якутия), Ленский район, г.Ленск, ул.Ленина, д. 70, 58-04-01-00-00-056</t>
  </si>
  <si>
    <t>основание под ДЭС, 678400, Республика Саха(Якутия) Булунский р-н, пос. Тикси, ул. Трусова д., доп. адрес: дом 10, 58-04-07-00-00-068</t>
  </si>
  <si>
    <t>Основание под ДЭС, 678770, Республика Саха (Якутия), у. Верхнеколымский, пгт. Зырянка, ул. Стадухина, д. 19, 58-04-09-00-00-069</t>
  </si>
  <si>
    <t>Основание под ДЭС, 678500, Республика Саха (Якутия), у. Верхоянский, пгт. Батагай, ул. Ленина, д. 21, 58-04-07-00-00-070</t>
  </si>
  <si>
    <t>Основание (опора) для антенных систем для ЗССС регионального сегмента ВССС "Банкир-3", 678500, Республика Саха (Якутия), у. Верхоянский, пгт. Батагай, ул. Ленина, д. 21, 58-04-07-00-00-077</t>
  </si>
  <si>
    <t>Основание (опора) для антенных систем для ЗССС регионального сегмента ВССС "Банкир-3", 678730, Республика Саха(Якутия)Оймяконский р-н, пос. Усть-Нера, ул. Ленина д., доп. адрес: улица Ленина, 14, 58-04-09-00-00-088</t>
  </si>
  <si>
    <t>Основание (опора) для антенных систем для ЗССС регионального сегмента ВССС "Банкир-3", 678700, Республика Саха (Якутия), Чурапчинский улус, Чурапчинский наслег, с. Чурапча, ул.Ленина, д. 37, 58-04-06-00-00-089</t>
  </si>
  <si>
    <t>Здание ( строение), 678922, Республика Саха (Якутия), Нерюнгринскийр-н, г.Нерюнгри, пр-т Ленина, д.25, 58-01-02-00-04-034(комп.)</t>
  </si>
  <si>
    <t>помещение, 694530, Сахалинская область, р-н. Курильский, г. Курильск,, ул. Сахалинская, д. 1а, 59-01-01-00-00-015</t>
  </si>
  <si>
    <t>Административное здание, 694620, Сахалинская область, р-н. Холмский, г. Холмск, ул. Школьная, д. 64, 59-01-09-00-00-021</t>
  </si>
  <si>
    <t>Административное здание, 694240, Сахалинская область, р-н. Поронайский, г. Поронайск, ул. Комсомольская, д. 14, 59-01-09-00-00-023</t>
  </si>
  <si>
    <t>Гараж, 694240, Сахалинская область, р-н. Поронайский, г. Поронайск, ул. Комсомольская, д. 14, 59-05-09-00-00-024</t>
  </si>
  <si>
    <t>Административное, 694490, Сахалинская область, р-н. Охинский, г. Оха, ул.Советская, д. 32, 59-01-07-00-00-033</t>
  </si>
  <si>
    <t>Гараж, 694490, Сахалинская область, р-н. Охинский, г. Оха, ул. Советская, д. 32, 59-05-07-00-00-034</t>
  </si>
  <si>
    <t>Гараж, 694490, Сахалинская область, р-н. Охинский, г. Оха, ул. Советская, д. 32, 59-05-09-00-00-035</t>
  </si>
  <si>
    <t>Скважина № 5 водозабор (лит №9- по техпаспорту), 693020, Сахалинская область, г. Южно-Сахалинск, пр-кт. Коммунистический, д. 47, 59-04-01-00-00-054</t>
  </si>
  <si>
    <t>нежилое помещение, 693020, Российская Федерация, Сахалинская область, г Южно-Сахалинск, ул Карла Маркса, д 16, пом.1,пом.2, 59-01-02-00-00-057</t>
  </si>
  <si>
    <t>Квартира, 693020, Сахалинская область, г.Южно-Сахалинск, ул. Алексея Максимовича Горького, д. 14Б, кв. 30, 59-02-01-00-00-060</t>
  </si>
  <si>
    <t>Буфет-раздаточная  административного здания, 693020, Сахалинская область, г.Южно-Сахалинск, пр-кт. Коммунистический, д. 47, 59-03-01-00-02-052(комп.)</t>
  </si>
  <si>
    <t>Теплая стоянка с гаражом, 693020, Сахалинская область, г. Южно-Сахалинск, пр-кт. Коммунистический, д. 47, 59-05-01-00-03-048(комп.)</t>
  </si>
  <si>
    <t>Расчетно-кассовый центр, 682030, Хабаровский край, Верхнебуреинский район, рп. Чегдомын, ул. Театральная, д. 10 (Лит. А), 73-01-09-00-00-012</t>
  </si>
  <si>
    <t>Земельный участок занимаемый дизель генератором, 681024, Хабаровский край, г. Комсомольск-на-Амуре, пр-кт Первостроителей, во дворе жилого дома №19, 73-07-01-00-00-050</t>
  </si>
  <si>
    <t>Ограждение территории здания банка, 680000, Хабаровский край, г. Хабаровск, ул. Калинина, д. 156, Лит. 1,2, 73-07-09-00-00-056</t>
  </si>
  <si>
    <t>Очистное сооружение № 2, 680042, Хабаровский край, г. Хабаровск, участок находиться примерно в 166 м по направлению на северо-запад от ориентира производственная база, расположенного за пределами участка, адрес ориентира: край Хабаровский, г. Хабаровск, ул. Воронежская, дом 154-А, 73-04-01-00-00-097</t>
  </si>
  <si>
    <t>Центральный банк (Столовая), 680000, Хабаровский край, г. Хабаровск, р-н Центральный, ул. Муравьева-Амурского, д. 42, Лит. А-А6, 73-03-01-00-03-059(комп.)</t>
  </si>
  <si>
    <t>Банк, 682350, Хабаровский край, р-н. Нанайский, с. Троицкое, ул. Калинина, д. 95, 73-01-02-00-06-014(комп.)</t>
  </si>
  <si>
    <t>Банк (убежище), 682350, Хабаровский край, р-н. Нанайский, с. Троицкое, ул. Калинина, д. 95, 73-07-01-00-06-053(комп.)</t>
  </si>
  <si>
    <t>Банк (Гараж), 682350, Хабаровский край, р-н. Нанайский, с. Троицкое, ул. Калинина, д. 95, 73-05-07-00-06-073(комп.)</t>
  </si>
  <si>
    <t>Здание Главного Управления, 689000, Чукотский автономный округ, г Анадырь, ул Горького, д 7, 79-01-09-00-00-001</t>
  </si>
  <si>
    <t>Линейно-кабельная сеть от Узла связи (улица Ленина, 20) до здания ЦБ РФ по ЧАО (улица Горького, 7) в г. Анадырь, 689000, Чукотский автономный округ, г Анадырь, ул. Ленина, 20 - ул. Горького, 7, 79-04-01-00-00-005</t>
  </si>
  <si>
    <t>Гараж, 689000, Чукотский автономный округ, г Анадырь, ул Южная, 79-05-01-00-00-008</t>
  </si>
  <si>
    <t>помещение II РКЦ, 689300, Чукотский автономный округ, р-н Чукотский, с Лаврентия, ул Дежнёва, д 31, 79-01-06-00-00-025</t>
  </si>
  <si>
    <t>Здание Главного управления Центрального банка Российской Федерации по Чукотскому АО, 689000, Чукотский автономный округ, г Анадырь, ул Дежнёва, д 7, 79-01-01-00-00-039</t>
  </si>
  <si>
    <t>пункт резервного энергоснабжения РКЦ, 689100, Чукотский автономный округ, р-н Анадырский, пгт Беринговский, ул Давыдова, д б/н, 79-04-03-00-02-045(комп.)</t>
  </si>
  <si>
    <t>Теплая стоянка пункта резервного энергоснабжения РКЦ, 689100, Чукотский автономный округ, р-н Анадырский, пгт Беринговский, ул Давыдова, д б/н, 79-05-03-00-02-046(комп.)</t>
  </si>
  <si>
    <t>Пристройка к зданию Главного управления Центрального банка РФ по Амурской области, 675000, Российская Федерация, Амурская область, городской округ город Благовещенск, Город Благовещенск, Переулок Св.Иннокентия, Дом 17 корпус 2, 04-01-01-00-54-054(комп.)</t>
  </si>
  <si>
    <t>площадка под ДЭС расчётно-кассового центра с. Тигиль Главного управления Центрального банка Российской Федерации по Камчатскому краю, 688600, Российская Федерация, Камчатский край, Тигильский муниципальный район, сельское поселение «село Тигиль», село Тигиль, улица Партизанская, дом 11, сооружение № 1, 24-07-09-00-00-072</t>
  </si>
  <si>
    <t>Административное здание Центрального банка Российской Федерации (Банка России), 686230, Магаданская область, Ягоднинский городской округ, поселок городского типа Ягодное, улица Металлистов, здание 1А, 37-01-09-00-00-010</t>
  </si>
  <si>
    <t>Опорная башня Центрального банка Российской Федерации (Банка России), 686410, Российская Федерация, Магаданская область, городской округ Омсукчанский, Омсукчан поселок городского типа, улица Ленина, сооружение 8, 37-04-09-00-00-042</t>
  </si>
  <si>
    <t>Квартира Центрального банка Российской Федерации (Банка России), 685000, Российская Федерация, Магаданская область, муниципальное образование "Город Магадан", г. Магадан, пр-кт Карла Маркса , д. 36/20, кв. 29, 37-02-01-00-00-049</t>
  </si>
  <si>
    <t>Центральный банк Российской Федерации, 690990, Приморский край, г. Владивосток, пр-кт. Океанский, д. 34, 51-01-01-00-00-005</t>
  </si>
  <si>
    <t>Убежище, 690090, Приморский край, г. Владивосток, ул. Семеновская, д. 29а, 51-07-01-00-00-008</t>
  </si>
  <si>
    <t>здание - расчетно-кассовый центр, 692460, Приморский край, р-н. Ольгинский, пгт. Ольга, ул. Ленинская, д. 6, 51-01-06-00-00-042</t>
  </si>
  <si>
    <t>Квартира, 690003, Приморский край, г. Владивосток, ул. Верхнепортовая, д. 44, кв. 11, 51-02-01-00-00-158</t>
  </si>
  <si>
    <t>Квартира, 690003, Приморский край, г. Владивосток, ул. Верхнепортовая, д. 44, кв. 13, 51-02-01-00-00-160</t>
  </si>
  <si>
    <t>Квартира, 690003, Приморский край, г. Владивосток, ул. Верхнепортовая, д. 44, кв. 135, 51-02-01-00-00-161</t>
  </si>
  <si>
    <t>нежилые помещения в здании (лит.1,А), 690091, Российская Федерация, Приморский край, г.о. Владивостокский, г. Владивосток, ул. Фонтанная, д. 19, помещ. 1Б, 51-06-01-00-00-186</t>
  </si>
  <si>
    <t>Центральный банк РФ, 692864, Россйиская Федерация, Приморский край, Партизанский городской округ, г. Партизанск, ул. А.С. Аллилуева, здание 11, 51-01-09-00-03-019(комп.)</t>
  </si>
  <si>
    <t>Гараж Центрального банка РФ, 692864, Российская Федерация, Приморский край, Партизанский городской округ, г. Партизанск, ул. А.С. Аллилуева, здание 11, 51-05-09-00-03-020(комп.)</t>
  </si>
  <si>
    <t>Расчетно-кассовый центр, 692760, Приморский край, г. Артем, ул. Дзержинского, д. 14, 51-01-09-00-05-039(комп.)</t>
  </si>
  <si>
    <t>Гараж расчетно-кассового центра, 692760, Приморский край, г. Артем, ул. Дзержинского, д. 14, 51-05-09-00-05-040(комп.)</t>
  </si>
  <si>
    <t>Служебное здание Расчетно-кассового центра, 678200, Республика Саха (Якутия), у Вилюйский, г Вилюйск, ул Степана Аржакова, д 3, 58-01-07-00-00-027</t>
  </si>
  <si>
    <t>Автономная газовая котельная, 678200, Республика Саха (Якутия), у Вилюйский, г Вилюйск, ул Степана Аржакова, д 3, 58-04-07-00-00-028</t>
  </si>
  <si>
    <t>Эстакада под ДЭС, 678140, Республика Саха (Якутия), Ленский район, г.Ленск, ул.Ленина, д.70, 58-04-01-00-00-056</t>
  </si>
  <si>
    <t>Основание под ДЭС, 678200, Республика Саха (Якутия), у. Вилюйский, г. Вилюйск, ул. Степана Аржакова, д. 3, 58-04-07-00-00-058</t>
  </si>
  <si>
    <t>основание под ДЭС, 678400, Республика Саха(Якутия)Булунский р-н, пос.Тикси, ул.Трусова д., доп.адрес: дом 10, 58-04-07-00-00-068</t>
  </si>
  <si>
    <t>Основание под ДЭС, 678770, Республика Саха (Якутия), у. Верхнеколымский, пгт. Зырянка, ул. Стадухина, д.19, 58-04-09-00-00-069</t>
  </si>
  <si>
    <t>Основание (опора) для антенных систем для ЗССС регионального сегмента ВССС "Банкир-3", 678200, Республика Саха (Якутия), у. Вилюйский, г. Вилюйск, ул. Степана Аржакова, д. 3, 58-04-07-00-00-081</t>
  </si>
  <si>
    <t>Основание (опора) для антенных систем для ЗССС регионального сегмента ВССС "Банкир-3", 678730, Республика Саха(Якутия)Оймяконский р-н, пос. Усть-Нера, ул.Ленина д., доп. адрес: улица Ленина, 14, 58-04-09-00-00-088</t>
  </si>
  <si>
    <t>Основание (опора) для антенных систем для ЗССС регионального сегмента ВССС "Банкир-3", 678700, Республика Саха (Якутия), Чурапчинский улус, Чурапчинский наслег, с.Чурапча, ул.Ленина, д. 37, 58-04-06-00-00-089</t>
  </si>
  <si>
    <t>Нежилое помещение Центрального банка Российской Федерации, 694620, Российсская Федерация, Сахалинская область, городской округ Холмский, город Холмск, улица Школьная, , здание 64, помещение 1, 59-05-09-00-00-022</t>
  </si>
  <si>
    <t>Скважина № 5 водозабор (лит №9- по техпаспорту), 693020, Российская Федерация, Сахалинская область, город Южно-Сахалинск, проспект Коммунистический, дом 47 сооружение 1, 59-04-01-00-00-054</t>
  </si>
  <si>
    <t>Теплая стоянка с мед.частью, 693020, Российская Федерация, Сахалинская область, город Южно-Сахалинск, проспект Коммунистический, дом 47 строение 1, 59-01-01-00-03-047(комп.)</t>
  </si>
  <si>
    <t>Линия радиофикации (Воздушная линия связи), 680042, Хабаровский край, г. Хабаровск, от здания по ул. Бондаря, д. 19А до здания банка по ул. Воронежская, 154, 73-04-01-00-00-112</t>
  </si>
  <si>
    <t>Административное здание, 689000, Чукотский автономный округ, г Анадырь, ул Дежнева, д 7, 79-01-01-00-00-039</t>
  </si>
  <si>
    <t>Здание, 690090, Российская Федерация, Приморский край, г.о. Владивостокский, г. Владивосток, ул. Светланская , д. 71, 51-01-01-00-01-002(комп.)</t>
  </si>
  <si>
    <t>Капитальный ремонт подземного сооружения (Лит. Б, склад)</t>
  </si>
  <si>
    <t>Бокс - мастерская в здании, 690090, Российская Федерация, Приморский край, г.о. Владивостокский, г. Владивосток, ул. Светланская, д. 71, 51-05-01-00-01-004(комп.)</t>
  </si>
  <si>
    <t>Комната физической подготовки в здании, 690990, Российская Федерация, Приморский край, г.о. Владивостокский, г. Владивосток, ул. Светланская, д. 71, 51-03-01-00-01-190(комп.)</t>
  </si>
  <si>
    <t>Линия радиофикации, 680042, Хабаровский край, г Хабаровск, от здания по ул. Бондаря, д. 19А до здания банка по ул. Воронежская, 154, 73-04-01-00-00-102</t>
  </si>
  <si>
    <t>Линия радиофикации, 680042, Хабаровский край, г Хабаровск, от здания по ул. Бондаря, д. 19А до здания банка по ул. Воронежская, 154, 73-04-01-00-00-112</t>
  </si>
  <si>
    <t>Здание "Банк", внутриплощадочные (наружные) сети канализации, 682880, Хабаровский край, г. Советская Гавань, ул. Советская, д. 26, Лит. А, 73-04-01-00-08-070(комп.)</t>
  </si>
  <si>
    <t>Здание "Банк", Пристенный дренаж. Ливневая канализация, 682880, Хабаровский край, г. Советская Гавань, ул. Советская, д. 26, Лит. А, 73-04-01-00-08-071(комп.)</t>
  </si>
  <si>
    <t>помещение 1, помещение 2, 693020, Российская Федерация, Сахалинская область, город Южно-Сахалинск, улица Карла Маркса, дом 16, помещение 1; Российская Федерация, Сахалинская область, город Южно-Сахалалинск, улица Карла Маркса, дом 16,помещение 2, 59-01-02-00-00-057</t>
  </si>
  <si>
    <t>часть здания-общежитие, Российская Федерация, Республика Саха (Якутия), городской округ "город Якутск", г Якутск, ул 50 лет Советской Армии, д. 31/7, 58-02-09-00-00-015</t>
  </si>
  <si>
    <t>Служебное здание Расчетно-кассового центра, Республика Саха (Якутия), у. Верхоянский, пгт. Батагай, ул. Ленина, д. 21, 58-01-06-00-00-023</t>
  </si>
  <si>
    <t>Административное здание, Российская Федерация, Республика Саха (Якутия), муниципальный район Хангаласский, городское поселение «город Покровск», г Покровск , ул Орджоникидзе, д. 24, помещ. 24, 58-01-01-00-00-038</t>
  </si>
  <si>
    <t>Административное здание, Российская Федерация, Республика Саха (Якутия), муниципальный район Хангаласский, городское поселение «город Покровск», г Покровск , ул Орджоникидзе, д. 24, помещ. 24, 58-01-09-00-00-039</t>
  </si>
  <si>
    <t>Основание под ДЭС, Российская Федерация, Республика Саха (Якутия), муниципальный район Хангаласский, городское поселение «город Покровск», г Покровск, ул Орджоникидзе, д. 24, помещ. строение 1, 58-04-07-00-00-040</t>
  </si>
  <si>
    <t>Расчетно-кассовый центр, Республика Саха, у. Булунский, п. Тикси, ул. Трусова, д. 10, 58-01-06-00-00-042</t>
  </si>
  <si>
    <t>основание под ДЭС, Республика Саха(Якутия) Булунский р-н, пос.Тикси, ул.Трусова д., доп.адрес: дом 10, 58-04-07-00-00-068</t>
  </si>
  <si>
    <t>Основание под ДЭС, Республика Саха (Якутия), у. Верхоянский, пгт. Батагай, ул. Ленина, д. 21, 58-04-06-00-00-070</t>
  </si>
  <si>
    <t>Здание для контейнерной ДЭС, Республика Саха, у. Алданский, г. Алдан, ул. 10 лет Якутии, д. 31а, 58-01-06-00-00-074</t>
  </si>
  <si>
    <t>Основание (опора) для антенных систем, Республика Саха (Якутия), у Алданский, г Алдан, ул 10 лет Якутии, д 31а, 58-04-06-00-00-075</t>
  </si>
  <si>
    <t>Основание (опора) для антенных систем для ЗССС регионального сегмента ВССС "Банкир-3", Республика Саха (Якутия), у. Верхоянский, пгт. Батагай, ул. Ленина, д. 21, 58-04-06-00-00-077</t>
  </si>
  <si>
    <t>часть здания банка, Республика Саха, у. Алданский, г. Алдан, ул. 10 лет Якутии, д. 31А, 58-01-06-00-03-019(комп.)</t>
  </si>
  <si>
    <t>Гараж встроенный в часть здания банка, Республика Саха, у. Алданский, г. Алдан, ул. 10 лет Якутии, д. 31А, 58-05-06-00-03-020(комп.)</t>
  </si>
  <si>
    <t>Часть административного здания, Республика Саха, г. Якутск, ул. Октябрьская, д. 22, 58-01-09-00-06-018(комп.)</t>
  </si>
  <si>
    <t>помещение 1, помещение 2, 693020, Российская Федерация, Сахалинская область, город Южно-Сахалинск, улица Карла Маркса, дом 16, помещение 1; Российская Федерация, Сахалинская область, город Южно-Сахалалинск, улица Карла Маркса, дом 16, помещение 2, 59-01-02-00-00-057</t>
  </si>
  <si>
    <t>Линейные сооружения ВЗСПБИ расчетно-кассового центра посёлка Уcть-Камчатск Главного управления Центрального Банка Российской Федерации по Камчатскому краю от ул. Ленина, 3 до ул. Бодрова, 3, 684414, Российская Федерация, Камчатский край, Усть-Камчатский муниципальный район, Усть-Камчатское сельское поселение, поселок Усть-Камчатск, улица Ленина, сооружение 3в, 24-04-09-00-00-068</t>
  </si>
  <si>
    <t>Кабельная линия 0,4 кв. Расчетно-кассового центра с. Мильково Главного управления Центрального банка Российской Федерации Камчатского края, 684300, Российская Федерация, Камчатский край, Мильковский муниципальный район, Мильковское сельское поселение, село Мильково, улица Ленинская, сооружение № 2, 24-04-01-00-00-093</t>
  </si>
  <si>
    <t>Административное здание, Российская Федерация, Республика Саха (Якутия), муниципальный район Хангаласский, городское поселение «город Покровск», г Покровск , ул Орджоникидзе, д. 24, 58-01-09-00-00-039</t>
  </si>
  <si>
    <t>Основание под ДЭС, Республика Саха (Якутия), муниципальный район Хангаласский, городское поселение город Покровск, г Покровск, ул Орджоникидзе, д. 24 стр. 1, 58-04-07-00-00-040</t>
  </si>
  <si>
    <t>Расчетно-кассовый центр, Российская Федерация, Республика Саха (Якутия), муниципальный район Булунский, городское поселение поселок Тикси, п Тикси, ул.Трусова, д. 10, 58-01-06-00-00-042</t>
  </si>
  <si>
    <t>основание под ДЭС, Российская Федерация, Республика Саха (Якутия), муниципальный район Булунский, городское поселение поселок Тикси, поселок Тикси, улица Трусова, сооружение 10А, 58-04-06-00-00-068</t>
  </si>
  <si>
    <t>часть здания банка, Республика Саха (Якутия), муниципальный район Алданский, городское поселение город Алдан, г Алдан, ул 10 лет Якутии, зд. 31а, помещ. 1, 58-01-06-00-03-019(комп.)</t>
  </si>
  <si>
    <t>Гараж встроенный в часть здания банка, Республика Саха (Якутия), муниципальный район Алданский, городское поселение город Алдан, г Алдан, ул. 10 лет Якутии, зд. 31а, помещ. 1, 58-05-06-00-03-020(комп.)</t>
  </si>
  <si>
    <t>Часть административного здания, Республика Саха, г. Якутск, ул. Октябрьская, д. 22, 58-01-02-00-06-018(комп.)</t>
  </si>
  <si>
    <t>помещение, 694530, Российская Федерация, Сахалинская область, Курильский городской округ, город Курильск, улица Сахалинская, дом 1 корпус А помещение 1, помещение 2, 59-01-01-00-00-015</t>
  </si>
  <si>
    <t>Помещение 1, Помещение 2, 693020, Российская Федерация, Сахалинская область, город Южно-Сахалинск, улица Карла Маркса, дом 16, помещение 1; Российская Федерация, Сахалинская область, город Южно-Сахалалинск, улица Карла Маркса, дом 16, помещение 2, 59-01-02-00-00-057</t>
  </si>
  <si>
    <t>Основание под ДЭС, 678010, Республика Саха (Якутия), муниципальный район Хангаласский, городское поселение город Покровск, г Покровск, ул Орджоникидзе, д. 24 стр. 1, 58-04-07-00-00-040</t>
  </si>
  <si>
    <t>Площадка под ДГУ Расчетно-кассового центра пгт. Палана Главного управления Центрального банка Российской Федерации по Камчатскому краю, 688000, Российская Федерация, Камчатский край, городской округ "поселок Палана", пгт. Палана, ул. Поротова, строение 14-А, 24-07-09-00-00-057</t>
  </si>
  <si>
    <t>Площадка под ДЭС Расчетно-кассового центра пгт. Палана Главного управления Центрального банка Российской Федерации по Камчатскому краю, 688000, Российская Федерация, Камчатский край, городской округ «посёлок Палана», пгт. Палана, ул. Поротова, строение 14-Б, 24-07-09-00-00-058</t>
  </si>
  <si>
    <t>Помещение, 690990, Российская Федерация, Приморский край, г. Владивосток, ул. Светланская, д.73а, 51-01-10-00-00-193</t>
  </si>
  <si>
    <t>Пристрой к административному зданию Литер А1, 677027, Российская Федерация, Республика Саха (Якутия), городской округ "город Якутск", г Якутск, ул Кирова, д. 17А, 58-01-01-00-00-005</t>
  </si>
  <si>
    <t>Административное здание Национального банка, 677027, Российская Федерация, Республика Саха (Якутия), городской округ "город Якутск", г Якутск, ул Кирова, д. 17В, 58-01-01-00-00-009</t>
  </si>
  <si>
    <t>Здание гаража, Литер Д1, 677027, Российская Федерация, Республика Саха (Якутия), городской округ "город Якутск", г Якутск, ул Кирова, д. 17М, 58-05-01-00-00-010</t>
  </si>
  <si>
    <t>нежилое помещение, 677000, Республика Саха (Якутия), городской округ город Якутск, г Якутск, проспект Ленина, д 22/2, помещ. 1, 58-06-09-00-00-014</t>
  </si>
  <si>
    <t>здание дизельной электростанции, 677027, Российская Федерация, Республика Саха (Якутия), городской округ "город Якутск", г Якутск, ул Кирова, д. 17Д, 58-04-01-00-00-017</t>
  </si>
  <si>
    <t>Административное здание, 678010, Российская Федерация, Республика Саха (Якутия), муниципальный район Хангаласский, городское поселение «город Покровск», г Покровск , ул Орджоникидзе, д. 24, 58-01-09-00-00-038</t>
  </si>
  <si>
    <t>Основание под ДЭС, 678010, Республика Саха (Якутия), муниципальный район Хангаласский, городское поселение город Покровск, г Покровск, ул Орджоникидзе, д. 24 стр. 1, 58-04-09-00-00-040</t>
  </si>
  <si>
    <t>Гараж расчетно-кассового центра, 678730, Российская Федерация, Республика Саха (Якутия), муниципальный район Оймяконский, городское поселение "поселок Усть-Нера", пгт Усть-Нера, ул Ленина, зд. 14, 58-05-09-00-00-044</t>
  </si>
  <si>
    <t>Основание под ДЭС, 678200, Российская Федерация, Республика Саха (Якутия), муниципальный район "Вилюйский улус (район)", городское поселение "Город Вилюйск", город Вилюйск, улица Степана Аржакова, дом 3б, 58-04-09-00-00-058</t>
  </si>
  <si>
    <t>Основание под ДЭС, 678600, Российская Федерация, Республика Саха (Якутия), муниципальный район Амгинский, сельское поселение Амгинский наслег, с Амга, ул Ленина, соор. 34А, 58-04-06-00-00-059</t>
  </si>
  <si>
    <t>Основание под дизельную электрическую станцию, 678730, Российская Федерация, Республика Саха (Якутия), муниципальный район Оймяконский, городское поселение поселок Усть-Нера, пгт Усть-Нера, ул Ленина, соор. 14 стр. 1, 58-04-09-00-00-064</t>
  </si>
  <si>
    <t>Здание для контейнерной ДЭС, 678900, Республика Саха (Якутия), м.р-н Алданский, г.п. город Алдан, г Алдан, ул. 10 лет Якутии, зд. 31б, 58-07-06-00-00-074</t>
  </si>
  <si>
    <t>сооружение-основание (опора) для антенных систем, 678900, Республика Саха (Якутия), м.р-н Алданский, г.п. город Алдан, г Алдан, ул 10 лет Якутии, зд. 31а стр. 1, 58-04-06-00-00-075</t>
  </si>
  <si>
    <t>Сооружение под основание (опору) для антенных систем для ЗССС регионального сегмента ВССС "Банкир- 3", 678600, Российская Федерация, Республика Саха (Якутия), муниципальный район Амгинский, сельское поселение Амгинский наслег, с Амга, ул Ленина, соор. 34Б , 58-04-06-00-00-076</t>
  </si>
  <si>
    <t>Основание (опора) для антенных систем для ЗССС регионального сегмента ВССС "Банкир-3", 678700, Российская Федерация, Республика Саха (Якутия), муниципальный район Чурапчинский, сельское поселение Чурапчинский наслег, с Чурапча,  ул Ленина, соор. 37, 58-04-06-00-00-089</t>
  </si>
  <si>
    <t>Основание под ДЭС, 678922, Республика Саха (Якутия), муниципальный район Нерюнгринский, городское поселение город Нерюнгри, г Нерюнгри, пр-кт Ленина, сооружение25Ф, 58-04-01-00-00-093</t>
  </si>
  <si>
    <t>Основание (опора) для антенных систем для ЗССС регионального сигмента ВССС "Банкир-3", 678922, Республика Саха (Якутия), муниципальный район Нерюнгринский, городское поселение город Нерюнгри, г Нерюнгри, проспект Ленина, сооружение 25Б, 58-04-01-00-00-101</t>
  </si>
  <si>
    <t>Склад в Административном здании, 677027, Российская Федерация, Республика Саха(Якутия), городской округ "город Якутск", г Якутск, ул Кирова, д. 17Н, 58-06-01-00-02-115(комп.)</t>
  </si>
  <si>
    <t>Ограждение здания главного управления (Склад), 680000, Российская Федерация, Хабаровский край, городской округ «Город Хабаровск», город Хабаровск, улица Муравьева-Амурского, строение 42/2, 73-06-01-00-09-072(комп.)</t>
  </si>
  <si>
    <t>здание-Центральный банк Российской Федерации (банк России) с пристройкой, Российская Федерация, Приморский край, г.о. Владивостокский, г. Владивосток, ул. Светланская, д. 71, 51-01-01-001</t>
  </si>
  <si>
    <t>Здание центрального банка Российской Федерации, Российская Федерация, Приморский край, Надеждинский муниципальный район, Надеждинское сельское поселение, село Вольно-Надеждинское, улица Пушкина, дом № 59, 51-07-01-010</t>
  </si>
  <si>
    <t>РКЦ,РКЦ(пристройка), Российская Федерация, Приморский край, Уссурийский городской округ, город Уссурийск, улица Некрасова, здание № 102, 51-01-01-011</t>
  </si>
  <si>
    <t>РКЦ,РКЦ(пристройка), Российская Федерация, Приморский край, Уссурийский городской округ, город Уссурийск, улица Некрасова, здание № 102, 51-01-01-012</t>
  </si>
  <si>
    <t>Заглубленный склад, Российская Федерация, Приморский край, Уссурийский городской округ, город Уссурийск, улица Некрасова, здание № 102, строение № 2, 51-06-01-015</t>
  </si>
  <si>
    <t>Здание - банка, Российская Федерация, Приморский край, Партизанский муниципальный район, Владимиро-Александровское сельское поселение, с. Владимиро-Александровское, ул. Седова, дом 23, 51-01-04-022</t>
  </si>
  <si>
    <t>сооружение - Второй ввод системы электроснабжения РКЦ Банка России по Приморскому краю в г. Находке, Российская Федерация, Приморский край, Находкинский городской округ, город Находка, проспект Находкинский, сооружение 13/1, 51-04-01-172</t>
  </si>
  <si>
    <t>Капитальный ремонт здания РКЦ Находка</t>
  </si>
  <si>
    <t>Нежилое помещение, Приморский край, г. Владивосток, ул. Светланская, д. 69, 51-01-05-183</t>
  </si>
  <si>
    <t>Административное здание , Российская Федерация, Еврейская автономная область, городской округ "Город Биробиджан", город Биробиджан, проспект 60-летия СССР, дом 5, 16-01-01-003</t>
  </si>
  <si>
    <t>Проходная , Российская Федерация, Еврейская автономная область, городской округ "Город Биробиджан", город Биробиджан, проспект 60-летия СССР, дом 5, корпус 1, 16-07-01-012</t>
  </si>
  <si>
    <t>Канализационная линия , Еврейская автономная область, г Биробиджан, пр-кт 60-летия СССР, д 5, 16-04-01-014</t>
  </si>
  <si>
    <t>Телефонная канализация , Еврейская автономная область, г Биробиджан, пр-кт 60-летия СССР, д 5, 16-04-01-016</t>
  </si>
  <si>
    <t>Тепловая сеть , Еврейская автономная область, г Биробиджан, пр-кт 60-летия СССР, д 5, 16-04-01-017</t>
  </si>
  <si>
    <t>Ограждение , Еврейская автономная область, г. Биробиджан, проспект 60-летия СССР, 5, 16-07-01-024</t>
  </si>
  <si>
    <t>Туалет, Российская Федерация, Еврейская автономная область, городской округ "Город Биробиджан", город Биробиджан, проспект 60-летия СССР, сооружение 5 , 16-07-01-025</t>
  </si>
  <si>
    <t>Гараж Главного управления Центрального банка Российской Федерации по Камчатскому краю, Российская Федерация, Камчатский край, Петропавловск-Камчатский городской округ, город Петропавловск-Камчатский, улица Ленинская, дом № 22, строение № 1, 24-05-01-006</t>
  </si>
  <si>
    <t>Квартира, Российская Федерация, Камчатский край, район Усть-Большерецкий, п. Озерновский, ул. Октябрьская, д. 27, кв. 7, 24-02-03-114</t>
  </si>
  <si>
    <t>нежилое помещение, Республика Саха (Якутия), городской округ город Якутск, г Якутск, проспект Ленина, д 22/2, помещ. 2, 58-05-09-013</t>
  </si>
  <si>
    <t>нежилое помещение, Республика Саха (Якутия), городской округ город Якутск, г Якутск, проспект Ленина, д 22/2, помещ. 1, 58-06-09-014</t>
  </si>
  <si>
    <t>Здание расчетно-кассового центра, Республика Саха (Якутия), муниципальный район Ленский, городское поселение город Ленск, город Ленск, улица Ленина, здание 70, 58-01-02-031</t>
  </si>
  <si>
    <t>здание (строение), Республика Саха (Якутия), муниципальный район Нерюнгринский, городское поселение город Нерюнгри, г Нерюнгри, пр-кт Ленина, зд. 25, 58-01-02-034</t>
  </si>
  <si>
    <t>Административное здание, Российская Федерация, Республика Саха (Якутия), муниципальный район Хангаласский, городское поселение "город Покровск", г Покровск, ул Орджоникидзе, д. 24, 58-01-09-039</t>
  </si>
  <si>
    <t>Выборочный капитальный ремонт административного здания Литер А (архив)</t>
  </si>
  <si>
    <t>Основание под ДЭС, Республика Саха (Якутия), муниципальный район Хангаласский, городское поселение город Покровск, г Покровск, ул Орджоникидзе, д. 24 стр. 1, 58-04-09-040</t>
  </si>
  <si>
    <t>Расчетно-кассовый центр, Российская Федерация, Республика Саха (Якутия), муниципальный район Булунский, городское поселение поселок Тикси, поселок Тикси, улица Трусова, дом 10, 58-01-06-042</t>
  </si>
  <si>
    <t>Эстакада под ДЭС, Республика Саха (Якутия), муниципальный район Ленский, городское поселение город Ленск, г Ленск, улица Ленина, сооружение 70/1, 58-04-01-056</t>
  </si>
  <si>
    <t>основание под ДЭС, Российская Федерация, Республика Саха (Якутия), муниципальный район Булунский, городское поселение поселок Тикси, поселок Тикси, улица Трусова, сооружение 10А, 58-04-06-068</t>
  </si>
  <si>
    <t>Здание для контейнерной ДЭС, Республика Саха (Якутия), м.р-н Алданский, г.п. город Алдан, г Алдан, ул 10 лет Якутии, зд. 31б, 58-07-06-074</t>
  </si>
  <si>
    <t>сооружение-основание (опора) для антенных систем, Республика Саха (Якутия), м.р-н Алданский, г.п. город Алдан, г Алдан, ул 10 лет Якутии, зд. 31а стр. 1, 58-04-06-075</t>
  </si>
  <si>
    <t>Основание (опора) для антенных систем для ЗССС регионального сегмента ВССС "Банкир-3", Республика Саха (Якутия), муниципальный район "Вилюйский улус (район)", городское поселение "Город Вилюйск", город Вилюйск, улица Степана Аржакова, дом 3в, 58-04-09-081</t>
  </si>
  <si>
    <t>основание (опора) для антенных систем для ЗССС регионального сегмента ВССС "Банкир-3", Республика Саха (Якутия), муниципальный район Ленский, городское поселение город Ленск, город Ленск, улица Ленина, сооружение 70/2, 58-04-01-083</t>
  </si>
  <si>
    <t>Основание под ДЭС, Республика Саха (Якутия), муниципальный район Нерюнгринский, городское поселение город Нерюнгри, г Нерюнгри, пр-кт Ленина, сооружение25Ф, 58-04-01-093</t>
  </si>
  <si>
    <t>Основание (опора) для антенных систем для ЗССС регионального сигмента ВССС "Банкир-3", Республика Саха (Якутия), муниципальный район Нерюнгринский, городское поселение город Нерюнгри, г Нерюнгри, проспект Ленина, сооружение 25Б, 58-04-01-101</t>
  </si>
  <si>
    <t>помещение, Российская Федерация, Сахалинская область, Курильский городской округ, город Курильск, улица Сахалинская, дом 1 корпус А помещение 1. Российская Федерация, Сахалинская область, Курильский городской округ, город Курильск, улица Сахалинская, дом 1 корпус А помещение 2., 59-01-01-015</t>
  </si>
  <si>
    <t>Гаражное помещение I, Чукотский автономный округ, г Анадырь, с Тавайваам, ул Колхозная, д 30Б, 79-05-03-007</t>
  </si>
  <si>
    <t>Гараж-бокс № 4, Чукотский автономный округ, г Анадырь, ул Энергетиков, д 40, 79-05-07-010</t>
  </si>
  <si>
    <t>Склад, Чукотский автономный округ, г Анадырь, с Тавайваам, ул Колхозная, д 32Б, 79-06-01-012</t>
  </si>
  <si>
    <t>Выборочный капитальный ремонт наружных сетей теплоснабжения Склад</t>
  </si>
  <si>
    <t>Здание РКЦ, Чукотский автономный округ, р-н Иультинский, пгт Эгвекинот, ул Ленина, д 9А, 79-01-01-032</t>
  </si>
  <si>
    <t>Гараж, Чукотский автономный округ, р-н Иультинский, пгт Эгвекинот, ул Портовая, 79-05-07-035</t>
  </si>
  <si>
    <t>пристройка к ТП № 2, Чукотский автономный округ, г Анадырь, ул Рультытегина, 79-04-01-042</t>
  </si>
  <si>
    <t>Здание РКЦ, Чукотский автономный округ, р-н Билибинский, г Билибино, ул Ленина, д 6А, 79-01-01-043</t>
  </si>
  <si>
    <t>нежилое помещение, Российская Федерация, Республика Саха (Якутия), городской округ город Якутск, г Якутск, проспект Ленина, д 22/2, помещ. 2, 58-05-09-013</t>
  </si>
  <si>
    <t>нежилое помещение, Российская Федерация, Республика Саха (Якутия), городской округ город Якутск, г Якутск, проспект Ленина, д 22/2, помещ. 1, 58-06-09-014</t>
  </si>
  <si>
    <t>Основание под ДЭС, Российская Федерация, Республика Саха (Якутия), муниципальный район Хангаласский, городское поселение город Покровск, г Покровск, ул Орджоникидзе, д. 24, строение 1, 58-04-09-040</t>
  </si>
  <si>
    <t>Здание для контейнерной ДЭС, Республика Саха (Якутия), м.р-н Алданский, г.п. город Алдан, г Алдан, ул 10 лет Якутии, зд. 31б, 58-07-07-074</t>
  </si>
  <si>
    <t>сооружение-основание (опора) для антенных систем, Республика Саха (Якутия), м.р-н Алданский, г.п. город Алдан, г Алдан, ул 10 лет Якутии, зд. 31а стр. 1, 58-04-07-075</t>
  </si>
  <si>
    <t>Основание (опора) для антенных систем для ЗССС регионального сегмента ВССС "Банкир-3", Российская Федерация, Республика Саха (Якутия), муниципальный район "Вилюйский улус (район)", городское поселение "Город Вилюйск", город Вилюйск, улица Степана Аржакова, дом 3в, 58-04-09-081</t>
  </si>
  <si>
    <t>Гараж, Российская Федерация, Республика Саха (Якутия), городской округ город Якутск, г Якутск, проспект Ленина, д 22/2, 58-05-03-118</t>
  </si>
  <si>
    <t>Склад, Российская Федерация, Республика Саха (Якутия), городской округ город Якутск, г Якутск, проспект Ленина, д 22/2, 58-06-03-119</t>
  </si>
  <si>
    <t>Кабельная линия 0,4 кв.Расчетно-кассового центра с. Мильково Главного управления Центрального банка Российской Федерации Камчатского края., Российская Федерация, Камчатский край, Мильковский муниципальный район, Мильковское сельское поселение, село Мильково, улица Ленинская, сооружение № 2, 24-04-01-093</t>
  </si>
  <si>
    <t>Нежилое здание, Российская Федерация, Республика Саха (Якутия), городской округ "город Якутск", г Якутск, ул Кирова, д. 17Б, 58-01-01-006</t>
  </si>
  <si>
    <t>Здание для контейнерной ДЭС, Республика Саха (Якутия), муниципальный район Алданский, городское поселение город Алдан, город Алдан, улица 10 лет Якутии, здание 31б, 58-07-07-074</t>
  </si>
  <si>
    <t>сооружение-основание (опора) для антенных систем, Республика Саха (Якутия), муниципальный район Алданский, городское поселение город Алдан, город Алдан, улица 10 лет Якутии, здание 31а строение 1, 58-04-07-075</t>
  </si>
  <si>
    <t>Основание (опора) для антенных систем для ЗССС регионального сигмента ВССС "Банкир-3",  Российская Федерация, Республика Саха (Якутия), Нерюнгринский муниципальный район, Городское поселение "Город Нерюнгри", Нерюнгри город, пр-кт Ленина, сооружение № 25 Б, 58-04-01-101</t>
  </si>
  <si>
    <t xml:space="preserve"> теплая стоянка с медсанчастью, Российская Федерация, Сахалинская область, город Южно-Сахалинск, проспект Коммунистический, дом 47 строение 1, 59-01-01-047</t>
  </si>
  <si>
    <t>Помещение, Российская Федерация, Сахалинская область, город Южно-Сахалинск, ул Карла Маркса, д 16, помещение 1, 59-01-02-057</t>
  </si>
  <si>
    <t>Нежилое помещение № 1009, Хабаровский край, г. Комсомольск-на-Амуре, пр-кт. Первостроителей, д. 19, пом. 1009, 73-01-05-025</t>
  </si>
  <si>
    <t>Склад, Российская Федерация, Хабаровский край, городской округ "Город Хабаровск", город Хабаровск, улица Воронежская, дом 154/1, 73-06-01-079</t>
  </si>
  <si>
    <t>нежилое помещение, Приморский край, г. Владивосток, ул. Светланская, д. 69, 51-01-05-195</t>
  </si>
  <si>
    <t>Расчетно-кассовый центр с. Мильково Главного управления Центрального банка Российской Федерации по Камчатскому краю, Российская Федерация, Камчатский край, Мильковский муниципальный район, Мильковское сельское поселение, село Мильково, улица Ленинская, дом № 33, 24-01-03-054</t>
  </si>
  <si>
    <t>Площадка под ДЭС, Российская Федерация, Камчатский край, Мильковский муниципальный район, Мильковское сельское поселение, село Мильково, улица Ленинская, сооружение № 1, 24-07-03-055</t>
  </si>
  <si>
    <t>Кабельная линия 0,4 кв.Расчетно-кассового центра с. Мильково Главного управления Центрального банка Российской Федерации Камчатского края., Российская Федерация, Камчатский край, Мильковский муниципальный район, Мильковское сельское поселение, село Мильково, улица Ленинская, сооружение № 2, 24-04-03-093</t>
  </si>
  <si>
    <t>Кабельная линия 0,4 кв. Расчетно-кассового центра с. Мильково Главного управления Центрального банка Российской Федерации Камчатского края, Российская Федерация, Камчатский край, Мильковский муниципальный район, Мильковское сельское поселение, село Мильково, улица Ленинская, сооружение № 3, 24-04-03-094</t>
  </si>
  <si>
    <t>часть здания банка, Российская Федерация, Республика Саха (Якутия), муниципальный район Алданский, городское поселение город Алдан, город Алдан, улица 10 лет Якутии, здание 31а, помещение 1, 58-01-06-019</t>
  </si>
  <si>
    <t>Служебное здание Расчетно-кассового центра, Российская Федерация, Республика Саха (Якутия), муниципальный район Вилюйский, городское поселение город Вилюйск, город Вилюйск, улица Степана Аржакова, д. 3, 58-01-09-027</t>
  </si>
  <si>
    <t>Автономная газовая котельная, Российская Федерация, Республика Саха (Якутия), муниципальный район Вилюйский, городское поселение город Вилюйск, город Вилюйск, улица Степана Аржакова, д.3а, 58-04-09-028</t>
  </si>
  <si>
    <t>Здание для контейнерной ДЭС, Российская Федерация, Республика Саха (Якутия), муниципальный район Алданский, городское поселение город Алдан, город Алдан, улица 10 лет Якутии, здание 31б, 58-07-07-074</t>
  </si>
  <si>
    <t>сооружение-основание (опора) для антенных систем, Российская Федерация, Республика Саха (Якутия), муниципальный район Алданский, городское поселение город Алдан, город Алдан, улица 10 лет Якутии, здание 31а, сооружение 1, 58-04-07-075</t>
  </si>
  <si>
    <t>Помещение, Российская Федерация, Сахалинская область, городской округ "Город Южно-Сахалинск", город Южно-Сахалинск, улица Карла Маркса, дом 16, помещение 1, 59-01-09-057</t>
  </si>
  <si>
    <t>помещение, Российская Федерация, Сахалинская область, Курильский городской округ, город Курильск, улица Сахалинская, дом 1 корпус А помещение 2, 59-01-03-064</t>
  </si>
  <si>
    <t>помещение, Российская Федерация, Сахалинская область, Курильский городской округ, город Курильск, улица Сахалинская, дом 1 корпус А помещение 1, 59-01-03-065</t>
  </si>
  <si>
    <t>функциональное помещение №1009, Хабаровский край, г. Комсомольск-на-Амуре, пр-кт. Первостроителей, д. 19, пом. 1009, 73-01-05-025</t>
  </si>
  <si>
    <t>Банк, Российская Федерация, Хабаровский край, городской округ «Город Хабаровск», город Хабаровск, улица Калинина, дом 156, 73-01-01-048</t>
  </si>
  <si>
    <t>Ограждение территории здания банка, Российская Федерация, Хабаровский край, городской округ «Город Хабаровск», город Хабаровск, улица Калинина, строение 156/1, 73-07-01-056</t>
  </si>
  <si>
    <t>Склад, Российская Федерация, Хабаровский край, городской округ "Город Хабаровск", город Хабаровск, улица Воронежская, дом 154/1, 73-07-01-079</t>
  </si>
  <si>
    <t>Квартира, Российская Федерация, Чукотский автономный округ, Провиденский городской округ, поселок городского типа Провидения, улица Набережная Дежнева, дом 47, квартира 20, 79-02-03-054</t>
  </si>
  <si>
    <t>Административное здание, лит. А, 676282, Амурская область, г.Тында, Профсоюзная ул., д.12, 04-01-01-00-13-013(комп.)</t>
  </si>
  <si>
    <t>Административное здание, лит. А, 693020, Сахалинская обл.; г.Южно-Сахалинск, Коммунистический проспект, д.47, 59-01-01-00-02-019(комп.)</t>
  </si>
  <si>
    <t>Банк, лит. А, А1, 680000, Хабаровский край, город Хабаровск, ул. Калинина, д.156, Лит. А, А1, 73-01-09-00-04-048(комп.)</t>
  </si>
  <si>
    <t>Кабельная линия электропередачи напряжением 6 кВ, Имущество Центрального банка Российской Федерации, 680042, Хабаровский край, г. Хабаровск, участок находится примерно в 166м. по направлению на северо-запад от ориентира производственная база, расположенного за пределами участка, адрес ориентира: Хабаровский край, г. Хабаровск, ул. Воронежская, дом 154-А, 73-04-01-00-00-083</t>
  </si>
  <si>
    <t>Выборочный капитальный ремонт аварийных участков</t>
  </si>
  <si>
    <t>Здание спального корпуса  №3 ИТМ ГО, 684034, Камчатский край, Елизовский район, с. Паратунка, пансионат "Светлячок", 24-03-01-01-00-029(груп.)</t>
  </si>
  <si>
    <t>Капитальный ремонт здания спального корпуса № 3 ИТМ ГО</t>
  </si>
  <si>
    <t>Здание - котельной с хозяйственно-бытовыми  помещениями, лит.А8, 692086, Приморский край, Кировский район, курортный поселок Горные Ключи, Цымбалюка, 1, 51-04-01-01-00-138(груп.)</t>
  </si>
  <si>
    <t>Установка противопожарных дверей</t>
  </si>
  <si>
    <t>Общежитие, 680054, Хабаровский край, г. Хабаровск, ул. Тихоокеанская, д. 173, 73-02-09-01-00-039(груп.)</t>
  </si>
  <si>
    <t>Выборочный капитальный ремонт объекта "Общежитие, лит. В</t>
  </si>
  <si>
    <t>Пятиэтажное здание (лит. А2- пристройка,Центральный банк РФ) с цокольным и мансардным этажами, 690090, Приморский край, г.Владивосток, Светланская (Ленинская), 71, 51-01-01-00-01-002(комп.)</t>
  </si>
  <si>
    <t xml:space="preserve">здание - Расчетно-кассовый центр г.Находка Главного управления Центрального банка Российской Федерации по Приморскому краю, 692900, Приморский край, г.Находка, проспект Находкинский, 13, </t>
  </si>
  <si>
    <t>Здание - административное, 692500, Приморский край, г.Уссурийск, Некрасова, 102, 51-01-01-00-00-011</t>
  </si>
  <si>
    <t>Выборочный капитальный ремонт ограждения и ворот административного здания</t>
  </si>
  <si>
    <t>Капитальный ремонт водопровода</t>
  </si>
  <si>
    <t>Выборочный капитальный ремонт объекта "Банк, Литер А, А1, Имущество Центрального банка Российской Федерации" и ремонт колодца ВК1</t>
  </si>
  <si>
    <t>Здание комбинированного овощехранилища на 40тн. Главного управления Центрального Банка Российской Федерации по Камчатскому краю, 684034, Камчатский край, Елизовский район, с. Паратунка, пансионат "Светлячок", 24-07-01-01-00-023(груп.)</t>
  </si>
  <si>
    <t>Капитальный ремонт фасада здания комбинированного овощехранилища</t>
  </si>
  <si>
    <t>здание - склад смешанных товаров, лит.А3, 692086, Приморский край, курортный поселок Горные Ключи Кировского района, Юбилейная, 5Б, 51-06-01-01-00-073(груп.)</t>
  </si>
  <si>
    <t>Капитальный ремонт здания-склада смешанных товаров</t>
  </si>
  <si>
    <t>сооружение - Канализация сан.зоны, 692086, Приморский край, курортный поселок Горные Ключи Кировского района, Цымбалюка, 1, 51-04-01-01-00-077(груп.)</t>
  </si>
  <si>
    <t>Капитальный ремонт сооружения - ливневая канализация</t>
  </si>
  <si>
    <t>пристройка к спальному корпусу, 692086, Приморский край, Кировский район, курортный поселок Горные Ключи, Цымбалюка, 1, 51-03-02-01-09-059(груп.)(комп.)</t>
  </si>
  <si>
    <t>Капремонт в части ремонта фасада, замены оконных и дверных заполнений</t>
  </si>
  <si>
    <t>Капитальный ремонт части здания общежития (Литер А)</t>
  </si>
  <si>
    <t>Расчетно-кассовый центр Первомайский г.Владивосток ГУ Банка России по Приморскому краю с пристройками, 690021, Приморский край, г.Владивосток, Калинина, 261, 51-01-01-00-00-044</t>
  </si>
  <si>
    <t>Капитальный ремонт здания</t>
  </si>
  <si>
    <t>Нежилое помещение, 690091, Приморский край, г.Владивосток, Фонтанная, 19, 51-06-01-00-00-186</t>
  </si>
  <si>
    <t>Капитальный ремонт нежилых помещений (склада)</t>
  </si>
  <si>
    <t>Нежилые помещения в здании (лит.1), 690091, Приморский край, г.Владивосток, Пушкинская, 8б, 51-07-01-00-00-187</t>
  </si>
  <si>
    <t xml:space="preserve">Капитальный ремонт инженерных сетей </t>
  </si>
  <si>
    <t>Помещения столовой и здравпункта в здании Главного управления Центрального банка Российской Федерации по Камчатскому краю, 683031, Камчатский край, г. Петропавловск-Камчатский, пр-т  Карла Маркса, д. 29/2, 24-03-01-00-01-002(комп.)</t>
  </si>
  <si>
    <t>Выборочный капитальный ремонт системы хозяйственно-питьевого водоснабжения помещений столовой</t>
  </si>
  <si>
    <t>Административное здание, 675000, Амурская область, г.Благовещенск, Комсомольская улица, д.8, 04-01-03-00-00-009</t>
  </si>
  <si>
    <t>Ремонт сети водопровода (наружной) административного здания</t>
  </si>
  <si>
    <t>Капитальный ремонт наружных сетей тепло- водоснабжения и канализации здания, и благоустройство территории и ремонт кровли здания</t>
  </si>
  <si>
    <t>Гараж (лит. А), 689000, Чукотский автономный округ, г. Анадырь, ул. Южная, --, 79-05-01-00-00-008</t>
  </si>
  <si>
    <t>Капитальный ремонт кровли гаража</t>
  </si>
  <si>
    <t>Административное здание Центрального банка Российской Федерации (Банка России), лит. А, 685000, Магаданская область, г. Магадан, Пушкина ул., д. 4, 37-01-01-00-01-001(комп.)</t>
  </si>
  <si>
    <t>Административное здание Центрального Банка Российской Федерации (Банк России), лит. А, 686050, Магаданская область, р-н Тенькинский, пос. Усть-Омчуг,, Горняцкая ул., д. 44 А, 37-01-01-00-03-016(комп.)</t>
  </si>
  <si>
    <t>Ремонт кровли, сети холодного водоснабжения и замены дверей  центрального входа</t>
  </si>
  <si>
    <t>Служебное здание Расчетно-кассового центра, 678730, Республика Саха (Якутия), район Оймяконский, пос. Усть-Нера, Ленина, 14, 58-01-02-00-00-043</t>
  </si>
  <si>
    <t>Капитальный ремонт наружной канализации</t>
  </si>
  <si>
    <t xml:space="preserve">Здание спальный корпус  №2 ИТМ ГО Главного управления Центрального Банка Российской Федерации по Камчатскому краю, 684034, Камчатский край, Елизовский район, с. Паратунка, пансионат </t>
  </si>
  <si>
    <t>Убежище, 690090, Приморский край, г.Владивосток, Семеновская, 29А, 51-07-01-00-00-008</t>
  </si>
  <si>
    <t xml:space="preserve">Капитальный ремонт помещений амбулатории и кровли в пятиэтажном здании и  ремонт внешнего электроснабжения зданий </t>
  </si>
  <si>
    <t>Здание центрального банка Российской Федерации, 692481, Приморский край, Надеждинский район, с.Вольно-Надеждинское, Пушкина, 59, 51-01-01-00-00-010</t>
  </si>
  <si>
    <t>Здание - гараж РКЦ на 2 автомобиля, лит.Е, 692500, Приморский край, г.Уссурийск, Некрасова, 102, 51-05-01-00-00-017</t>
  </si>
  <si>
    <t>Описание ремонта</t>
  </si>
  <si>
    <t>Капитальный ремонт кассового узла в административном здании</t>
  </si>
  <si>
    <t>Выборочный капитальный ремонт</t>
  </si>
  <si>
    <t>Капитальный ремонт здания убежища</t>
  </si>
  <si>
    <t>Выборочный капитальный ремонт в помещениях операционных касс</t>
  </si>
  <si>
    <t>Выборочный капитальный ремонт помещений 3 этажа и кровли / (разделение инженерных сетей и сооружений)</t>
  </si>
  <si>
    <t>Здание расчётно-кассовый центр п. Ключи Главного управления Центрального банка Российской Федерации по Камчатскому краю, лит. А, 684400, Камчатский край, Усть-Камчатский район, п. Ключи, ул. Кирова, д. 138, 24-01-04-00-02-046(комп.)</t>
  </si>
  <si>
    <t>Реконструкция здания Расчетно-кассового центра п. Ключи   в части тепловых сетей</t>
  </si>
  <si>
    <t>Строительство Административного здания №1 Национального банка Республики Саха</t>
  </si>
  <si>
    <t>Служебное здание Расчетно-кассового центра, 678700, Республика Саха (Якутия), Чурапчинский улус, Чурапчинский наслег, с. Чурапча, Ленина, 37, 58-01-01-00-14-046(комп.)</t>
  </si>
  <si>
    <t>Реконструкция здания</t>
  </si>
  <si>
    <t>Сооружение ливневая канализация и водоотводные лотки Главного управления Центрального Банка Российской Федерации по Камчатскому краю, 684034, Камчатский край, Елизовский район, с. Паратунка, пансионат "Светлячок", 24-04-01-01-00-044(груп.)</t>
  </si>
  <si>
    <t>Реконструкция канализации и систем водоотведения</t>
  </si>
  <si>
    <t>Сооружение Скважина холодной воды пансионата "Светлячок"Главного управления Центрального Банка Российской Федерации по Камчатскому краю, 684034, Камчатский край, Елизовский район, с. Паратунка, пансионат "Светлячок", 24-04-01-01-00-090(груп.)</t>
  </si>
  <si>
    <t>Реконструкция   объекта  "Сооружение  скважина холодной воды"</t>
  </si>
  <si>
    <t>Выборочный капитальный ремонт административного здания/Создание системы приточно-вытяжной вентиляции в помещениях  кассового узла административного здания</t>
  </si>
  <si>
    <t xml:space="preserve"> замены участка наружных тепловых сетей и Создание инженерной системы предотвращения несанкционированного проезда на защищаемую территорию здания</t>
  </si>
  <si>
    <t>Создание инженерной системы предотвращения несанкционированного проезда  и Капитальный ремонт здания</t>
  </si>
  <si>
    <t>Реконструкция здания Расчетно-кассового центра п. Усть-Камчатск в части модернизации системы отопления</t>
  </si>
  <si>
    <t>Создание системы приточно-вытяжной вентиляции и Выборочный капитальный ремонт  проходной пристройки</t>
  </si>
  <si>
    <t>Реконструкция внешнего электроснабжения здания и Капитальный ремонт здания и Создание автоматической системы газового пожаротушения</t>
  </si>
  <si>
    <t>Создание системы кондиционирования воздуха  изамены трубопровода тепловой сети литер IV и трубопровода холодного водоснабжения литер IV/1</t>
  </si>
  <si>
    <t>Создание системы предотвращения несанкционированного проезда</t>
  </si>
  <si>
    <t>Выборочный капитальный ремонт административного здания и создание системы приточно-вытяжной вентиляции, кондиционрования и пожаротушения</t>
  </si>
  <si>
    <t>Административное здание, 690990, Приморский край, г. Владивосток, Светланская, 111, 51-01-01-00-00-191</t>
  </si>
  <si>
    <t>Приобретение здания</t>
  </si>
  <si>
    <t>Выборочный капитальный ремонт и реконструкция теплового пункта</t>
  </si>
  <si>
    <t>Капитальный ремонт подземного сооружения</t>
  </si>
  <si>
    <t>Создание "Автоматизированной Системы Технического Учета Электроэнергии" в зданиях Центрального банка Российской Федерации по адресу: г. Владивосток, пр-кт Океанский, 34, г. Владивосток, ул. Светланская, 71, г. Владивосток, ул. Калинина, 261, г. Владивосток, ул. Светланская, 73, с. Вольно-Надеждинское, ул. Пушкина, 59</t>
  </si>
  <si>
    <t xml:space="preserve">Создание "Автоматизированной Системы Технического Учета Электроэнергии" в зданиях Центрального банка Российской Федерации </t>
  </si>
  <si>
    <t>Выборочный капитальный ремонт в части усиления конструкций перекрытия над помещением серверной и в части замены оконных блоков и ремонт первого этажа восточной пристройки административного здания и Создание автоматической системы газового пожаротушения</t>
  </si>
  <si>
    <t>Капитальный ремонт здания, Создание приточно-вытяжной вентиляции в здании, Создание автоматической системы газового пожаротушения</t>
  </si>
  <si>
    <t>Капитальный ремонт гидроизоляции фундаментов и система вентиляции и Создание системы вентиляции в помещениях столовой</t>
  </si>
  <si>
    <t xml:space="preserve">Создание системы приточно-вытяжной вентиляции в помещениях кассового узла и Создание автоматической установки газового пожаротушения в кладовой </t>
  </si>
  <si>
    <t>Рекнструккция  теплового узла</t>
  </si>
  <si>
    <t>Выборочный капитальный ремонт административного здания (ворот, ограждения с калиткой, ограждения) и  части замены оконных блоков, Строительство металлического ограждения</t>
  </si>
  <si>
    <t>Создание системы кондиционирования воздуха и капитальный ремонт кровли и усиления фундаментов, Создание автоматической системы пожаротушения, реконструкция газовой котельной</t>
  </si>
  <si>
    <t>Капитальный ремонт кровли блока А и ремонт здания в части участка наружных сетей холодного водоснабжения и Создание инженерной системы предотвращения несанкционированного проезда на защищаемую территорию здания, Создание автоматической системы газового пожаротушения</t>
  </si>
  <si>
    <t>Капитальный ремонт кровли с устройством электрообогрева фрагментов кровли и Создание автоматической системы газового пожаротушения и Подъемник для доступа маломобильных групп населения, Создание автоматизированной системы коммерческого учета электроэнергии, учета тепловой энергии, учета расхода горячей и холодной воды</t>
  </si>
  <si>
    <t>Выборочный капитальный ремонт и Создание системы кондиционирования воздуха и Реконструкция отдельных помещений информатизации для размещения оборудования информационно-телекоммуникационных систем (ИТС) в 2021-23гг</t>
  </si>
  <si>
    <t>Капремонт, тыс. руб. 2017</t>
  </si>
  <si>
    <t>Капремонт, тыс. руб.  2018</t>
  </si>
  <si>
    <t>Капремонт, тыс. руб.  2019</t>
  </si>
  <si>
    <t>Капремонт, тыс. руб.  2020</t>
  </si>
  <si>
    <t>Капремонт, тыс. руб.  2021</t>
  </si>
  <si>
    <t>Капремонт, тыс. руб.  2022</t>
  </si>
  <si>
    <t>Капремонт, тыс. руб.  2023</t>
  </si>
  <si>
    <t>Энергоэффективность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</si>
</sst>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theme="1"/>
      <name val="Calibri"/>
      <family val="2"/>
      <scheme val="minor"/>
    </font>
    <font>
      <b/>
      <sz val="9"/>
      <color theme="1"/>
      <name val="Calibri"/>
      <family val="2"/>
      <charset val="204"/>
      <scheme val="minor"/>
    </font>
    <font>
      <sz val="9"/>
      <color theme="1"/>
      <name val="Calibri"/>
      <family val="2"/>
      <charset val="204"/>
      <scheme val="minor"/>
    </font>
  </fonts>
  <fills count="7">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00B0F0"/>
        <bgColor indexed="64"/>
      </patternFill>
    </fill>
    <fill>
      <patternFill patternType="solid">
        <fgColor rgb="FFFDA523"/>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9">
    <xf numFmtId="0" fontId="0" fillId="0" borderId="0" xfId="0"/>
    <xf numFmtId="0" fontId="4" fillId="0" borderId="1" xfId="0" applyFont="1" applyBorder="1" applyAlignment="1">
      <alignment vertical="top" wrapText="1"/>
    </xf>
    <xf numFmtId="0" fontId="3" fillId="0" borderId="1" xfId="0" applyFont="1" applyBorder="1" applyAlignment="1">
      <alignment vertical="top" wrapText="1"/>
    </xf>
    <xf numFmtId="0" fontId="0" fillId="0" borderId="0" xfId="0" applyAlignment="1">
      <alignment wrapText="1"/>
    </xf>
    <xf numFmtId="0" fontId="2" fillId="0" borderId="1" xfId="0" applyFont="1" applyBorder="1" applyAlignment="1">
      <alignment wrapText="1"/>
    </xf>
    <xf numFmtId="0" fontId="3" fillId="0" borderId="1" xfId="0" applyFont="1" applyBorder="1" applyAlignment="1">
      <alignment vertical="center"/>
    </xf>
    <xf numFmtId="4" fontId="3" fillId="0" borderId="1" xfId="0" applyNumberFormat="1" applyFont="1" applyBorder="1" applyAlignment="1">
      <alignment vertical="center"/>
    </xf>
    <xf numFmtId="0" fontId="3" fillId="0" borderId="1" xfId="0" applyFont="1" applyBorder="1" applyAlignment="1">
      <alignment vertical="center" wrapText="1"/>
    </xf>
    <xf numFmtId="2" fontId="3" fillId="0" borderId="1" xfId="0" applyNumberFormat="1" applyFont="1" applyBorder="1" applyAlignment="1">
      <alignment vertical="center"/>
    </xf>
    <xf numFmtId="0" fontId="5" fillId="0" borderId="1" xfId="0" applyFont="1" applyBorder="1" applyAlignment="1">
      <alignment vertical="center" wrapText="1"/>
    </xf>
    <xf numFmtId="0" fontId="3" fillId="0" borderId="0" xfId="0" applyFont="1"/>
    <xf numFmtId="0" fontId="0" fillId="0" borderId="1" xfId="0" applyBorder="1" applyAlignment="1">
      <alignment wrapText="1"/>
    </xf>
    <xf numFmtId="0" fontId="0" fillId="0" borderId="1" xfId="0" applyBorder="1" applyAlignment="1">
      <alignment vertical="center"/>
    </xf>
    <xf numFmtId="0" fontId="6" fillId="0" borderId="1" xfId="0" applyFont="1" applyBorder="1" applyAlignment="1">
      <alignment vertical="center" wrapText="1"/>
    </xf>
    <xf numFmtId="0" fontId="3" fillId="0" borderId="1" xfId="0" applyFont="1" applyBorder="1" applyAlignment="1">
      <alignment wrapText="1"/>
    </xf>
    <xf numFmtId="0" fontId="3" fillId="2" borderId="1" xfId="0" applyFont="1" applyFill="1" applyBorder="1" applyAlignment="1">
      <alignment vertical="center"/>
    </xf>
    <xf numFmtId="0" fontId="4" fillId="0" borderId="1" xfId="0" applyFont="1" applyBorder="1" applyAlignment="1">
      <alignment vertical="center"/>
    </xf>
    <xf numFmtId="0" fontId="4" fillId="0" borderId="0" xfId="0" applyFont="1"/>
    <xf numFmtId="0" fontId="4" fillId="0" borderId="1" xfId="0" applyFont="1" applyBorder="1" applyAlignment="1">
      <alignment wrapText="1"/>
    </xf>
    <xf numFmtId="4" fontId="4" fillId="0" borderId="1" xfId="0" applyNumberFormat="1" applyFont="1" applyBorder="1" applyAlignment="1">
      <alignment vertical="center"/>
    </xf>
    <xf numFmtId="0" fontId="3" fillId="3" borderId="1" xfId="0" applyFont="1" applyFill="1" applyBorder="1" applyAlignment="1">
      <alignment vertical="center"/>
    </xf>
    <xf numFmtId="0" fontId="3" fillId="4" borderId="1" xfId="0" applyFont="1" applyFill="1" applyBorder="1" applyAlignment="1">
      <alignment vertical="center"/>
    </xf>
    <xf numFmtId="0" fontId="3" fillId="0" borderId="0" xfId="0" applyFont="1" applyAlignment="1">
      <alignment vertical="center"/>
    </xf>
    <xf numFmtId="0" fontId="0" fillId="0" borderId="0" xfId="0" applyAlignment="1">
      <alignment vertical="center"/>
    </xf>
    <xf numFmtId="0" fontId="6" fillId="0" borderId="0" xfId="0" applyFont="1" applyAlignment="1">
      <alignment vertical="center" wrapText="1"/>
    </xf>
    <xf numFmtId="0" fontId="3" fillId="5" borderId="1" xfId="0" applyFont="1" applyFill="1" applyBorder="1" applyAlignment="1">
      <alignment vertical="center" wrapText="1"/>
    </xf>
    <xf numFmtId="4" fontId="3" fillId="0" borderId="0" xfId="0" applyNumberFormat="1" applyFont="1" applyAlignment="1">
      <alignment vertical="center"/>
    </xf>
    <xf numFmtId="4" fontId="0" fillId="0" borderId="0" xfId="0" applyNumberFormat="1" applyAlignment="1">
      <alignment vertical="center"/>
    </xf>
    <xf numFmtId="0" fontId="1" fillId="0" borderId="0" xfId="0" applyFont="1" applyAlignment="1">
      <alignment wrapText="1"/>
    </xf>
    <xf numFmtId="0" fontId="1" fillId="0" borderId="0" xfId="0" applyFont="1" applyAlignment="1">
      <alignment vertical="center"/>
    </xf>
    <xf numFmtId="4" fontId="1" fillId="0" borderId="0" xfId="0" applyNumberFormat="1" applyFont="1" applyAlignment="1">
      <alignment vertical="center"/>
    </xf>
    <xf numFmtId="0" fontId="1" fillId="6" borderId="0" xfId="0" applyFont="1" applyFill="1" applyAlignment="1">
      <alignment vertical="center"/>
    </xf>
    <xf numFmtId="0" fontId="3" fillId="0" borderId="2" xfId="0" applyFont="1" applyBorder="1" applyAlignment="1">
      <alignment wrapText="1"/>
    </xf>
    <xf numFmtId="0" fontId="3" fillId="0" borderId="2" xfId="0" applyFont="1" applyBorder="1" applyAlignment="1">
      <alignment vertical="center"/>
    </xf>
    <xf numFmtId="4" fontId="3" fillId="0" borderId="2" xfId="0" applyNumberFormat="1" applyFont="1" applyBorder="1" applyAlignment="1">
      <alignment vertical="center"/>
    </xf>
    <xf numFmtId="0" fontId="3" fillId="2" borderId="2" xfId="0" applyFont="1" applyFill="1" applyBorder="1" applyAlignment="1">
      <alignment vertical="center"/>
    </xf>
    <xf numFmtId="0" fontId="5" fillId="0" borderId="2" xfId="0" applyFont="1" applyBorder="1" applyAlignment="1">
      <alignment vertical="center" wrapText="1"/>
    </xf>
    <xf numFmtId="3" fontId="3" fillId="0" borderId="1" xfId="0" applyNumberFormat="1" applyFont="1" applyBorder="1" applyAlignment="1">
      <alignment vertical="center"/>
    </xf>
    <xf numFmtId="0" fontId="3" fillId="0" borderId="1" xfId="0" applyNumberFormat="1" applyFont="1" applyBorder="1" applyAlignment="1">
      <alignment vertical="center"/>
    </xf>
  </cellXfs>
  <cellStyles count="1">
    <cellStyle name="Обычный" xfId="0" builtinId="0"/>
  </cellStyles>
  <dxfs count="0"/>
  <tableStyles count="0" defaultTableStyle="TableStyleMedium2" defaultPivotStyle="PivotStyleLight16"/>
  <colors>
    <mruColors>
      <color rgb="FFFDA5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ika/Desktop/&#1061;&#1072;&#1082;&#1072;&#1090;&#1086;&#1085;%20&#1052;&#1086;&#1089;&#1082;&#1074;&#1072;/train_data/KC_TR_KR/KS%20on%2001.01.201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ika/Desktop/&#1061;&#1072;&#1082;&#1072;&#1090;&#1086;&#1085;%20&#1052;&#1086;&#1089;&#1082;&#1074;&#1072;/train_data/KC_TR_KR/KS%20on%2001.01.20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Vika/Desktop/&#1061;&#1072;&#1082;&#1072;&#1090;&#1086;&#1085;%20&#1052;&#1086;&#1089;&#1082;&#1074;&#1072;/train_data/KC_TR_KR/KS%20on%2001.01.201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лан КС-15"/>
      <sheetName val="Лист1"/>
      <sheetName val="Отчет о совместимости"/>
    </sheetNames>
    <sheetDataSet>
      <sheetData sheetId="0">
        <row r="15">
          <cell r="L15">
            <v>220.65</v>
          </cell>
        </row>
        <row r="19">
          <cell r="L19">
            <v>144.09</v>
          </cell>
        </row>
        <row r="23">
          <cell r="L23">
            <v>8314.5</v>
          </cell>
        </row>
        <row r="31">
          <cell r="L31">
            <v>120</v>
          </cell>
        </row>
        <row r="34">
          <cell r="L34">
            <v>2680.94</v>
          </cell>
        </row>
        <row r="37">
          <cell r="L37">
            <v>330</v>
          </cell>
        </row>
        <row r="44">
          <cell r="L44">
            <v>9843.39</v>
          </cell>
        </row>
        <row r="47">
          <cell r="L47">
            <v>71.099999999999994</v>
          </cell>
        </row>
        <row r="51">
          <cell r="L51">
            <v>27.2</v>
          </cell>
        </row>
        <row r="54">
          <cell r="L54">
            <v>25.24</v>
          </cell>
        </row>
        <row r="57">
          <cell r="L57">
            <v>14.02</v>
          </cell>
        </row>
        <row r="61">
          <cell r="L61">
            <v>844.26</v>
          </cell>
        </row>
        <row r="64">
          <cell r="L64">
            <v>858.2</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лан КС-15"/>
      <sheetName val="Лист1"/>
      <sheetName val="Отчет о совместимости"/>
    </sheetNames>
    <sheetDataSet>
      <sheetData sheetId="0">
        <row r="55">
          <cell r="L55">
            <v>837.98</v>
          </cell>
        </row>
        <row r="59">
          <cell r="L59">
            <v>783.36</v>
          </cell>
        </row>
        <row r="62">
          <cell r="L62">
            <v>707.99</v>
          </cell>
        </row>
        <row r="66">
          <cell r="L66">
            <v>199.04599999999999</v>
          </cell>
        </row>
        <row r="70">
          <cell r="L70">
            <v>735.68999999999994</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лан КС-15"/>
      <sheetName val="Лист1"/>
      <sheetName val="Отчет о совместимости"/>
    </sheetNames>
    <sheetDataSet>
      <sheetData sheetId="0">
        <row r="15">
          <cell r="L15">
            <v>15279.96</v>
          </cell>
        </row>
        <row r="19">
          <cell r="L19">
            <v>1579.42</v>
          </cell>
        </row>
        <row r="25">
          <cell r="L25">
            <v>3365</v>
          </cell>
        </row>
        <row r="28">
          <cell r="L28">
            <v>103.56</v>
          </cell>
        </row>
        <row r="32">
          <cell r="L32">
            <v>1311.61</v>
          </cell>
        </row>
        <row r="35">
          <cell r="L35">
            <v>2121.04</v>
          </cell>
        </row>
        <row r="43">
          <cell r="L43">
            <v>1400.31</v>
          </cell>
        </row>
      </sheetData>
      <sheetData sheetId="1" refreshError="1"/>
      <sheetData sheetId="2"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39"/>
  <sheetViews>
    <sheetView tabSelected="1" zoomScale="91" workbookViewId="0">
      <pane xSplit="1" ySplit="1" topLeftCell="B2" activePane="bottomRight" state="frozen"/>
      <selection pane="topRight" activeCell="B1" sqref="B1"/>
      <selection pane="bottomLeft" activeCell="A2" sqref="A2"/>
      <selection pane="bottomRight" activeCell="I1" sqref="I1"/>
    </sheetView>
  </sheetViews>
  <sheetFormatPr defaultRowHeight="14.25" x14ac:dyDescent="0.45"/>
  <cols>
    <col min="1" max="1" width="45.53125" style="3" customWidth="1"/>
    <col min="2" max="2" width="11.1328125" style="22" customWidth="1"/>
    <col min="3" max="3" width="11.86328125" style="23" customWidth="1"/>
    <col min="4" max="4" width="12.53125" style="23" customWidth="1"/>
    <col min="5" max="5" width="11.53125" style="23" customWidth="1"/>
    <col min="6" max="6" width="11.796875" style="23" customWidth="1"/>
    <col min="7" max="7" width="11.6640625" style="23" customWidth="1"/>
    <col min="8" max="8" width="12.19921875" style="23" customWidth="1"/>
    <col min="9" max="9" width="11.1328125" style="22" customWidth="1"/>
    <col min="10" max="10" width="23.6640625" style="24" customWidth="1"/>
  </cols>
  <sheetData>
    <row r="1" spans="1:10" s="3" customFormat="1" ht="42.75" x14ac:dyDescent="0.45">
      <c r="A1" s="1" t="s">
        <v>0</v>
      </c>
      <c r="B1" s="2" t="s">
        <v>595</v>
      </c>
      <c r="C1" s="2" t="s">
        <v>596</v>
      </c>
      <c r="D1" s="2" t="s">
        <v>597</v>
      </c>
      <c r="E1" s="2" t="s">
        <v>598</v>
      </c>
      <c r="F1" s="2" t="s">
        <v>599</v>
      </c>
      <c r="G1" s="2" t="s">
        <v>600</v>
      </c>
      <c r="H1" s="2" t="s">
        <v>601</v>
      </c>
      <c r="I1" s="2" t="s">
        <v>602</v>
      </c>
      <c r="J1" s="2" t="s">
        <v>555</v>
      </c>
    </row>
    <row r="2" spans="1:10" s="10" customFormat="1" ht="70.25" customHeight="1" x14ac:dyDescent="0.45">
      <c r="A2" s="4" t="s">
        <v>1</v>
      </c>
      <c r="B2" s="8"/>
      <c r="C2" s="5"/>
      <c r="D2" s="5"/>
      <c r="E2" s="5"/>
      <c r="F2" s="5"/>
      <c r="G2" s="5"/>
      <c r="H2" s="5"/>
      <c r="I2" s="5"/>
      <c r="J2" s="9"/>
    </row>
    <row r="3" spans="1:10" ht="70.25" customHeight="1" x14ac:dyDescent="0.45">
      <c r="A3" s="11" t="s">
        <v>2</v>
      </c>
      <c r="B3" s="5"/>
      <c r="C3" s="12"/>
      <c r="D3" s="12"/>
      <c r="E3" s="12"/>
      <c r="F3" s="12"/>
      <c r="G3" s="12"/>
      <c r="H3" s="12"/>
      <c r="I3" s="5"/>
      <c r="J3" s="13"/>
    </row>
    <row r="4" spans="1:10" ht="70.25" customHeight="1" x14ac:dyDescent="0.45">
      <c r="A4" s="11" t="s">
        <v>3</v>
      </c>
      <c r="B4" s="5"/>
      <c r="C4" s="12"/>
      <c r="D4" s="12"/>
      <c r="E4" s="12"/>
      <c r="F4" s="12"/>
      <c r="G4" s="12"/>
      <c r="H4" s="12"/>
      <c r="I4" s="5"/>
      <c r="J4" s="13"/>
    </row>
    <row r="5" spans="1:10" ht="70.25" customHeight="1" x14ac:dyDescent="0.45">
      <c r="A5" s="11" t="s">
        <v>4</v>
      </c>
      <c r="B5" s="5"/>
      <c r="C5" s="12"/>
      <c r="D5" s="12"/>
      <c r="E5" s="12"/>
      <c r="F5" s="12"/>
      <c r="G5" s="12"/>
      <c r="H5" s="12"/>
      <c r="I5" s="5"/>
      <c r="J5" s="13"/>
    </row>
    <row r="6" spans="1:10" ht="70.25" customHeight="1" x14ac:dyDescent="0.45">
      <c r="A6" s="11" t="s">
        <v>5</v>
      </c>
      <c r="B6" s="5"/>
      <c r="C6" s="12"/>
      <c r="D6" s="12"/>
      <c r="E6" s="12"/>
      <c r="F6" s="12"/>
      <c r="G6" s="12"/>
      <c r="H6" s="12"/>
      <c r="I6" s="5"/>
      <c r="J6" s="13"/>
    </row>
    <row r="7" spans="1:10" ht="70.25" customHeight="1" x14ac:dyDescent="0.45">
      <c r="A7" s="11" t="s">
        <v>6</v>
      </c>
      <c r="B7" s="5"/>
      <c r="C7" s="12"/>
      <c r="D7" s="12"/>
      <c r="E7" s="12"/>
      <c r="F7" s="12"/>
      <c r="G7" s="12"/>
      <c r="H7" s="12"/>
      <c r="I7" s="5"/>
      <c r="J7" s="13"/>
    </row>
    <row r="8" spans="1:10" ht="70.25" customHeight="1" x14ac:dyDescent="0.45">
      <c r="A8" s="11" t="s">
        <v>7</v>
      </c>
      <c r="B8" s="5"/>
      <c r="C8" s="12"/>
      <c r="D8" s="12"/>
      <c r="E8" s="12"/>
      <c r="F8" s="12"/>
      <c r="G8" s="12"/>
      <c r="H8" s="12"/>
      <c r="I8" s="5"/>
      <c r="J8" s="13"/>
    </row>
    <row r="9" spans="1:10" ht="70.25" customHeight="1" x14ac:dyDescent="0.45">
      <c r="A9" s="11" t="s">
        <v>8</v>
      </c>
      <c r="B9" s="5"/>
      <c r="C9" s="12"/>
      <c r="D9" s="12"/>
      <c r="E9" s="12"/>
      <c r="F9" s="12"/>
      <c r="G9" s="12"/>
      <c r="H9" s="12"/>
      <c r="I9" s="5"/>
      <c r="J9" s="13"/>
    </row>
    <row r="10" spans="1:10" ht="70.25" customHeight="1" x14ac:dyDescent="0.45">
      <c r="A10" s="11" t="s">
        <v>9</v>
      </c>
      <c r="B10" s="5"/>
      <c r="C10" s="12"/>
      <c r="D10" s="12"/>
      <c r="E10" s="12"/>
      <c r="F10" s="12"/>
      <c r="G10" s="12"/>
      <c r="H10" s="12"/>
      <c r="I10" s="5"/>
      <c r="J10" s="13"/>
    </row>
    <row r="11" spans="1:10" ht="70.25" customHeight="1" x14ac:dyDescent="0.45">
      <c r="A11" s="11" t="s">
        <v>10</v>
      </c>
      <c r="B11" s="5"/>
      <c r="C11" s="12"/>
      <c r="D11" s="12"/>
      <c r="E11" s="12"/>
      <c r="F11" s="12"/>
      <c r="G11" s="12"/>
      <c r="H11" s="12"/>
      <c r="I11" s="5"/>
      <c r="J11" s="13"/>
    </row>
    <row r="12" spans="1:10" s="10" customFormat="1" ht="70.25" customHeight="1" x14ac:dyDescent="0.45">
      <c r="A12" s="14" t="s">
        <v>11</v>
      </c>
      <c r="B12" s="8">
        <v>199.79</v>
      </c>
      <c r="C12" s="5"/>
      <c r="D12" s="6">
        <v>3397.65</v>
      </c>
      <c r="E12" s="5"/>
      <c r="F12" s="5"/>
      <c r="G12" s="5"/>
      <c r="H12" s="5"/>
      <c r="I12" s="15">
        <v>2</v>
      </c>
      <c r="J12" s="9" t="s">
        <v>12</v>
      </c>
    </row>
    <row r="13" spans="1:10" ht="70.25" customHeight="1" x14ac:dyDescent="0.45">
      <c r="A13" s="11" t="s">
        <v>13</v>
      </c>
      <c r="B13" s="5"/>
      <c r="C13" s="12"/>
      <c r="D13" s="12"/>
      <c r="E13" s="12"/>
      <c r="F13" s="12"/>
      <c r="G13" s="12"/>
      <c r="H13" s="12"/>
      <c r="I13" s="5"/>
      <c r="J13" s="13"/>
    </row>
    <row r="14" spans="1:10" ht="70.25" customHeight="1" x14ac:dyDescent="0.45">
      <c r="A14" s="11" t="s">
        <v>14</v>
      </c>
      <c r="B14" s="5"/>
      <c r="C14" s="12"/>
      <c r="D14" s="12"/>
      <c r="E14" s="12"/>
      <c r="F14" s="12"/>
      <c r="G14" s="12"/>
      <c r="H14" s="12"/>
      <c r="I14" s="5"/>
      <c r="J14" s="13"/>
    </row>
    <row r="15" spans="1:10" ht="70.25" customHeight="1" x14ac:dyDescent="0.45">
      <c r="A15" s="11" t="s">
        <v>15</v>
      </c>
      <c r="B15" s="5"/>
      <c r="C15" s="12"/>
      <c r="D15" s="12"/>
      <c r="E15" s="12"/>
      <c r="F15" s="12"/>
      <c r="G15" s="12"/>
      <c r="H15" s="12"/>
      <c r="I15" s="5"/>
      <c r="J15" s="13"/>
    </row>
    <row r="16" spans="1:10" ht="70.25" customHeight="1" x14ac:dyDescent="0.45">
      <c r="A16" s="11" t="s">
        <v>16</v>
      </c>
      <c r="B16" s="5"/>
      <c r="C16" s="12"/>
      <c r="D16" s="12"/>
      <c r="E16" s="12"/>
      <c r="F16" s="12"/>
      <c r="G16" s="12"/>
      <c r="H16" s="12"/>
      <c r="I16" s="5"/>
      <c r="J16" s="13"/>
    </row>
    <row r="17" spans="1:10" ht="70.25" customHeight="1" x14ac:dyDescent="0.45">
      <c r="A17" s="11" t="s">
        <v>17</v>
      </c>
      <c r="B17" s="5"/>
      <c r="C17" s="12"/>
      <c r="D17" s="12"/>
      <c r="E17" s="12"/>
      <c r="F17" s="12"/>
      <c r="G17" s="12"/>
      <c r="H17" s="12"/>
      <c r="I17" s="5"/>
      <c r="J17" s="13"/>
    </row>
    <row r="18" spans="1:10" s="17" customFormat="1" ht="69.75" x14ac:dyDescent="0.45">
      <c r="A18" s="14" t="s">
        <v>18</v>
      </c>
      <c r="B18" s="5">
        <f>97.37/2</f>
        <v>48.685000000000002</v>
      </c>
      <c r="C18" s="16"/>
      <c r="D18" s="16"/>
      <c r="E18" s="16"/>
      <c r="F18" s="16"/>
      <c r="G18" s="16"/>
      <c r="H18" s="16"/>
      <c r="I18" s="15">
        <v>2</v>
      </c>
      <c r="J18" s="9" t="s">
        <v>19</v>
      </c>
    </row>
    <row r="19" spans="1:10" s="17" customFormat="1" ht="75" customHeight="1" x14ac:dyDescent="0.45">
      <c r="A19" s="14" t="s">
        <v>20</v>
      </c>
      <c r="B19" s="5">
        <f>97.37/2</f>
        <v>48.685000000000002</v>
      </c>
      <c r="C19" s="16"/>
      <c r="D19" s="16"/>
      <c r="E19" s="16"/>
      <c r="F19" s="16"/>
      <c r="G19" s="16"/>
      <c r="H19" s="16"/>
      <c r="I19" s="15">
        <v>2</v>
      </c>
      <c r="J19" s="9" t="s">
        <v>21</v>
      </c>
    </row>
    <row r="20" spans="1:10" ht="70.25" customHeight="1" x14ac:dyDescent="0.45">
      <c r="A20" s="11" t="s">
        <v>22</v>
      </c>
      <c r="B20" s="5"/>
      <c r="C20" s="12"/>
      <c r="D20" s="12"/>
      <c r="E20" s="12"/>
      <c r="F20" s="12"/>
      <c r="G20" s="12"/>
      <c r="H20" s="12"/>
      <c r="I20" s="5"/>
      <c r="J20" s="13"/>
    </row>
    <row r="21" spans="1:10" ht="70.25" customHeight="1" x14ac:dyDescent="0.45">
      <c r="A21" s="11" t="s">
        <v>23</v>
      </c>
      <c r="B21" s="5"/>
      <c r="C21" s="12"/>
      <c r="D21" s="12"/>
      <c r="E21" s="12"/>
      <c r="F21" s="12"/>
      <c r="G21" s="12"/>
      <c r="H21" s="12"/>
      <c r="I21" s="5"/>
      <c r="J21" s="13"/>
    </row>
    <row r="22" spans="1:10" ht="70.25" customHeight="1" x14ac:dyDescent="0.45">
      <c r="A22" s="11" t="s">
        <v>24</v>
      </c>
      <c r="B22" s="5"/>
      <c r="C22" s="12"/>
      <c r="D22" s="12"/>
      <c r="E22" s="12"/>
      <c r="F22" s="12"/>
      <c r="G22" s="12"/>
      <c r="H22" s="12"/>
      <c r="I22" s="5"/>
      <c r="J22" s="13"/>
    </row>
    <row r="23" spans="1:10" ht="70.25" customHeight="1" x14ac:dyDescent="0.45">
      <c r="A23" s="11" t="s">
        <v>25</v>
      </c>
      <c r="B23" s="5"/>
      <c r="C23" s="12"/>
      <c r="D23" s="12"/>
      <c r="E23" s="12"/>
      <c r="F23" s="12"/>
      <c r="G23" s="12"/>
      <c r="H23" s="12"/>
      <c r="I23" s="5"/>
      <c r="J23" s="13"/>
    </row>
    <row r="24" spans="1:10" ht="70.25" customHeight="1" x14ac:dyDescent="0.45">
      <c r="A24" s="11" t="s">
        <v>26</v>
      </c>
      <c r="B24" s="5"/>
      <c r="C24" s="12"/>
      <c r="D24" s="12"/>
      <c r="E24" s="12"/>
      <c r="F24" s="12"/>
      <c r="G24" s="12"/>
      <c r="H24" s="12"/>
      <c r="I24" s="5"/>
      <c r="J24" s="13"/>
    </row>
    <row r="25" spans="1:10" ht="70.25" customHeight="1" x14ac:dyDescent="0.45">
      <c r="A25" s="11" t="s">
        <v>27</v>
      </c>
      <c r="B25" s="5"/>
      <c r="C25" s="12"/>
      <c r="D25" s="12"/>
      <c r="E25" s="12"/>
      <c r="F25" s="12"/>
      <c r="G25" s="12"/>
      <c r="H25" s="12"/>
      <c r="I25" s="5"/>
      <c r="J25" s="13"/>
    </row>
    <row r="26" spans="1:10" ht="93" x14ac:dyDescent="0.45">
      <c r="A26" s="14" t="s">
        <v>28</v>
      </c>
      <c r="B26" s="5"/>
      <c r="C26" s="5"/>
      <c r="D26" s="6">
        <f>'[1]План КС-15'!$L$44</f>
        <v>9843.39</v>
      </c>
      <c r="E26" s="5">
        <f>1400</f>
        <v>1400</v>
      </c>
      <c r="F26" s="5">
        <f>7222.22+171.55</f>
        <v>7393.77</v>
      </c>
      <c r="G26" s="5">
        <f>1256.61+356.19+1541.98+8749.94</f>
        <v>11904.720000000001</v>
      </c>
      <c r="H26" s="5">
        <f>1256.61+356.19+1541.99+8749.94</f>
        <v>11904.73</v>
      </c>
      <c r="I26" s="15">
        <v>2</v>
      </c>
      <c r="J26" s="9" t="s">
        <v>591</v>
      </c>
    </row>
    <row r="27" spans="1:10" ht="70.25" customHeight="1" x14ac:dyDescent="0.45">
      <c r="A27" s="11" t="s">
        <v>29</v>
      </c>
      <c r="B27" s="5"/>
      <c r="C27" s="12"/>
      <c r="D27" s="12"/>
      <c r="E27" s="12"/>
      <c r="F27" s="12"/>
      <c r="G27" s="12"/>
      <c r="H27" s="12"/>
      <c r="I27" s="5"/>
      <c r="J27" s="13"/>
    </row>
    <row r="28" spans="1:10" ht="70.25" customHeight="1" x14ac:dyDescent="0.45">
      <c r="A28" s="11" t="s">
        <v>30</v>
      </c>
      <c r="B28" s="5"/>
      <c r="C28" s="12"/>
      <c r="D28" s="12"/>
      <c r="E28" s="12"/>
      <c r="F28" s="12"/>
      <c r="G28" s="12"/>
      <c r="H28" s="12"/>
      <c r="I28" s="5"/>
      <c r="J28" s="13"/>
    </row>
    <row r="29" spans="1:10" ht="70.25" customHeight="1" x14ac:dyDescent="0.45">
      <c r="A29" s="11" t="s">
        <v>31</v>
      </c>
      <c r="B29" s="5"/>
      <c r="C29" s="12"/>
      <c r="D29" s="12"/>
      <c r="E29" s="12"/>
      <c r="F29" s="12"/>
      <c r="G29" s="12"/>
      <c r="H29" s="12"/>
      <c r="I29" s="5"/>
      <c r="J29" s="13"/>
    </row>
    <row r="30" spans="1:10" ht="70.25" customHeight="1" x14ac:dyDescent="0.45">
      <c r="A30" s="11" t="s">
        <v>32</v>
      </c>
      <c r="B30" s="5"/>
      <c r="C30" s="12"/>
      <c r="D30" s="12"/>
      <c r="E30" s="12"/>
      <c r="F30" s="12"/>
      <c r="G30" s="12"/>
      <c r="H30" s="12"/>
      <c r="I30" s="5"/>
      <c r="J30" s="13"/>
    </row>
    <row r="31" spans="1:10" ht="70.25" customHeight="1" x14ac:dyDescent="0.45">
      <c r="A31" s="11" t="s">
        <v>33</v>
      </c>
      <c r="B31" s="5"/>
      <c r="C31" s="12"/>
      <c r="D31" s="12"/>
      <c r="E31" s="12"/>
      <c r="F31" s="12"/>
      <c r="G31" s="12"/>
      <c r="H31" s="12"/>
      <c r="I31" s="5"/>
      <c r="J31" s="13"/>
    </row>
    <row r="32" spans="1:10" ht="70.25" customHeight="1" x14ac:dyDescent="0.45">
      <c r="A32" s="14" t="s">
        <v>34</v>
      </c>
      <c r="B32" s="5"/>
      <c r="C32" s="6">
        <f>'[1]План КС-15'!$L$19</f>
        <v>144.09</v>
      </c>
      <c r="D32" s="5"/>
      <c r="E32" s="5"/>
      <c r="F32" s="5"/>
      <c r="G32" s="5"/>
      <c r="H32" s="5"/>
      <c r="I32" s="5">
        <v>2</v>
      </c>
      <c r="J32" s="9" t="s">
        <v>573</v>
      </c>
    </row>
    <row r="33" spans="1:10" ht="70.25" customHeight="1" x14ac:dyDescent="0.45">
      <c r="A33" s="11" t="s">
        <v>35</v>
      </c>
      <c r="B33" s="5"/>
      <c r="C33" s="12"/>
      <c r="D33" s="12"/>
      <c r="E33" s="12"/>
      <c r="F33" s="12"/>
      <c r="G33" s="12"/>
      <c r="H33" s="12"/>
      <c r="I33" s="5"/>
      <c r="J33" s="13"/>
    </row>
    <row r="34" spans="1:10" ht="70.25" customHeight="1" x14ac:dyDescent="0.45">
      <c r="A34" s="11" t="s">
        <v>36</v>
      </c>
      <c r="B34" s="5"/>
      <c r="C34" s="12"/>
      <c r="D34" s="12"/>
      <c r="E34" s="12"/>
      <c r="F34" s="12"/>
      <c r="G34" s="12"/>
      <c r="H34" s="12"/>
      <c r="I34" s="5"/>
      <c r="J34" s="13"/>
    </row>
    <row r="35" spans="1:10" ht="70.25" customHeight="1" x14ac:dyDescent="0.45">
      <c r="A35" s="11" t="s">
        <v>37</v>
      </c>
      <c r="B35" s="5"/>
      <c r="C35" s="12"/>
      <c r="D35" s="12"/>
      <c r="E35" s="12"/>
      <c r="F35" s="12"/>
      <c r="G35" s="12"/>
      <c r="H35" s="12"/>
      <c r="I35" s="5"/>
      <c r="J35" s="13"/>
    </row>
    <row r="36" spans="1:10" ht="70.25" customHeight="1" x14ac:dyDescent="0.45">
      <c r="A36" s="11" t="s">
        <v>38</v>
      </c>
      <c r="B36" s="5"/>
      <c r="C36" s="12"/>
      <c r="D36" s="12"/>
      <c r="E36" s="12"/>
      <c r="F36" s="12"/>
      <c r="G36" s="12"/>
      <c r="H36" s="12"/>
      <c r="I36" s="5"/>
      <c r="J36" s="13"/>
    </row>
    <row r="37" spans="1:10" ht="70.25" customHeight="1" x14ac:dyDescent="0.45">
      <c r="A37" s="11" t="s">
        <v>39</v>
      </c>
      <c r="B37" s="5"/>
      <c r="C37" s="12"/>
      <c r="D37" s="12"/>
      <c r="E37" s="12"/>
      <c r="F37" s="12"/>
      <c r="G37" s="12"/>
      <c r="H37" s="12"/>
      <c r="I37" s="5"/>
      <c r="J37" s="13"/>
    </row>
    <row r="38" spans="1:10" ht="70.25" customHeight="1" x14ac:dyDescent="0.45">
      <c r="A38" s="11" t="s">
        <v>40</v>
      </c>
      <c r="B38" s="5"/>
      <c r="C38" s="12"/>
      <c r="D38" s="12"/>
      <c r="E38" s="12"/>
      <c r="F38" s="12"/>
      <c r="G38" s="12"/>
      <c r="H38" s="12"/>
      <c r="I38" s="5"/>
      <c r="J38" s="13"/>
    </row>
    <row r="39" spans="1:10" ht="70.25" customHeight="1" x14ac:dyDescent="0.45">
      <c r="A39" s="11" t="s">
        <v>41</v>
      </c>
      <c r="B39" s="5"/>
      <c r="C39" s="12"/>
      <c r="D39" s="12"/>
      <c r="E39" s="12"/>
      <c r="F39" s="12"/>
      <c r="G39" s="12"/>
      <c r="H39" s="12"/>
      <c r="I39" s="5"/>
      <c r="J39" s="13"/>
    </row>
    <row r="40" spans="1:10" ht="70.25" customHeight="1" x14ac:dyDescent="0.45">
      <c r="A40" s="11" t="s">
        <v>42</v>
      </c>
      <c r="B40" s="5"/>
      <c r="C40" s="12"/>
      <c r="D40" s="12"/>
      <c r="E40" s="12"/>
      <c r="F40" s="12"/>
      <c r="G40" s="12"/>
      <c r="H40" s="12"/>
      <c r="I40" s="5"/>
      <c r="J40" s="13"/>
    </row>
    <row r="41" spans="1:10" ht="70.25" customHeight="1" x14ac:dyDescent="0.45">
      <c r="A41" s="11" t="s">
        <v>43</v>
      </c>
      <c r="B41" s="5"/>
      <c r="C41" s="12"/>
      <c r="D41" s="12"/>
      <c r="E41" s="12"/>
      <c r="F41" s="12"/>
      <c r="G41" s="12"/>
      <c r="H41" s="12"/>
      <c r="I41" s="5"/>
      <c r="J41" s="13"/>
    </row>
    <row r="42" spans="1:10" ht="70.25" customHeight="1" x14ac:dyDescent="0.45">
      <c r="A42" s="11" t="s">
        <v>44</v>
      </c>
      <c r="B42" s="5"/>
      <c r="C42" s="12"/>
      <c r="D42" s="12"/>
      <c r="E42" s="12"/>
      <c r="F42" s="12"/>
      <c r="G42" s="12"/>
      <c r="H42" s="12"/>
      <c r="I42" s="5"/>
      <c r="J42" s="13"/>
    </row>
    <row r="43" spans="1:10" ht="70.25" customHeight="1" x14ac:dyDescent="0.45">
      <c r="A43" s="11" t="s">
        <v>45</v>
      </c>
      <c r="B43" s="5"/>
      <c r="C43" s="12"/>
      <c r="D43" s="12"/>
      <c r="E43" s="12"/>
      <c r="F43" s="12"/>
      <c r="G43" s="12"/>
      <c r="H43" s="12"/>
      <c r="I43" s="5"/>
      <c r="J43" s="13"/>
    </row>
    <row r="44" spans="1:10" ht="70.25" customHeight="1" x14ac:dyDescent="0.45">
      <c r="A44" s="11" t="s">
        <v>46</v>
      </c>
      <c r="B44" s="5"/>
      <c r="C44" s="12"/>
      <c r="D44" s="12"/>
      <c r="E44" s="12"/>
      <c r="F44" s="12"/>
      <c r="G44" s="12"/>
      <c r="H44" s="12"/>
      <c r="I44" s="5"/>
      <c r="J44" s="13"/>
    </row>
    <row r="45" spans="1:10" ht="70.25" customHeight="1" x14ac:dyDescent="0.45">
      <c r="A45" s="11" t="s">
        <v>47</v>
      </c>
      <c r="B45" s="5"/>
      <c r="C45" s="12"/>
      <c r="D45" s="12"/>
      <c r="E45" s="12"/>
      <c r="F45" s="12"/>
      <c r="G45" s="12"/>
      <c r="H45" s="12"/>
      <c r="I45" s="5"/>
      <c r="J45" s="13"/>
    </row>
    <row r="46" spans="1:10" ht="70.25" customHeight="1" x14ac:dyDescent="0.45">
      <c r="A46" s="11" t="s">
        <v>48</v>
      </c>
      <c r="B46" s="5"/>
      <c r="C46" s="12"/>
      <c r="D46" s="12"/>
      <c r="E46" s="12"/>
      <c r="F46" s="12"/>
      <c r="G46" s="12"/>
      <c r="H46" s="12"/>
      <c r="I46" s="5"/>
      <c r="J46" s="13"/>
    </row>
    <row r="47" spans="1:10" ht="70.25" customHeight="1" x14ac:dyDescent="0.45">
      <c r="A47" s="11" t="s">
        <v>49</v>
      </c>
      <c r="B47" s="5"/>
      <c r="C47" s="12"/>
      <c r="D47" s="12"/>
      <c r="E47" s="12"/>
      <c r="F47" s="12"/>
      <c r="G47" s="12"/>
      <c r="H47" s="12"/>
      <c r="I47" s="5"/>
      <c r="J47" s="13"/>
    </row>
    <row r="48" spans="1:10" ht="70.25" customHeight="1" x14ac:dyDescent="0.45">
      <c r="A48" s="11" t="s">
        <v>50</v>
      </c>
      <c r="B48" s="5"/>
      <c r="C48" s="12"/>
      <c r="D48" s="12"/>
      <c r="E48" s="12"/>
      <c r="F48" s="12"/>
      <c r="G48" s="12"/>
      <c r="H48" s="12"/>
      <c r="I48" s="5"/>
      <c r="J48" s="13"/>
    </row>
    <row r="49" spans="1:10" ht="70.25" customHeight="1" x14ac:dyDescent="0.45">
      <c r="A49" s="11" t="s">
        <v>51</v>
      </c>
      <c r="B49" s="5"/>
      <c r="C49" s="12"/>
      <c r="D49" s="12"/>
      <c r="E49" s="12"/>
      <c r="F49" s="12"/>
      <c r="G49" s="12"/>
      <c r="H49" s="12"/>
      <c r="I49" s="5"/>
      <c r="J49" s="13"/>
    </row>
    <row r="50" spans="1:10" ht="70.25" customHeight="1" x14ac:dyDescent="0.45">
      <c r="A50" s="11" t="s">
        <v>52</v>
      </c>
      <c r="B50" s="5"/>
      <c r="C50" s="12"/>
      <c r="D50" s="12"/>
      <c r="E50" s="12"/>
      <c r="F50" s="12"/>
      <c r="G50" s="12"/>
      <c r="H50" s="12"/>
      <c r="I50" s="5"/>
      <c r="J50" s="13"/>
    </row>
    <row r="51" spans="1:10" ht="70.25" customHeight="1" x14ac:dyDescent="0.45">
      <c r="A51" s="11" t="s">
        <v>53</v>
      </c>
      <c r="B51" s="5"/>
      <c r="C51" s="12"/>
      <c r="D51" s="12"/>
      <c r="E51" s="12"/>
      <c r="F51" s="12"/>
      <c r="G51" s="12"/>
      <c r="H51" s="12"/>
      <c r="I51" s="5"/>
      <c r="J51" s="13"/>
    </row>
    <row r="52" spans="1:10" ht="70.25" customHeight="1" x14ac:dyDescent="0.45">
      <c r="A52" s="11" t="s">
        <v>54</v>
      </c>
      <c r="B52" s="5"/>
      <c r="C52" s="12"/>
      <c r="D52" s="12"/>
      <c r="E52" s="12"/>
      <c r="F52" s="12"/>
      <c r="G52" s="12"/>
      <c r="H52" s="12"/>
      <c r="I52" s="5"/>
      <c r="J52" s="13"/>
    </row>
    <row r="53" spans="1:10" ht="70.25" customHeight="1" x14ac:dyDescent="0.45">
      <c r="A53" s="11" t="s">
        <v>55</v>
      </c>
      <c r="B53" s="5"/>
      <c r="C53" s="12"/>
      <c r="D53" s="12"/>
      <c r="E53" s="12"/>
      <c r="F53" s="12"/>
      <c r="G53" s="12"/>
      <c r="H53" s="12"/>
      <c r="I53" s="5"/>
      <c r="J53" s="13"/>
    </row>
    <row r="54" spans="1:10" ht="70.25" customHeight="1" x14ac:dyDescent="0.45">
      <c r="A54" s="11" t="s">
        <v>56</v>
      </c>
      <c r="B54" s="5"/>
      <c r="C54" s="12"/>
      <c r="D54" s="12"/>
      <c r="E54" s="12"/>
      <c r="F54" s="12"/>
      <c r="G54" s="12"/>
      <c r="H54" s="12"/>
      <c r="I54" s="5"/>
      <c r="J54" s="13"/>
    </row>
    <row r="55" spans="1:10" ht="70.25" customHeight="1" x14ac:dyDescent="0.45">
      <c r="A55" s="11" t="s">
        <v>57</v>
      </c>
      <c r="B55" s="5"/>
      <c r="C55" s="12"/>
      <c r="D55" s="12"/>
      <c r="E55" s="12"/>
      <c r="F55" s="12"/>
      <c r="G55" s="12"/>
      <c r="H55" s="12"/>
      <c r="I55" s="5"/>
      <c r="J55" s="13"/>
    </row>
    <row r="56" spans="1:10" ht="151.15" x14ac:dyDescent="0.45">
      <c r="A56" s="14" t="s">
        <v>58</v>
      </c>
      <c r="B56" s="5"/>
      <c r="C56" s="6">
        <f>'[2]План КС-15'!$L$66</f>
        <v>199.04599999999999</v>
      </c>
      <c r="D56" s="5">
        <v>2618.91</v>
      </c>
      <c r="E56" s="5">
        <f>397.37+262.54+194.79</f>
        <v>854.7</v>
      </c>
      <c r="F56" s="5">
        <f>3272.9+489.4+4183.8+378.17+792.64</f>
        <v>9116.91</v>
      </c>
      <c r="G56" s="5">
        <f>12633.69+2609.97+1073.48</f>
        <v>16317.14</v>
      </c>
      <c r="H56" s="5">
        <f>12633.69+2609.97+1073.48</f>
        <v>16317.14</v>
      </c>
      <c r="I56" s="5">
        <v>2</v>
      </c>
      <c r="J56" s="9" t="s">
        <v>593</v>
      </c>
    </row>
    <row r="57" spans="1:10" ht="70.25" customHeight="1" x14ac:dyDescent="0.45">
      <c r="A57" s="11" t="s">
        <v>59</v>
      </c>
      <c r="B57" s="5"/>
      <c r="C57" s="12"/>
      <c r="D57" s="12"/>
      <c r="E57" s="12"/>
      <c r="F57" s="12"/>
      <c r="G57" s="12"/>
      <c r="H57" s="12"/>
      <c r="I57" s="5"/>
      <c r="J57" s="13"/>
    </row>
    <row r="58" spans="1:10" ht="70.25" customHeight="1" x14ac:dyDescent="0.45">
      <c r="A58" s="11" t="s">
        <v>60</v>
      </c>
      <c r="B58" s="5"/>
      <c r="C58" s="12"/>
      <c r="D58" s="12"/>
      <c r="E58" s="12"/>
      <c r="F58" s="12"/>
      <c r="G58" s="12"/>
      <c r="H58" s="12"/>
      <c r="I58" s="5"/>
      <c r="J58" s="13"/>
    </row>
    <row r="59" spans="1:10" ht="70.25" customHeight="1" x14ac:dyDescent="0.45">
      <c r="A59" s="11" t="s">
        <v>61</v>
      </c>
      <c r="B59" s="5"/>
      <c r="C59" s="12"/>
      <c r="D59" s="12"/>
      <c r="E59" s="12"/>
      <c r="F59" s="12"/>
      <c r="G59" s="12"/>
      <c r="H59" s="12"/>
      <c r="I59" s="5"/>
      <c r="J59" s="13"/>
    </row>
    <row r="60" spans="1:10" ht="70.25" customHeight="1" x14ac:dyDescent="0.45">
      <c r="A60" s="11" t="s">
        <v>62</v>
      </c>
      <c r="B60" s="5"/>
      <c r="C60" s="12"/>
      <c r="D60" s="12"/>
      <c r="E60" s="12"/>
      <c r="F60" s="12"/>
      <c r="G60" s="12"/>
      <c r="H60" s="12"/>
      <c r="I60" s="5"/>
      <c r="J60" s="13"/>
    </row>
    <row r="61" spans="1:10" ht="70.25" customHeight="1" x14ac:dyDescent="0.45">
      <c r="A61" s="11" t="s">
        <v>63</v>
      </c>
      <c r="B61" s="5"/>
      <c r="C61" s="12"/>
      <c r="D61" s="12"/>
      <c r="E61" s="12"/>
      <c r="F61" s="12"/>
      <c r="G61" s="12"/>
      <c r="H61" s="12"/>
      <c r="I61" s="5"/>
      <c r="J61" s="13"/>
    </row>
    <row r="62" spans="1:10" ht="70.25" customHeight="1" x14ac:dyDescent="0.45">
      <c r="A62" s="11" t="s">
        <v>64</v>
      </c>
      <c r="B62" s="5"/>
      <c r="C62" s="12"/>
      <c r="D62" s="12"/>
      <c r="E62" s="12"/>
      <c r="F62" s="12"/>
      <c r="G62" s="12"/>
      <c r="H62" s="12"/>
      <c r="I62" s="5"/>
      <c r="J62" s="13"/>
    </row>
    <row r="63" spans="1:10" ht="70.25" customHeight="1" x14ac:dyDescent="0.45">
      <c r="A63" s="11" t="s">
        <v>65</v>
      </c>
      <c r="B63" s="5"/>
      <c r="C63" s="12"/>
      <c r="D63" s="12"/>
      <c r="E63" s="12"/>
      <c r="F63" s="12"/>
      <c r="G63" s="12"/>
      <c r="H63" s="12"/>
      <c r="I63" s="5"/>
      <c r="J63" s="13"/>
    </row>
    <row r="64" spans="1:10" ht="70.25" customHeight="1" x14ac:dyDescent="0.45">
      <c r="A64" s="11" t="s">
        <v>66</v>
      </c>
      <c r="B64" s="5"/>
      <c r="C64" s="12"/>
      <c r="D64" s="12"/>
      <c r="E64" s="12"/>
      <c r="F64" s="12"/>
      <c r="G64" s="12"/>
      <c r="H64" s="12"/>
      <c r="I64" s="5"/>
      <c r="J64" s="13"/>
    </row>
    <row r="65" spans="1:10" ht="70.25" customHeight="1" x14ac:dyDescent="0.45">
      <c r="A65" s="11" t="s">
        <v>67</v>
      </c>
      <c r="B65" s="5"/>
      <c r="C65" s="12"/>
      <c r="D65" s="12"/>
      <c r="E65" s="12"/>
      <c r="F65" s="12"/>
      <c r="G65" s="12"/>
      <c r="H65" s="12"/>
      <c r="I65" s="5"/>
      <c r="J65" s="13"/>
    </row>
    <row r="66" spans="1:10" ht="70.25" customHeight="1" x14ac:dyDescent="0.45">
      <c r="A66" s="11" t="s">
        <v>68</v>
      </c>
      <c r="B66" s="5"/>
      <c r="C66" s="12"/>
      <c r="D66" s="12"/>
      <c r="E66" s="12"/>
      <c r="F66" s="12"/>
      <c r="G66" s="12"/>
      <c r="H66" s="12"/>
      <c r="I66" s="5"/>
      <c r="J66" s="13"/>
    </row>
    <row r="67" spans="1:10" ht="70.25" customHeight="1" x14ac:dyDescent="0.45">
      <c r="A67" s="11" t="s">
        <v>69</v>
      </c>
      <c r="B67" s="5"/>
      <c r="C67" s="12"/>
      <c r="D67" s="12"/>
      <c r="E67" s="12"/>
      <c r="F67" s="12"/>
      <c r="G67" s="12"/>
      <c r="H67" s="12"/>
      <c r="I67" s="5"/>
      <c r="J67" s="13"/>
    </row>
    <row r="68" spans="1:10" ht="70.25" customHeight="1" x14ac:dyDescent="0.45">
      <c r="A68" s="11" t="s">
        <v>70</v>
      </c>
      <c r="B68" s="5"/>
      <c r="C68" s="12"/>
      <c r="D68" s="12"/>
      <c r="E68" s="12"/>
      <c r="F68" s="12"/>
      <c r="G68" s="12"/>
      <c r="H68" s="12"/>
      <c r="I68" s="5"/>
      <c r="J68" s="13"/>
    </row>
    <row r="69" spans="1:10" ht="70.25" customHeight="1" x14ac:dyDescent="0.45">
      <c r="A69" s="11" t="s">
        <v>71</v>
      </c>
      <c r="B69" s="5"/>
      <c r="C69" s="12"/>
      <c r="D69" s="12"/>
      <c r="E69" s="12"/>
      <c r="F69" s="12"/>
      <c r="G69" s="12"/>
      <c r="H69" s="12"/>
      <c r="I69" s="5"/>
      <c r="J69" s="13"/>
    </row>
    <row r="70" spans="1:10" ht="70.25" customHeight="1" x14ac:dyDescent="0.45">
      <c r="A70" s="11" t="s">
        <v>72</v>
      </c>
      <c r="B70" s="5"/>
      <c r="C70" s="12"/>
      <c r="D70" s="12"/>
      <c r="E70" s="12"/>
      <c r="F70" s="12"/>
      <c r="G70" s="12"/>
      <c r="H70" s="12"/>
      <c r="I70" s="5"/>
      <c r="J70" s="13"/>
    </row>
    <row r="71" spans="1:10" ht="70.25" customHeight="1" x14ac:dyDescent="0.45">
      <c r="A71" s="11" t="s">
        <v>73</v>
      </c>
      <c r="B71" s="5"/>
      <c r="C71" s="12"/>
      <c r="D71" s="12"/>
      <c r="E71" s="12"/>
      <c r="F71" s="12"/>
      <c r="G71" s="12"/>
      <c r="H71" s="12"/>
      <c r="I71" s="5"/>
      <c r="J71" s="13"/>
    </row>
    <row r="72" spans="1:10" ht="70.25" customHeight="1" x14ac:dyDescent="0.45">
      <c r="A72" s="11" t="s">
        <v>74</v>
      </c>
      <c r="B72" s="5"/>
      <c r="C72" s="12"/>
      <c r="D72" s="12"/>
      <c r="E72" s="12"/>
      <c r="F72" s="12"/>
      <c r="G72" s="12"/>
      <c r="H72" s="12"/>
      <c r="I72" s="5"/>
      <c r="J72" s="13"/>
    </row>
    <row r="73" spans="1:10" ht="70.25" customHeight="1" x14ac:dyDescent="0.45">
      <c r="A73" s="11" t="s">
        <v>75</v>
      </c>
      <c r="B73" s="5"/>
      <c r="C73" s="12"/>
      <c r="D73" s="12"/>
      <c r="E73" s="12"/>
      <c r="F73" s="12"/>
      <c r="G73" s="12"/>
      <c r="H73" s="12"/>
      <c r="I73" s="5"/>
      <c r="J73" s="13"/>
    </row>
    <row r="74" spans="1:10" ht="70.25" customHeight="1" x14ac:dyDescent="0.45">
      <c r="A74" s="11" t="s">
        <v>76</v>
      </c>
      <c r="B74" s="5"/>
      <c r="C74" s="12"/>
      <c r="D74" s="12"/>
      <c r="E74" s="12"/>
      <c r="F74" s="12"/>
      <c r="G74" s="12"/>
      <c r="H74" s="12"/>
      <c r="I74" s="5"/>
      <c r="J74" s="13"/>
    </row>
    <row r="75" spans="1:10" ht="70.25" customHeight="1" x14ac:dyDescent="0.45">
      <c r="A75" s="11" t="s">
        <v>77</v>
      </c>
      <c r="B75" s="5"/>
      <c r="C75" s="12"/>
      <c r="D75" s="12"/>
      <c r="E75" s="12"/>
      <c r="F75" s="12"/>
      <c r="G75" s="12"/>
      <c r="H75" s="12"/>
      <c r="I75" s="5"/>
      <c r="J75" s="13"/>
    </row>
    <row r="76" spans="1:10" ht="70.25" customHeight="1" x14ac:dyDescent="0.45">
      <c r="A76" s="11" t="s">
        <v>78</v>
      </c>
      <c r="B76" s="5"/>
      <c r="C76" s="12"/>
      <c r="D76" s="12"/>
      <c r="E76" s="12"/>
      <c r="F76" s="12"/>
      <c r="G76" s="12"/>
      <c r="H76" s="12"/>
      <c r="I76" s="5"/>
      <c r="J76" s="13"/>
    </row>
    <row r="77" spans="1:10" ht="70.25" customHeight="1" x14ac:dyDescent="0.45">
      <c r="A77" s="11" t="s">
        <v>79</v>
      </c>
      <c r="B77" s="5"/>
      <c r="C77" s="12"/>
      <c r="D77" s="12"/>
      <c r="E77" s="12"/>
      <c r="F77" s="12"/>
      <c r="G77" s="12"/>
      <c r="H77" s="12"/>
      <c r="I77" s="5"/>
      <c r="J77" s="13"/>
    </row>
    <row r="78" spans="1:10" ht="70.25" customHeight="1" x14ac:dyDescent="0.45">
      <c r="A78" s="11" t="s">
        <v>80</v>
      </c>
      <c r="B78" s="5"/>
      <c r="C78" s="12"/>
      <c r="D78" s="12"/>
      <c r="E78" s="12"/>
      <c r="F78" s="12"/>
      <c r="G78" s="12"/>
      <c r="H78" s="12"/>
      <c r="I78" s="5"/>
      <c r="J78" s="13"/>
    </row>
    <row r="79" spans="1:10" ht="70.25" customHeight="1" x14ac:dyDescent="0.45">
      <c r="A79" s="11" t="s">
        <v>81</v>
      </c>
      <c r="B79" s="5"/>
      <c r="C79" s="12"/>
      <c r="D79" s="12"/>
      <c r="E79" s="12"/>
      <c r="F79" s="12"/>
      <c r="G79" s="12"/>
      <c r="H79" s="12"/>
      <c r="I79" s="5"/>
      <c r="J79" s="13"/>
    </row>
    <row r="80" spans="1:10" ht="70.25" customHeight="1" x14ac:dyDescent="0.45">
      <c r="A80" s="11" t="s">
        <v>82</v>
      </c>
      <c r="B80" s="5"/>
      <c r="C80" s="12"/>
      <c r="D80" s="12"/>
      <c r="E80" s="12"/>
      <c r="F80" s="12"/>
      <c r="G80" s="12"/>
      <c r="H80" s="12"/>
      <c r="I80" s="5"/>
      <c r="J80" s="13"/>
    </row>
    <row r="81" spans="1:10" ht="70.25" customHeight="1" x14ac:dyDescent="0.45">
      <c r="A81" s="11" t="s">
        <v>83</v>
      </c>
      <c r="B81" s="5"/>
      <c r="C81" s="12"/>
      <c r="D81" s="12"/>
      <c r="E81" s="12"/>
      <c r="F81" s="12"/>
      <c r="G81" s="12"/>
      <c r="H81" s="12"/>
      <c r="I81" s="5"/>
      <c r="J81" s="13"/>
    </row>
    <row r="82" spans="1:10" ht="70.25" customHeight="1" x14ac:dyDescent="0.45">
      <c r="A82" s="14" t="s">
        <v>84</v>
      </c>
      <c r="B82" s="5"/>
      <c r="C82" s="5"/>
      <c r="D82" s="5"/>
      <c r="E82" s="5">
        <v>631.63</v>
      </c>
      <c r="F82" s="5">
        <f>235.59+15126.51</f>
        <v>15362.1</v>
      </c>
      <c r="G82" s="5">
        <v>945.59</v>
      </c>
      <c r="H82" s="5">
        <v>945.59</v>
      </c>
      <c r="I82" s="5">
        <v>2</v>
      </c>
      <c r="J82" s="9" t="s">
        <v>581</v>
      </c>
    </row>
    <row r="83" spans="1:10" ht="70.25" customHeight="1" x14ac:dyDescent="0.45">
      <c r="A83" s="11" t="s">
        <v>85</v>
      </c>
      <c r="B83" s="5"/>
      <c r="C83" s="12"/>
      <c r="D83" s="12"/>
      <c r="E83" s="12"/>
      <c r="F83" s="12"/>
      <c r="G83" s="12"/>
      <c r="H83" s="12"/>
      <c r="I83" s="5"/>
      <c r="J83" s="13"/>
    </row>
    <row r="84" spans="1:10" ht="70.25" customHeight="1" x14ac:dyDescent="0.45">
      <c r="A84" s="11" t="s">
        <v>86</v>
      </c>
      <c r="B84" s="5"/>
      <c r="C84" s="12"/>
      <c r="D84" s="12"/>
      <c r="E84" s="12"/>
      <c r="F84" s="12"/>
      <c r="G84" s="12"/>
      <c r="H84" s="12"/>
      <c r="I84" s="5"/>
      <c r="J84" s="13"/>
    </row>
    <row r="85" spans="1:10" ht="70.25" customHeight="1" x14ac:dyDescent="0.45">
      <c r="A85" s="11" t="s">
        <v>87</v>
      </c>
      <c r="B85" s="5"/>
      <c r="C85" s="12"/>
      <c r="D85" s="12"/>
      <c r="E85" s="12"/>
      <c r="F85" s="12"/>
      <c r="G85" s="12"/>
      <c r="H85" s="12"/>
      <c r="I85" s="5"/>
      <c r="J85" s="13"/>
    </row>
    <row r="86" spans="1:10" ht="70.25" customHeight="1" x14ac:dyDescent="0.45">
      <c r="A86" s="11" t="s">
        <v>88</v>
      </c>
      <c r="B86" s="5"/>
      <c r="C86" s="12"/>
      <c r="D86" s="12"/>
      <c r="E86" s="12"/>
      <c r="F86" s="12"/>
      <c r="G86" s="12"/>
      <c r="H86" s="12"/>
      <c r="I86" s="5"/>
      <c r="J86" s="13"/>
    </row>
    <row r="87" spans="1:10" ht="70.25" customHeight="1" x14ac:dyDescent="0.45">
      <c r="A87" s="11" t="s">
        <v>89</v>
      </c>
      <c r="B87" s="5"/>
      <c r="C87" s="12"/>
      <c r="D87" s="12"/>
      <c r="E87" s="12"/>
      <c r="F87" s="12"/>
      <c r="G87" s="12"/>
      <c r="H87" s="12"/>
      <c r="I87" s="5"/>
      <c r="J87" s="13"/>
    </row>
    <row r="88" spans="1:10" ht="70.25" customHeight="1" x14ac:dyDescent="0.45">
      <c r="A88" s="11" t="s">
        <v>90</v>
      </c>
      <c r="B88" s="5"/>
      <c r="C88" s="12"/>
      <c r="D88" s="12"/>
      <c r="E88" s="12"/>
      <c r="F88" s="12"/>
      <c r="G88" s="12"/>
      <c r="H88" s="12"/>
      <c r="I88" s="5"/>
      <c r="J88" s="13"/>
    </row>
    <row r="89" spans="1:10" ht="70.25" customHeight="1" x14ac:dyDescent="0.45">
      <c r="A89" s="11" t="s">
        <v>91</v>
      </c>
      <c r="B89" s="5"/>
      <c r="C89" s="12"/>
      <c r="D89" s="12"/>
      <c r="E89" s="12"/>
      <c r="F89" s="12"/>
      <c r="G89" s="12"/>
      <c r="H89" s="12"/>
      <c r="I89" s="5"/>
      <c r="J89" s="13"/>
    </row>
    <row r="90" spans="1:10" ht="70.25" customHeight="1" x14ac:dyDescent="0.45">
      <c r="A90" s="11" t="s">
        <v>92</v>
      </c>
      <c r="B90" s="5"/>
      <c r="C90" s="12"/>
      <c r="D90" s="12"/>
      <c r="E90" s="12"/>
      <c r="F90" s="12"/>
      <c r="G90" s="12"/>
      <c r="H90" s="12"/>
      <c r="I90" s="5"/>
      <c r="J90" s="13"/>
    </row>
    <row r="91" spans="1:10" ht="70.25" customHeight="1" x14ac:dyDescent="0.45">
      <c r="A91" s="11" t="s">
        <v>93</v>
      </c>
      <c r="B91" s="5"/>
      <c r="C91" s="12"/>
      <c r="D91" s="12"/>
      <c r="E91" s="12"/>
      <c r="F91" s="12"/>
      <c r="G91" s="12"/>
      <c r="H91" s="12"/>
      <c r="I91" s="5"/>
      <c r="J91" s="13"/>
    </row>
    <row r="92" spans="1:10" ht="70.25" customHeight="1" x14ac:dyDescent="0.45">
      <c r="A92" s="11" t="s">
        <v>94</v>
      </c>
      <c r="B92" s="5"/>
      <c r="C92" s="12"/>
      <c r="D92" s="12"/>
      <c r="E92" s="12"/>
      <c r="F92" s="12"/>
      <c r="G92" s="12"/>
      <c r="H92" s="12"/>
      <c r="I92" s="5"/>
      <c r="J92" s="13"/>
    </row>
    <row r="93" spans="1:10" ht="70.25" customHeight="1" x14ac:dyDescent="0.45">
      <c r="A93" s="11" t="s">
        <v>95</v>
      </c>
      <c r="B93" s="5"/>
      <c r="C93" s="12"/>
      <c r="D93" s="12"/>
      <c r="E93" s="12"/>
      <c r="F93" s="12"/>
      <c r="G93" s="12"/>
      <c r="H93" s="12"/>
      <c r="I93" s="5"/>
      <c r="J93" s="13"/>
    </row>
    <row r="94" spans="1:10" ht="70.25" customHeight="1" x14ac:dyDescent="0.45">
      <c r="A94" s="11" t="s">
        <v>96</v>
      </c>
      <c r="B94" s="5"/>
      <c r="C94" s="12"/>
      <c r="D94" s="12"/>
      <c r="E94" s="12"/>
      <c r="F94" s="12"/>
      <c r="G94" s="12"/>
      <c r="H94" s="12"/>
      <c r="I94" s="5"/>
      <c r="J94" s="13"/>
    </row>
    <row r="95" spans="1:10" ht="70.25" customHeight="1" x14ac:dyDescent="0.45">
      <c r="A95" s="11" t="s">
        <v>97</v>
      </c>
      <c r="B95" s="5"/>
      <c r="C95" s="12"/>
      <c r="D95" s="12"/>
      <c r="E95" s="12"/>
      <c r="F95" s="12"/>
      <c r="G95" s="12"/>
      <c r="H95" s="12"/>
      <c r="I95" s="5"/>
      <c r="J95" s="13"/>
    </row>
    <row r="96" spans="1:10" ht="70.25" customHeight="1" x14ac:dyDescent="0.45">
      <c r="A96" s="11" t="s">
        <v>98</v>
      </c>
      <c r="B96" s="5"/>
      <c r="C96" s="12"/>
      <c r="D96" s="12"/>
      <c r="E96" s="12"/>
      <c r="F96" s="12"/>
      <c r="G96" s="12"/>
      <c r="H96" s="12"/>
      <c r="I96" s="5"/>
      <c r="J96" s="13"/>
    </row>
    <row r="97" spans="1:10" ht="70.25" customHeight="1" x14ac:dyDescent="0.45">
      <c r="A97" s="11" t="s">
        <v>99</v>
      </c>
      <c r="B97" s="5"/>
      <c r="C97" s="12"/>
      <c r="D97" s="12"/>
      <c r="E97" s="12"/>
      <c r="F97" s="12"/>
      <c r="G97" s="12"/>
      <c r="H97" s="12"/>
      <c r="I97" s="5"/>
      <c r="J97" s="13"/>
    </row>
    <row r="98" spans="1:10" ht="70.25" customHeight="1" x14ac:dyDescent="0.45">
      <c r="A98" s="11" t="s">
        <v>100</v>
      </c>
      <c r="B98" s="5"/>
      <c r="C98" s="12"/>
      <c r="D98" s="12"/>
      <c r="E98" s="12"/>
      <c r="F98" s="12"/>
      <c r="G98" s="12"/>
      <c r="H98" s="12"/>
      <c r="I98" s="5"/>
      <c r="J98" s="13"/>
    </row>
    <row r="99" spans="1:10" ht="70.25" customHeight="1" x14ac:dyDescent="0.45">
      <c r="A99" s="11" t="s">
        <v>101</v>
      </c>
      <c r="B99" s="5"/>
      <c r="C99" s="12"/>
      <c r="D99" s="12"/>
      <c r="E99" s="12"/>
      <c r="F99" s="12"/>
      <c r="G99" s="12"/>
      <c r="H99" s="12"/>
      <c r="I99" s="5"/>
      <c r="J99" s="13"/>
    </row>
    <row r="100" spans="1:10" ht="70.25" customHeight="1" x14ac:dyDescent="0.45">
      <c r="A100" s="14" t="s">
        <v>102</v>
      </c>
      <c r="B100" s="5"/>
      <c r="C100" s="5"/>
      <c r="D100" s="6">
        <f>'[1]План КС-15'!$L$64</f>
        <v>858.2</v>
      </c>
      <c r="E100" s="5"/>
      <c r="F100" s="5"/>
      <c r="G100" s="5"/>
      <c r="H100" s="5"/>
      <c r="I100" s="5">
        <v>0</v>
      </c>
      <c r="J100" s="9" t="s">
        <v>577</v>
      </c>
    </row>
    <row r="101" spans="1:10" ht="70.25" customHeight="1" x14ac:dyDescent="0.45">
      <c r="A101" s="11" t="s">
        <v>332</v>
      </c>
      <c r="B101" s="5"/>
      <c r="C101" s="12"/>
      <c r="D101" s="12"/>
      <c r="E101" s="12"/>
      <c r="F101" s="12"/>
      <c r="G101" s="12"/>
      <c r="H101" s="12"/>
      <c r="I101" s="5"/>
      <c r="J101" s="13"/>
    </row>
    <row r="102" spans="1:10" ht="70.25" customHeight="1" x14ac:dyDescent="0.45">
      <c r="A102" s="14" t="s">
        <v>104</v>
      </c>
      <c r="B102" s="5"/>
      <c r="C102" s="5"/>
      <c r="D102" s="6">
        <f>'[1]План КС-15'!$L$61</f>
        <v>844.26</v>
      </c>
      <c r="E102" s="5"/>
      <c r="F102" s="5"/>
      <c r="G102" s="5"/>
      <c r="H102" s="5"/>
      <c r="I102" s="5">
        <v>0</v>
      </c>
      <c r="J102" s="9" t="s">
        <v>577</v>
      </c>
    </row>
    <row r="103" spans="1:10" ht="70.25" customHeight="1" x14ac:dyDescent="0.45">
      <c r="A103" s="11" t="s">
        <v>105</v>
      </c>
      <c r="B103" s="5"/>
      <c r="C103" s="12"/>
      <c r="D103" s="12"/>
      <c r="E103" s="12"/>
      <c r="F103" s="12"/>
      <c r="G103" s="12"/>
      <c r="H103" s="12"/>
      <c r="I103" s="5"/>
      <c r="J103" s="13"/>
    </row>
    <row r="104" spans="1:10" ht="70.25" customHeight="1" x14ac:dyDescent="0.45">
      <c r="A104" s="11" t="s">
        <v>106</v>
      </c>
      <c r="B104" s="5"/>
      <c r="C104" s="12"/>
      <c r="D104" s="12"/>
      <c r="E104" s="12"/>
      <c r="F104" s="12"/>
      <c r="G104" s="12"/>
      <c r="H104" s="12"/>
      <c r="I104" s="5"/>
      <c r="J104" s="13"/>
    </row>
    <row r="105" spans="1:10" ht="70.25" customHeight="1" x14ac:dyDescent="0.45">
      <c r="A105" s="11" t="s">
        <v>107</v>
      </c>
      <c r="B105" s="5"/>
      <c r="C105" s="12"/>
      <c r="D105" s="12"/>
      <c r="E105" s="12"/>
      <c r="F105" s="12"/>
      <c r="G105" s="12"/>
      <c r="H105" s="12"/>
      <c r="I105" s="5"/>
      <c r="J105" s="13"/>
    </row>
    <row r="106" spans="1:10" ht="70.25" customHeight="1" x14ac:dyDescent="0.45">
      <c r="A106" s="11" t="s">
        <v>108</v>
      </c>
      <c r="B106" s="5"/>
      <c r="C106" s="12"/>
      <c r="D106" s="12"/>
      <c r="E106" s="12"/>
      <c r="F106" s="12"/>
      <c r="G106" s="12"/>
      <c r="H106" s="12"/>
      <c r="I106" s="5"/>
      <c r="J106" s="13"/>
    </row>
    <row r="107" spans="1:10" ht="70.25" customHeight="1" x14ac:dyDescent="0.45">
      <c r="A107" s="11" t="s">
        <v>109</v>
      </c>
      <c r="B107" s="5"/>
      <c r="C107" s="12"/>
      <c r="D107" s="12"/>
      <c r="E107" s="12"/>
      <c r="F107" s="12"/>
      <c r="G107" s="12"/>
      <c r="H107" s="12"/>
      <c r="I107" s="5"/>
      <c r="J107" s="13"/>
    </row>
    <row r="108" spans="1:10" ht="70.25" customHeight="1" x14ac:dyDescent="0.45">
      <c r="A108" s="11" t="s">
        <v>110</v>
      </c>
      <c r="B108" s="5"/>
      <c r="C108" s="12"/>
      <c r="D108" s="12"/>
      <c r="E108" s="12"/>
      <c r="F108" s="12"/>
      <c r="G108" s="12"/>
      <c r="H108" s="12"/>
      <c r="I108" s="5"/>
      <c r="J108" s="13"/>
    </row>
    <row r="109" spans="1:10" s="10" customFormat="1" ht="70.25" customHeight="1" x14ac:dyDescent="0.45">
      <c r="A109" s="14" t="s">
        <v>111</v>
      </c>
      <c r="B109" s="6">
        <f>'[3]План КС-15'!$L$15</f>
        <v>15279.96</v>
      </c>
      <c r="C109" s="6">
        <v>19875.8</v>
      </c>
      <c r="D109" s="5">
        <f>0</f>
        <v>0</v>
      </c>
      <c r="E109" s="5">
        <f>15919.09</f>
        <v>15919.09</v>
      </c>
      <c r="F109" s="5">
        <v>8829.25</v>
      </c>
      <c r="G109" s="5"/>
      <c r="H109" s="5"/>
      <c r="I109" s="15">
        <v>2</v>
      </c>
      <c r="J109" s="9" t="s">
        <v>560</v>
      </c>
    </row>
    <row r="110" spans="1:10" ht="70.25" customHeight="1" x14ac:dyDescent="0.45">
      <c r="A110" s="11" t="s">
        <v>112</v>
      </c>
      <c r="B110" s="5"/>
      <c r="C110" s="12"/>
      <c r="D110" s="12"/>
      <c r="E110" s="12"/>
      <c r="F110" s="12"/>
      <c r="G110" s="12"/>
      <c r="H110" s="12"/>
      <c r="I110" s="5"/>
      <c r="J110" s="13"/>
    </row>
    <row r="111" spans="1:10" ht="70.25" customHeight="1" x14ac:dyDescent="0.45">
      <c r="A111" s="11" t="s">
        <v>113</v>
      </c>
      <c r="B111" s="5"/>
      <c r="C111" s="12"/>
      <c r="D111" s="12"/>
      <c r="E111" s="12"/>
      <c r="F111" s="12"/>
      <c r="G111" s="12"/>
      <c r="H111" s="12"/>
      <c r="I111" s="5"/>
      <c r="J111" s="13"/>
    </row>
    <row r="112" spans="1:10" ht="70.25" customHeight="1" x14ac:dyDescent="0.45">
      <c r="A112" s="11" t="s">
        <v>114</v>
      </c>
      <c r="B112" s="5"/>
      <c r="C112" s="12"/>
      <c r="D112" s="12"/>
      <c r="E112" s="12"/>
      <c r="F112" s="12"/>
      <c r="G112" s="12"/>
      <c r="H112" s="12"/>
      <c r="I112" s="5"/>
      <c r="J112" s="13"/>
    </row>
    <row r="113" spans="1:10" s="10" customFormat="1" ht="70.25" customHeight="1" x14ac:dyDescent="0.45">
      <c r="A113" s="14" t="s">
        <v>115</v>
      </c>
      <c r="B113" s="8">
        <v>679.79</v>
      </c>
      <c r="C113" s="5"/>
      <c r="D113" s="5"/>
      <c r="E113" s="5"/>
      <c r="F113" s="5"/>
      <c r="G113" s="5"/>
      <c r="H113" s="5"/>
      <c r="I113" s="15">
        <v>2</v>
      </c>
      <c r="J113" s="9" t="s">
        <v>116</v>
      </c>
    </row>
    <row r="114" spans="1:10" ht="70.25" customHeight="1" x14ac:dyDescent="0.45">
      <c r="A114" s="11" t="s">
        <v>117</v>
      </c>
      <c r="B114" s="5"/>
      <c r="C114" s="12"/>
      <c r="D114" s="12"/>
      <c r="E114" s="12"/>
      <c r="F114" s="12"/>
      <c r="G114" s="12"/>
      <c r="H114" s="12"/>
      <c r="I114" s="5"/>
      <c r="J114" s="13"/>
    </row>
    <row r="115" spans="1:10" ht="70.25" customHeight="1" x14ac:dyDescent="0.45">
      <c r="A115" s="11" t="s">
        <v>118</v>
      </c>
      <c r="B115" s="5"/>
      <c r="C115" s="12"/>
      <c r="D115" s="12"/>
      <c r="E115" s="12"/>
      <c r="F115" s="12"/>
      <c r="G115" s="12"/>
      <c r="H115" s="12"/>
      <c r="I115" s="5"/>
      <c r="J115" s="13"/>
    </row>
    <row r="116" spans="1:10" ht="70.25" customHeight="1" x14ac:dyDescent="0.45">
      <c r="A116" s="11" t="s">
        <v>119</v>
      </c>
      <c r="B116" s="5"/>
      <c r="C116" s="12"/>
      <c r="D116" s="12"/>
      <c r="E116" s="12"/>
      <c r="F116" s="12"/>
      <c r="G116" s="12"/>
      <c r="H116" s="12"/>
      <c r="I116" s="5"/>
      <c r="J116" s="13"/>
    </row>
    <row r="117" spans="1:10" ht="70.25" customHeight="1" x14ac:dyDescent="0.45">
      <c r="A117" s="14" t="s">
        <v>120</v>
      </c>
      <c r="B117" s="5"/>
      <c r="C117" s="6">
        <f>'[2]План КС-15'!$L$62</f>
        <v>707.99</v>
      </c>
      <c r="D117" s="5"/>
      <c r="E117" s="5"/>
      <c r="F117" s="5">
        <v>386.28</v>
      </c>
      <c r="G117" s="5"/>
      <c r="H117" s="5"/>
      <c r="I117" s="5">
        <v>2</v>
      </c>
      <c r="J117" s="9" t="s">
        <v>571</v>
      </c>
    </row>
    <row r="118" spans="1:10" ht="70.25" customHeight="1" x14ac:dyDescent="0.45">
      <c r="A118" s="11" t="s">
        <v>121</v>
      </c>
      <c r="B118" s="5"/>
      <c r="C118" s="12"/>
      <c r="D118" s="12"/>
      <c r="E118" s="12"/>
      <c r="F118" s="12"/>
      <c r="G118" s="12"/>
      <c r="H118" s="12"/>
      <c r="I118" s="5"/>
      <c r="J118" s="13"/>
    </row>
    <row r="119" spans="1:10" ht="70.25" customHeight="1" x14ac:dyDescent="0.45">
      <c r="A119" s="11" t="s">
        <v>122</v>
      </c>
      <c r="B119" s="5"/>
      <c r="C119" s="12"/>
      <c r="D119" s="12"/>
      <c r="E119" s="12"/>
      <c r="F119" s="12"/>
      <c r="G119" s="12"/>
      <c r="H119" s="12"/>
      <c r="I119" s="5"/>
      <c r="J119" s="13"/>
    </row>
    <row r="120" spans="1:10" ht="70.25" customHeight="1" x14ac:dyDescent="0.45">
      <c r="A120" s="11" t="s">
        <v>123</v>
      </c>
      <c r="B120" s="5"/>
      <c r="C120" s="12"/>
      <c r="D120" s="12"/>
      <c r="E120" s="12"/>
      <c r="F120" s="12"/>
      <c r="G120" s="12"/>
      <c r="H120" s="12"/>
      <c r="I120" s="5"/>
      <c r="J120" s="13"/>
    </row>
    <row r="121" spans="1:10" ht="70.25" customHeight="1" x14ac:dyDescent="0.45">
      <c r="A121" s="11" t="s">
        <v>124</v>
      </c>
      <c r="B121" s="5"/>
      <c r="C121" s="12"/>
      <c r="D121" s="12"/>
      <c r="E121" s="12"/>
      <c r="F121" s="12"/>
      <c r="G121" s="12"/>
      <c r="H121" s="12"/>
      <c r="I121" s="5"/>
      <c r="J121" s="13"/>
    </row>
    <row r="122" spans="1:10" ht="70.25" customHeight="1" x14ac:dyDescent="0.45">
      <c r="A122" s="11" t="s">
        <v>125</v>
      </c>
      <c r="B122" s="5"/>
      <c r="C122" s="12"/>
      <c r="D122" s="12"/>
      <c r="E122" s="12"/>
      <c r="F122" s="12"/>
      <c r="G122" s="12"/>
      <c r="H122" s="12"/>
      <c r="I122" s="5"/>
      <c r="J122" s="13"/>
    </row>
    <row r="123" spans="1:10" ht="70.25" customHeight="1" x14ac:dyDescent="0.45">
      <c r="A123" s="11" t="s">
        <v>126</v>
      </c>
      <c r="B123" s="5"/>
      <c r="C123" s="12"/>
      <c r="D123" s="12"/>
      <c r="E123" s="12"/>
      <c r="F123" s="12"/>
      <c r="G123" s="12"/>
      <c r="H123" s="12"/>
      <c r="I123" s="5"/>
      <c r="J123" s="13"/>
    </row>
    <row r="124" spans="1:10" ht="70.25" customHeight="1" x14ac:dyDescent="0.45">
      <c r="A124" s="11" t="s">
        <v>127</v>
      </c>
      <c r="B124" s="5"/>
      <c r="C124" s="12"/>
      <c r="D124" s="12"/>
      <c r="E124" s="12"/>
      <c r="F124" s="12"/>
      <c r="G124" s="12"/>
      <c r="H124" s="12"/>
      <c r="I124" s="5"/>
      <c r="J124" s="13"/>
    </row>
    <row r="125" spans="1:10" ht="70.25" customHeight="1" x14ac:dyDescent="0.45">
      <c r="A125" s="11" t="s">
        <v>128</v>
      </c>
      <c r="B125" s="5"/>
      <c r="C125" s="12"/>
      <c r="D125" s="12"/>
      <c r="E125" s="12"/>
      <c r="F125" s="12"/>
      <c r="G125" s="12"/>
      <c r="H125" s="12"/>
      <c r="I125" s="5"/>
      <c r="J125" s="13"/>
    </row>
    <row r="126" spans="1:10" ht="70.25" customHeight="1" x14ac:dyDescent="0.45">
      <c r="A126" s="11" t="s">
        <v>129</v>
      </c>
      <c r="B126" s="5"/>
      <c r="C126" s="12"/>
      <c r="D126" s="12"/>
      <c r="E126" s="12"/>
      <c r="F126" s="12"/>
      <c r="G126" s="12"/>
      <c r="H126" s="12"/>
      <c r="I126" s="5"/>
      <c r="J126" s="13"/>
    </row>
    <row r="127" spans="1:10" ht="70.25" customHeight="1" x14ac:dyDescent="0.45">
      <c r="A127" s="11" t="s">
        <v>130</v>
      </c>
      <c r="B127" s="5"/>
      <c r="C127" s="12"/>
      <c r="D127" s="12"/>
      <c r="E127" s="12"/>
      <c r="F127" s="12"/>
      <c r="G127" s="12"/>
      <c r="H127" s="12"/>
      <c r="I127" s="5"/>
      <c r="J127" s="13"/>
    </row>
    <row r="128" spans="1:10" s="10" customFormat="1" ht="70.25" customHeight="1" x14ac:dyDescent="0.45">
      <c r="A128" s="14" t="s">
        <v>131</v>
      </c>
      <c r="B128" s="5"/>
      <c r="C128" s="6">
        <v>806.54</v>
      </c>
      <c r="D128" s="5"/>
      <c r="E128" s="5"/>
      <c r="F128" s="5"/>
      <c r="G128" s="5"/>
      <c r="H128" s="5"/>
      <c r="I128" s="21">
        <v>1</v>
      </c>
      <c r="J128" s="9" t="s">
        <v>531</v>
      </c>
    </row>
    <row r="129" spans="1:10" ht="70.25" customHeight="1" x14ac:dyDescent="0.45">
      <c r="A129" s="11" t="s">
        <v>132</v>
      </c>
      <c r="B129" s="5"/>
      <c r="C129" s="12"/>
      <c r="D129" s="12"/>
      <c r="E129" s="12"/>
      <c r="F129" s="12"/>
      <c r="G129" s="12"/>
      <c r="H129" s="12"/>
      <c r="I129" s="5"/>
      <c r="J129" s="13"/>
    </row>
    <row r="130" spans="1:10" ht="70.25" customHeight="1" x14ac:dyDescent="0.45">
      <c r="A130" s="11" t="s">
        <v>133</v>
      </c>
      <c r="B130" s="5"/>
      <c r="C130" s="12"/>
      <c r="D130" s="12"/>
      <c r="E130" s="12"/>
      <c r="F130" s="12"/>
      <c r="G130" s="12"/>
      <c r="H130" s="12"/>
      <c r="I130" s="5"/>
      <c r="J130" s="13"/>
    </row>
    <row r="131" spans="1:10" ht="70.25" customHeight="1" x14ac:dyDescent="0.45">
      <c r="A131" s="11" t="s">
        <v>134</v>
      </c>
      <c r="B131" s="5"/>
      <c r="C131" s="12"/>
      <c r="D131" s="12"/>
      <c r="E131" s="12"/>
      <c r="F131" s="12"/>
      <c r="G131" s="12"/>
      <c r="H131" s="12"/>
      <c r="I131" s="5"/>
      <c r="J131" s="13"/>
    </row>
    <row r="132" spans="1:10" ht="70.25" customHeight="1" x14ac:dyDescent="0.45">
      <c r="A132" s="11" t="s">
        <v>135</v>
      </c>
      <c r="B132" s="5"/>
      <c r="C132" s="12"/>
      <c r="D132" s="12"/>
      <c r="E132" s="12"/>
      <c r="F132" s="12"/>
      <c r="G132" s="12"/>
      <c r="H132" s="12"/>
      <c r="I132" s="5"/>
      <c r="J132" s="13"/>
    </row>
    <row r="133" spans="1:10" ht="70.25" customHeight="1" x14ac:dyDescent="0.45">
      <c r="A133" s="11" t="s">
        <v>136</v>
      </c>
      <c r="B133" s="5"/>
      <c r="C133" s="12"/>
      <c r="D133" s="12"/>
      <c r="E133" s="12"/>
      <c r="F133" s="12"/>
      <c r="G133" s="12"/>
      <c r="H133" s="12"/>
      <c r="I133" s="5"/>
      <c r="J133" s="13"/>
    </row>
    <row r="134" spans="1:10" ht="70.25" customHeight="1" x14ac:dyDescent="0.45">
      <c r="A134" s="11" t="s">
        <v>137</v>
      </c>
      <c r="B134" s="5"/>
      <c r="C134" s="12"/>
      <c r="D134" s="12"/>
      <c r="E134" s="12"/>
      <c r="F134" s="12"/>
      <c r="G134" s="12"/>
      <c r="H134" s="12"/>
      <c r="I134" s="5"/>
      <c r="J134" s="13"/>
    </row>
    <row r="135" spans="1:10" ht="70.25" customHeight="1" x14ac:dyDescent="0.45">
      <c r="A135" s="11" t="s">
        <v>138</v>
      </c>
      <c r="B135" s="5"/>
      <c r="C135" s="12"/>
      <c r="D135" s="12"/>
      <c r="E135" s="12"/>
      <c r="F135" s="12"/>
      <c r="G135" s="12"/>
      <c r="H135" s="12"/>
      <c r="I135" s="5"/>
      <c r="J135" s="13"/>
    </row>
    <row r="136" spans="1:10" ht="70.25" customHeight="1" x14ac:dyDescent="0.45">
      <c r="A136" s="11" t="s">
        <v>139</v>
      </c>
      <c r="B136" s="5"/>
      <c r="C136" s="12"/>
      <c r="D136" s="12"/>
      <c r="E136" s="12"/>
      <c r="F136" s="12"/>
      <c r="G136" s="12"/>
      <c r="H136" s="12"/>
      <c r="I136" s="5"/>
      <c r="J136" s="13"/>
    </row>
    <row r="137" spans="1:10" ht="70.25" customHeight="1" x14ac:dyDescent="0.45">
      <c r="A137" s="11" t="s">
        <v>140</v>
      </c>
      <c r="B137" s="5"/>
      <c r="C137" s="12"/>
      <c r="D137" s="12"/>
      <c r="E137" s="12"/>
      <c r="F137" s="12"/>
      <c r="G137" s="12"/>
      <c r="H137" s="12"/>
      <c r="I137" s="5"/>
      <c r="J137" s="13"/>
    </row>
    <row r="138" spans="1:10" ht="70.25" customHeight="1" x14ac:dyDescent="0.45">
      <c r="A138" s="11" t="s">
        <v>141</v>
      </c>
      <c r="B138" s="5"/>
      <c r="C138" s="12"/>
      <c r="D138" s="12"/>
      <c r="E138" s="12"/>
      <c r="F138" s="12"/>
      <c r="G138" s="12"/>
      <c r="H138" s="12"/>
      <c r="I138" s="5"/>
      <c r="J138" s="13"/>
    </row>
    <row r="139" spans="1:10" ht="70.25" customHeight="1" x14ac:dyDescent="0.45">
      <c r="A139" s="11" t="s">
        <v>142</v>
      </c>
      <c r="B139" s="5"/>
      <c r="C139" s="12"/>
      <c r="D139" s="12"/>
      <c r="E139" s="12"/>
      <c r="F139" s="12"/>
      <c r="G139" s="12"/>
      <c r="H139" s="12"/>
      <c r="I139" s="5"/>
      <c r="J139" s="13"/>
    </row>
    <row r="140" spans="1:10" ht="70.25" customHeight="1" x14ac:dyDescent="0.45">
      <c r="A140" s="11" t="s">
        <v>143</v>
      </c>
      <c r="B140" s="5"/>
      <c r="C140" s="12"/>
      <c r="D140" s="12"/>
      <c r="E140" s="12"/>
      <c r="F140" s="12"/>
      <c r="G140" s="12"/>
      <c r="H140" s="12"/>
      <c r="I140" s="5"/>
      <c r="J140" s="13"/>
    </row>
    <row r="141" spans="1:10" ht="70.25" customHeight="1" x14ac:dyDescent="0.45">
      <c r="A141" s="11" t="s">
        <v>144</v>
      </c>
      <c r="B141" s="5"/>
      <c r="C141" s="12"/>
      <c r="D141" s="12"/>
      <c r="E141" s="12"/>
      <c r="F141" s="12"/>
      <c r="G141" s="12"/>
      <c r="H141" s="12"/>
      <c r="I141" s="5"/>
      <c r="J141" s="13"/>
    </row>
    <row r="142" spans="1:10" ht="70.25" customHeight="1" x14ac:dyDescent="0.45">
      <c r="A142" s="11" t="s">
        <v>145</v>
      </c>
      <c r="B142" s="5"/>
      <c r="C142" s="12"/>
      <c r="D142" s="12"/>
      <c r="E142" s="12"/>
      <c r="F142" s="12"/>
      <c r="G142" s="12"/>
      <c r="H142" s="12"/>
      <c r="I142" s="5"/>
      <c r="J142" s="13"/>
    </row>
    <row r="143" spans="1:10" ht="70.25" customHeight="1" x14ac:dyDescent="0.45">
      <c r="A143" s="11" t="s">
        <v>146</v>
      </c>
      <c r="B143" s="5"/>
      <c r="C143" s="12"/>
      <c r="D143" s="12"/>
      <c r="E143" s="12"/>
      <c r="F143" s="12"/>
      <c r="G143" s="12"/>
      <c r="H143" s="12"/>
      <c r="I143" s="5"/>
      <c r="J143" s="13"/>
    </row>
    <row r="144" spans="1:10" ht="70.25" customHeight="1" x14ac:dyDescent="0.45">
      <c r="A144" s="11" t="s">
        <v>147</v>
      </c>
      <c r="B144" s="5"/>
      <c r="C144" s="12"/>
      <c r="D144" s="12"/>
      <c r="E144" s="12"/>
      <c r="F144" s="12"/>
      <c r="G144" s="12"/>
      <c r="H144" s="12"/>
      <c r="I144" s="5"/>
      <c r="J144" s="13"/>
    </row>
    <row r="145" spans="1:10" ht="70.25" customHeight="1" x14ac:dyDescent="0.45">
      <c r="A145" s="11" t="s">
        <v>148</v>
      </c>
      <c r="B145" s="5"/>
      <c r="C145" s="12"/>
      <c r="D145" s="12"/>
      <c r="E145" s="12"/>
      <c r="F145" s="12"/>
      <c r="G145" s="12"/>
      <c r="H145" s="12"/>
      <c r="I145" s="5"/>
      <c r="J145" s="13"/>
    </row>
    <row r="146" spans="1:10" ht="70.25" customHeight="1" x14ac:dyDescent="0.45">
      <c r="A146" s="11" t="s">
        <v>149</v>
      </c>
      <c r="B146" s="5"/>
      <c r="C146" s="12"/>
      <c r="D146" s="12"/>
      <c r="E146" s="12"/>
      <c r="F146" s="12"/>
      <c r="G146" s="12"/>
      <c r="H146" s="12"/>
      <c r="I146" s="5"/>
      <c r="J146" s="13"/>
    </row>
    <row r="147" spans="1:10" ht="70.25" customHeight="1" x14ac:dyDescent="0.45">
      <c r="A147" s="11" t="s">
        <v>150</v>
      </c>
      <c r="B147" s="5"/>
      <c r="C147" s="12"/>
      <c r="D147" s="12"/>
      <c r="E147" s="12"/>
      <c r="F147" s="12"/>
      <c r="G147" s="12"/>
      <c r="H147" s="12"/>
      <c r="I147" s="5"/>
      <c r="J147" s="13"/>
    </row>
    <row r="148" spans="1:10" ht="70.25" customHeight="1" x14ac:dyDescent="0.45">
      <c r="A148" s="11" t="s">
        <v>151</v>
      </c>
      <c r="B148" s="5"/>
      <c r="C148" s="12"/>
      <c r="D148" s="12"/>
      <c r="E148" s="12"/>
      <c r="F148" s="12"/>
      <c r="G148" s="12"/>
      <c r="H148" s="12"/>
      <c r="I148" s="5"/>
      <c r="J148" s="13"/>
    </row>
    <row r="149" spans="1:10" ht="70.25" customHeight="1" x14ac:dyDescent="0.45">
      <c r="A149" s="11" t="s">
        <v>152</v>
      </c>
      <c r="B149" s="5"/>
      <c r="C149" s="12"/>
      <c r="D149" s="12"/>
      <c r="E149" s="12"/>
      <c r="F149" s="12"/>
      <c r="G149" s="12"/>
      <c r="H149" s="12"/>
      <c r="I149" s="5"/>
      <c r="J149" s="13"/>
    </row>
    <row r="150" spans="1:10" ht="70.25" customHeight="1" x14ac:dyDescent="0.45">
      <c r="A150" s="11" t="s">
        <v>153</v>
      </c>
      <c r="B150" s="5"/>
      <c r="C150" s="12"/>
      <c r="D150" s="12"/>
      <c r="E150" s="12"/>
      <c r="F150" s="12"/>
      <c r="G150" s="12"/>
      <c r="H150" s="12"/>
      <c r="I150" s="5"/>
      <c r="J150" s="13"/>
    </row>
    <row r="151" spans="1:10" ht="70.25" customHeight="1" x14ac:dyDescent="0.45">
      <c r="A151" s="11" t="s">
        <v>154</v>
      </c>
      <c r="B151" s="5"/>
      <c r="C151" s="12"/>
      <c r="D151" s="12"/>
      <c r="E151" s="12"/>
      <c r="F151" s="12"/>
      <c r="G151" s="12"/>
      <c r="H151" s="12"/>
      <c r="I151" s="5"/>
      <c r="J151" s="13"/>
    </row>
    <row r="152" spans="1:10" ht="70.25" customHeight="1" x14ac:dyDescent="0.45">
      <c r="A152" s="11" t="s">
        <v>155</v>
      </c>
      <c r="B152" s="5"/>
      <c r="C152" s="12"/>
      <c r="D152" s="12"/>
      <c r="E152" s="12"/>
      <c r="F152" s="12"/>
      <c r="G152" s="12"/>
      <c r="H152" s="12"/>
      <c r="I152" s="5"/>
      <c r="J152" s="13"/>
    </row>
    <row r="153" spans="1:10" ht="70.25" customHeight="1" x14ac:dyDescent="0.45">
      <c r="A153" s="11" t="s">
        <v>156</v>
      </c>
      <c r="B153" s="5"/>
      <c r="C153" s="12"/>
      <c r="D153" s="12"/>
      <c r="E153" s="12"/>
      <c r="F153" s="12"/>
      <c r="G153" s="12"/>
      <c r="H153" s="12"/>
      <c r="I153" s="5"/>
      <c r="J153" s="13"/>
    </row>
    <row r="154" spans="1:10" ht="70.25" customHeight="1" x14ac:dyDescent="0.45">
      <c r="A154" s="11" t="s">
        <v>157</v>
      </c>
      <c r="B154" s="5"/>
      <c r="C154" s="12"/>
      <c r="D154" s="12"/>
      <c r="E154" s="12"/>
      <c r="F154" s="12"/>
      <c r="G154" s="12"/>
      <c r="H154" s="12"/>
      <c r="I154" s="5"/>
      <c r="J154" s="13"/>
    </row>
    <row r="155" spans="1:10" ht="70.25" customHeight="1" x14ac:dyDescent="0.45">
      <c r="A155" s="11" t="s">
        <v>158</v>
      </c>
      <c r="B155" s="5"/>
      <c r="C155" s="12"/>
      <c r="D155" s="12"/>
      <c r="E155" s="12"/>
      <c r="F155" s="12"/>
      <c r="G155" s="12"/>
      <c r="H155" s="12"/>
      <c r="I155" s="5"/>
      <c r="J155" s="13"/>
    </row>
    <row r="156" spans="1:10" ht="85.5" x14ac:dyDescent="0.45">
      <c r="A156" s="11" t="s">
        <v>159</v>
      </c>
      <c r="B156" s="5"/>
      <c r="C156" s="12"/>
      <c r="D156" s="12"/>
      <c r="E156" s="12"/>
      <c r="F156" s="12"/>
      <c r="G156" s="12"/>
      <c r="H156" s="12"/>
      <c r="I156" s="5"/>
      <c r="J156" s="13"/>
    </row>
    <row r="157" spans="1:10" s="17" customFormat="1" ht="81.400000000000006" x14ac:dyDescent="0.45">
      <c r="A157" s="18" t="s">
        <v>160</v>
      </c>
      <c r="B157" s="8">
        <v>448.72</v>
      </c>
      <c r="C157" s="19">
        <v>844.27</v>
      </c>
      <c r="D157" s="16"/>
      <c r="E157" s="16"/>
      <c r="F157" s="16"/>
      <c r="G157" s="16">
        <f>83.51</f>
        <v>83.51</v>
      </c>
      <c r="H157" s="16">
        <f>83.51</f>
        <v>83.51</v>
      </c>
      <c r="I157" s="7">
        <v>2</v>
      </c>
      <c r="J157" s="9" t="s">
        <v>590</v>
      </c>
    </row>
    <row r="158" spans="1:10" ht="70.25" customHeight="1" x14ac:dyDescent="0.45">
      <c r="A158" s="11" t="s">
        <v>161</v>
      </c>
      <c r="B158" s="5"/>
      <c r="C158" s="12"/>
      <c r="D158" s="12"/>
      <c r="E158" s="12"/>
      <c r="F158" s="12"/>
      <c r="G158" s="12"/>
      <c r="H158" s="12"/>
      <c r="I158" s="5"/>
      <c r="J158" s="13"/>
    </row>
    <row r="159" spans="1:10" ht="70.25" customHeight="1" x14ac:dyDescent="0.45">
      <c r="A159" s="11" t="s">
        <v>162</v>
      </c>
      <c r="B159" s="5"/>
      <c r="C159" s="12"/>
      <c r="D159" s="12"/>
      <c r="E159" s="12"/>
      <c r="F159" s="12"/>
      <c r="G159" s="12"/>
      <c r="H159" s="12"/>
      <c r="I159" s="5"/>
      <c r="J159" s="13"/>
    </row>
    <row r="160" spans="1:10" ht="70.25" customHeight="1" x14ac:dyDescent="0.45">
      <c r="A160" s="11" t="s">
        <v>163</v>
      </c>
      <c r="B160" s="5"/>
      <c r="C160" s="12"/>
      <c r="D160" s="12"/>
      <c r="E160" s="12"/>
      <c r="F160" s="12"/>
      <c r="G160" s="12"/>
      <c r="H160" s="12"/>
      <c r="I160" s="5"/>
      <c r="J160" s="13"/>
    </row>
    <row r="161" spans="1:10" ht="70.25" customHeight="1" x14ac:dyDescent="0.45">
      <c r="A161" s="11" t="s">
        <v>164</v>
      </c>
      <c r="B161" s="5"/>
      <c r="C161" s="12"/>
      <c r="D161" s="12"/>
      <c r="E161" s="12"/>
      <c r="F161" s="12"/>
      <c r="G161" s="12"/>
      <c r="H161" s="12"/>
      <c r="I161" s="5"/>
      <c r="J161" s="13"/>
    </row>
    <row r="162" spans="1:10" ht="70.25" customHeight="1" x14ac:dyDescent="0.45">
      <c r="A162" s="11" t="s">
        <v>165</v>
      </c>
      <c r="B162" s="5"/>
      <c r="C162" s="12"/>
      <c r="D162" s="12"/>
      <c r="E162" s="12"/>
      <c r="F162" s="12"/>
      <c r="G162" s="12"/>
      <c r="H162" s="12"/>
      <c r="I162" s="5"/>
      <c r="J162" s="13"/>
    </row>
    <row r="163" spans="1:10" ht="70.25" customHeight="1" x14ac:dyDescent="0.45">
      <c r="A163" s="11" t="s">
        <v>166</v>
      </c>
      <c r="B163" s="5"/>
      <c r="C163" s="12"/>
      <c r="D163" s="12"/>
      <c r="E163" s="12"/>
      <c r="F163" s="12"/>
      <c r="G163" s="12"/>
      <c r="H163" s="12"/>
      <c r="I163" s="5"/>
      <c r="J163" s="13"/>
    </row>
    <row r="164" spans="1:10" ht="70.25" customHeight="1" x14ac:dyDescent="0.45">
      <c r="A164" s="11" t="s">
        <v>167</v>
      </c>
      <c r="B164" s="5"/>
      <c r="C164" s="12"/>
      <c r="D164" s="12"/>
      <c r="E164" s="12"/>
      <c r="F164" s="12"/>
      <c r="G164" s="12"/>
      <c r="H164" s="12"/>
      <c r="I164" s="5"/>
      <c r="J164" s="13"/>
    </row>
    <row r="165" spans="1:10" ht="70.25" customHeight="1" x14ac:dyDescent="0.45">
      <c r="A165" s="11" t="s">
        <v>168</v>
      </c>
      <c r="B165" s="5"/>
      <c r="C165" s="12"/>
      <c r="D165" s="12"/>
      <c r="E165" s="12"/>
      <c r="F165" s="12"/>
      <c r="G165" s="12"/>
      <c r="H165" s="12"/>
      <c r="I165" s="5"/>
      <c r="J165" s="13"/>
    </row>
    <row r="166" spans="1:10" ht="70.25" customHeight="1" x14ac:dyDescent="0.45">
      <c r="A166" s="11" t="s">
        <v>169</v>
      </c>
      <c r="B166" s="5"/>
      <c r="C166" s="12"/>
      <c r="D166" s="12"/>
      <c r="E166" s="12"/>
      <c r="F166" s="12"/>
      <c r="G166" s="12"/>
      <c r="H166" s="12"/>
      <c r="I166" s="5"/>
      <c r="J166" s="13"/>
    </row>
    <row r="167" spans="1:10" ht="70.25" customHeight="1" x14ac:dyDescent="0.45">
      <c r="A167" s="11" t="s">
        <v>170</v>
      </c>
      <c r="B167" s="5"/>
      <c r="C167" s="12"/>
      <c r="D167" s="12"/>
      <c r="E167" s="12"/>
      <c r="F167" s="12"/>
      <c r="G167" s="12"/>
      <c r="H167" s="12"/>
      <c r="I167" s="5"/>
      <c r="J167" s="13"/>
    </row>
    <row r="168" spans="1:10" ht="70.25" customHeight="1" x14ac:dyDescent="0.45">
      <c r="A168" s="11" t="s">
        <v>171</v>
      </c>
      <c r="B168" s="5"/>
      <c r="C168" s="12"/>
      <c r="D168" s="12"/>
      <c r="E168" s="12"/>
      <c r="F168" s="12"/>
      <c r="G168" s="12"/>
      <c r="H168" s="12"/>
      <c r="I168" s="5"/>
      <c r="J168" s="13"/>
    </row>
    <row r="169" spans="1:10" ht="70.25" customHeight="1" x14ac:dyDescent="0.45">
      <c r="A169" s="11" t="s">
        <v>172</v>
      </c>
      <c r="B169" s="5"/>
      <c r="C169" s="12"/>
      <c r="D169" s="12"/>
      <c r="E169" s="12"/>
      <c r="F169" s="12"/>
      <c r="G169" s="12"/>
      <c r="H169" s="12"/>
      <c r="I169" s="5"/>
      <c r="J169" s="13"/>
    </row>
    <row r="170" spans="1:10" ht="70.25" customHeight="1" x14ac:dyDescent="0.45">
      <c r="A170" s="11" t="s">
        <v>173</v>
      </c>
      <c r="B170" s="5"/>
      <c r="C170" s="12"/>
      <c r="D170" s="12"/>
      <c r="E170" s="12"/>
      <c r="F170" s="12"/>
      <c r="G170" s="12"/>
      <c r="H170" s="12"/>
      <c r="I170" s="5"/>
      <c r="J170" s="13"/>
    </row>
    <row r="171" spans="1:10" ht="70.25" customHeight="1" x14ac:dyDescent="0.45">
      <c r="A171" s="14" t="s">
        <v>174</v>
      </c>
      <c r="B171" s="5"/>
      <c r="C171" s="5"/>
      <c r="D171" s="5"/>
      <c r="E171" s="5">
        <f>520.43</f>
        <v>520.42999999999995</v>
      </c>
      <c r="F171" s="5"/>
      <c r="G171" s="5"/>
      <c r="H171" s="5"/>
      <c r="I171" s="5">
        <v>0</v>
      </c>
      <c r="J171" s="9" t="s">
        <v>556</v>
      </c>
    </row>
    <row r="172" spans="1:10" ht="70.25" customHeight="1" x14ac:dyDescent="0.45">
      <c r="A172" s="11" t="s">
        <v>175</v>
      </c>
      <c r="B172" s="5"/>
      <c r="C172" s="12"/>
      <c r="D172" s="12"/>
      <c r="E172" s="12"/>
      <c r="F172" s="12"/>
      <c r="G172" s="12"/>
      <c r="H172" s="12"/>
      <c r="I172" s="5"/>
      <c r="J172" s="13"/>
    </row>
    <row r="173" spans="1:10" ht="70.25" customHeight="1" x14ac:dyDescent="0.45">
      <c r="A173" s="11" t="s">
        <v>176</v>
      </c>
      <c r="B173" s="5"/>
      <c r="C173" s="12"/>
      <c r="D173" s="12"/>
      <c r="E173" s="12"/>
      <c r="F173" s="12"/>
      <c r="G173" s="12"/>
      <c r="H173" s="12"/>
      <c r="I173" s="5"/>
      <c r="J173" s="13"/>
    </row>
    <row r="174" spans="1:10" ht="70.25" customHeight="1" x14ac:dyDescent="0.45">
      <c r="A174" s="11" t="s">
        <v>177</v>
      </c>
      <c r="B174" s="5"/>
      <c r="C174" s="12"/>
      <c r="D174" s="12"/>
      <c r="E174" s="12"/>
      <c r="F174" s="12"/>
      <c r="G174" s="12"/>
      <c r="H174" s="12"/>
      <c r="I174" s="5"/>
      <c r="J174" s="13"/>
    </row>
    <row r="175" spans="1:10" ht="70.25" customHeight="1" x14ac:dyDescent="0.45">
      <c r="A175" s="11" t="s">
        <v>178</v>
      </c>
      <c r="B175" s="5"/>
      <c r="C175" s="12"/>
      <c r="D175" s="12"/>
      <c r="E175" s="12"/>
      <c r="F175" s="12"/>
      <c r="G175" s="12"/>
      <c r="H175" s="12"/>
      <c r="I175" s="5"/>
      <c r="J175" s="13"/>
    </row>
    <row r="176" spans="1:10" ht="70.25" customHeight="1" x14ac:dyDescent="0.45">
      <c r="A176" s="11" t="s">
        <v>179</v>
      </c>
      <c r="B176" s="5"/>
      <c r="C176" s="12"/>
      <c r="D176" s="12"/>
      <c r="E176" s="12"/>
      <c r="F176" s="12"/>
      <c r="G176" s="12"/>
      <c r="H176" s="12"/>
      <c r="I176" s="5"/>
      <c r="J176" s="13"/>
    </row>
    <row r="177" spans="1:10" ht="70.25" customHeight="1" x14ac:dyDescent="0.45">
      <c r="A177" s="11" t="s">
        <v>180</v>
      </c>
      <c r="B177" s="5"/>
      <c r="C177" s="12"/>
      <c r="D177" s="12"/>
      <c r="E177" s="12"/>
      <c r="F177" s="12"/>
      <c r="G177" s="12"/>
      <c r="H177" s="12"/>
      <c r="I177" s="5"/>
      <c r="J177" s="13"/>
    </row>
    <row r="178" spans="1:10" ht="70.25" customHeight="1" x14ac:dyDescent="0.45">
      <c r="A178" s="11" t="s">
        <v>181</v>
      </c>
      <c r="B178" s="5"/>
      <c r="C178" s="12"/>
      <c r="D178" s="12"/>
      <c r="E178" s="12"/>
      <c r="F178" s="12"/>
      <c r="G178" s="12"/>
      <c r="H178" s="12"/>
      <c r="I178" s="5"/>
      <c r="J178" s="13"/>
    </row>
    <row r="179" spans="1:10" ht="70.25" customHeight="1" x14ac:dyDescent="0.45">
      <c r="A179" s="11" t="s">
        <v>182</v>
      </c>
      <c r="B179" s="5"/>
      <c r="C179" s="12"/>
      <c r="D179" s="12"/>
      <c r="E179" s="12"/>
      <c r="F179" s="12"/>
      <c r="G179" s="12"/>
      <c r="H179" s="12"/>
      <c r="I179" s="5"/>
      <c r="J179" s="13"/>
    </row>
    <row r="180" spans="1:10" ht="70.25" customHeight="1" x14ac:dyDescent="0.45">
      <c r="A180" s="11" t="s">
        <v>183</v>
      </c>
      <c r="B180" s="5"/>
      <c r="C180" s="12"/>
      <c r="D180" s="12"/>
      <c r="E180" s="12"/>
      <c r="F180" s="12"/>
      <c r="G180" s="12"/>
      <c r="H180" s="12"/>
      <c r="I180" s="5"/>
      <c r="J180" s="13"/>
    </row>
    <row r="181" spans="1:10" ht="70.25" customHeight="1" x14ac:dyDescent="0.45">
      <c r="A181" s="11" t="s">
        <v>184</v>
      </c>
      <c r="B181" s="5"/>
      <c r="C181" s="12"/>
      <c r="D181" s="12"/>
      <c r="E181" s="12"/>
      <c r="F181" s="12"/>
      <c r="G181" s="12"/>
      <c r="H181" s="12"/>
      <c r="I181" s="5"/>
      <c r="J181" s="13"/>
    </row>
    <row r="182" spans="1:10" ht="70.25" customHeight="1" x14ac:dyDescent="0.45">
      <c r="A182" s="11" t="s">
        <v>185</v>
      </c>
      <c r="B182" s="5"/>
      <c r="C182" s="12"/>
      <c r="D182" s="12"/>
      <c r="E182" s="12"/>
      <c r="F182" s="12"/>
      <c r="G182" s="12"/>
      <c r="H182" s="12"/>
      <c r="I182" s="5"/>
      <c r="J182" s="13"/>
    </row>
    <row r="183" spans="1:10" ht="70.25" customHeight="1" x14ac:dyDescent="0.45">
      <c r="A183" s="11" t="s">
        <v>186</v>
      </c>
      <c r="B183" s="5"/>
      <c r="C183" s="12"/>
      <c r="D183" s="12"/>
      <c r="E183" s="12"/>
      <c r="F183" s="12"/>
      <c r="G183" s="12"/>
      <c r="H183" s="12"/>
      <c r="I183" s="5"/>
      <c r="J183" s="13"/>
    </row>
    <row r="184" spans="1:10" ht="70.25" customHeight="1" x14ac:dyDescent="0.45">
      <c r="A184" s="11" t="s">
        <v>187</v>
      </c>
      <c r="B184" s="5"/>
      <c r="C184" s="12"/>
      <c r="D184" s="12"/>
      <c r="E184" s="12"/>
      <c r="F184" s="12"/>
      <c r="G184" s="12"/>
      <c r="H184" s="12"/>
      <c r="I184" s="5"/>
      <c r="J184" s="13"/>
    </row>
    <row r="185" spans="1:10" ht="70.25" customHeight="1" x14ac:dyDescent="0.45">
      <c r="A185" s="11" t="s">
        <v>188</v>
      </c>
      <c r="B185" s="5"/>
      <c r="C185" s="12"/>
      <c r="D185" s="12"/>
      <c r="E185" s="12"/>
      <c r="F185" s="12"/>
      <c r="G185" s="12"/>
      <c r="H185" s="12"/>
      <c r="I185" s="5"/>
      <c r="J185" s="13"/>
    </row>
    <row r="186" spans="1:10" ht="70.25" customHeight="1" x14ac:dyDescent="0.45">
      <c r="A186" s="11" t="s">
        <v>189</v>
      </c>
      <c r="B186" s="5"/>
      <c r="C186" s="12"/>
      <c r="D186" s="12"/>
      <c r="E186" s="12"/>
      <c r="F186" s="12"/>
      <c r="G186" s="12"/>
      <c r="H186" s="12"/>
      <c r="I186" s="5"/>
      <c r="J186" s="13"/>
    </row>
    <row r="187" spans="1:10" ht="70.25" customHeight="1" x14ac:dyDescent="0.45">
      <c r="A187" s="11" t="s">
        <v>190</v>
      </c>
      <c r="B187" s="5"/>
      <c r="C187" s="12"/>
      <c r="D187" s="12"/>
      <c r="E187" s="12"/>
      <c r="F187" s="12"/>
      <c r="G187" s="12"/>
      <c r="H187" s="12"/>
      <c r="I187" s="5"/>
      <c r="J187" s="13"/>
    </row>
    <row r="188" spans="1:10" ht="70.25" customHeight="1" x14ac:dyDescent="0.45">
      <c r="A188" s="11" t="s">
        <v>191</v>
      </c>
      <c r="B188" s="5"/>
      <c r="C188" s="12"/>
      <c r="D188" s="12"/>
      <c r="E188" s="12"/>
      <c r="F188" s="12"/>
      <c r="G188" s="12"/>
      <c r="H188" s="12"/>
      <c r="I188" s="5"/>
      <c r="J188" s="13"/>
    </row>
    <row r="189" spans="1:10" ht="70.25" customHeight="1" x14ac:dyDescent="0.45">
      <c r="A189" s="11" t="s">
        <v>192</v>
      </c>
      <c r="B189" s="5"/>
      <c r="C189" s="12"/>
      <c r="D189" s="12"/>
      <c r="E189" s="12"/>
      <c r="F189" s="12"/>
      <c r="G189" s="12"/>
      <c r="H189" s="12"/>
      <c r="I189" s="5"/>
      <c r="J189" s="13"/>
    </row>
    <row r="190" spans="1:10" ht="70.25" customHeight="1" x14ac:dyDescent="0.45">
      <c r="A190" s="11" t="s">
        <v>193</v>
      </c>
      <c r="B190" s="5"/>
      <c r="C190" s="12"/>
      <c r="D190" s="12"/>
      <c r="E190" s="12"/>
      <c r="F190" s="12"/>
      <c r="G190" s="12"/>
      <c r="H190" s="12"/>
      <c r="I190" s="5"/>
      <c r="J190" s="13"/>
    </row>
    <row r="191" spans="1:10" ht="70.25" customHeight="1" x14ac:dyDescent="0.45">
      <c r="A191" s="11" t="s">
        <v>194</v>
      </c>
      <c r="B191" s="5"/>
      <c r="C191" s="12"/>
      <c r="D191" s="12"/>
      <c r="E191" s="12"/>
      <c r="F191" s="12"/>
      <c r="G191" s="12"/>
      <c r="H191" s="12"/>
      <c r="I191" s="5"/>
      <c r="J191" s="13"/>
    </row>
    <row r="192" spans="1:10" ht="70.25" customHeight="1" x14ac:dyDescent="0.45">
      <c r="A192" s="11" t="s">
        <v>195</v>
      </c>
      <c r="B192" s="5"/>
      <c r="C192" s="12"/>
      <c r="D192" s="12"/>
      <c r="E192" s="12"/>
      <c r="F192" s="12"/>
      <c r="G192" s="12"/>
      <c r="H192" s="12"/>
      <c r="I192" s="5"/>
      <c r="J192" s="13"/>
    </row>
    <row r="193" spans="1:10" ht="70.25" customHeight="1" x14ac:dyDescent="0.45">
      <c r="A193" s="11" t="s">
        <v>196</v>
      </c>
      <c r="B193" s="5"/>
      <c r="C193" s="12"/>
      <c r="D193" s="12"/>
      <c r="E193" s="12"/>
      <c r="F193" s="12"/>
      <c r="G193" s="12"/>
      <c r="H193" s="12"/>
      <c r="I193" s="5"/>
      <c r="J193" s="13"/>
    </row>
    <row r="194" spans="1:10" ht="70.25" customHeight="1" x14ac:dyDescent="0.45">
      <c r="A194" s="11" t="s">
        <v>197</v>
      </c>
      <c r="B194" s="5"/>
      <c r="C194" s="12"/>
      <c r="D194" s="12"/>
      <c r="E194" s="12"/>
      <c r="F194" s="12"/>
      <c r="G194" s="12"/>
      <c r="H194" s="12"/>
      <c r="I194" s="5"/>
      <c r="J194" s="13"/>
    </row>
    <row r="195" spans="1:10" ht="70.25" customHeight="1" x14ac:dyDescent="0.45">
      <c r="A195" s="11" t="s">
        <v>198</v>
      </c>
      <c r="B195" s="5"/>
      <c r="C195" s="12"/>
      <c r="D195" s="12"/>
      <c r="E195" s="12"/>
      <c r="F195" s="12"/>
      <c r="G195" s="12"/>
      <c r="H195" s="12"/>
      <c r="I195" s="5"/>
      <c r="J195" s="13"/>
    </row>
    <row r="196" spans="1:10" ht="70.25" customHeight="1" x14ac:dyDescent="0.45">
      <c r="A196" s="11" t="s">
        <v>199</v>
      </c>
      <c r="B196" s="5"/>
      <c r="C196" s="12"/>
      <c r="D196" s="12"/>
      <c r="E196" s="12"/>
      <c r="F196" s="12"/>
      <c r="G196" s="12"/>
      <c r="H196" s="12"/>
      <c r="I196" s="5"/>
      <c r="J196" s="13"/>
    </row>
    <row r="197" spans="1:10" ht="70.25" customHeight="1" x14ac:dyDescent="0.45">
      <c r="A197" s="11" t="s">
        <v>200</v>
      </c>
      <c r="B197" s="5"/>
      <c r="C197" s="12"/>
      <c r="D197" s="12"/>
      <c r="E197" s="12"/>
      <c r="F197" s="12"/>
      <c r="G197" s="12"/>
      <c r="H197" s="12"/>
      <c r="I197" s="5"/>
      <c r="J197" s="13"/>
    </row>
    <row r="198" spans="1:10" s="10" customFormat="1" ht="127.9" x14ac:dyDescent="0.45">
      <c r="A198" s="14" t="s">
        <v>201</v>
      </c>
      <c r="B198" s="5"/>
      <c r="C198" s="6">
        <f>2506.52+'[2]План КС-15'!$L$59</f>
        <v>3289.88</v>
      </c>
      <c r="D198" s="6">
        <v>768.23</v>
      </c>
      <c r="E198" s="5">
        <v>4904.0379999999996</v>
      </c>
      <c r="F198" s="5"/>
      <c r="G198" s="5">
        <f>8920.43</f>
        <v>8920.43</v>
      </c>
      <c r="H198" s="5">
        <f>8920.43</f>
        <v>8920.43</v>
      </c>
      <c r="I198" s="15">
        <v>2</v>
      </c>
      <c r="J198" s="9" t="s">
        <v>592</v>
      </c>
    </row>
    <row r="199" spans="1:10" ht="70.25" customHeight="1" x14ac:dyDescent="0.45">
      <c r="A199" s="11" t="s">
        <v>202</v>
      </c>
      <c r="B199" s="5"/>
      <c r="C199" s="12"/>
      <c r="D199" s="12"/>
      <c r="E199" s="12"/>
      <c r="F199" s="12"/>
      <c r="G199" s="12"/>
      <c r="H199" s="12"/>
      <c r="I199" s="5"/>
      <c r="J199" s="13"/>
    </row>
    <row r="200" spans="1:10" ht="70.25" customHeight="1" x14ac:dyDescent="0.45">
      <c r="A200" s="11" t="s">
        <v>203</v>
      </c>
      <c r="B200" s="5"/>
      <c r="C200" s="12"/>
      <c r="D200" s="12"/>
      <c r="E200" s="12"/>
      <c r="F200" s="12"/>
      <c r="G200" s="12"/>
      <c r="H200" s="12"/>
      <c r="I200" s="5"/>
      <c r="J200" s="13"/>
    </row>
    <row r="201" spans="1:10" ht="70.25" customHeight="1" x14ac:dyDescent="0.45">
      <c r="A201" s="11" t="s">
        <v>204</v>
      </c>
      <c r="B201" s="5"/>
      <c r="C201" s="12"/>
      <c r="D201" s="12"/>
      <c r="E201" s="12"/>
      <c r="F201" s="12"/>
      <c r="G201" s="12"/>
      <c r="H201" s="12"/>
      <c r="I201" s="5"/>
      <c r="J201" s="13"/>
    </row>
    <row r="202" spans="1:10" ht="70.25" customHeight="1" x14ac:dyDescent="0.45">
      <c r="A202" s="11" t="s">
        <v>205</v>
      </c>
      <c r="B202" s="5"/>
      <c r="C202" s="12"/>
      <c r="D202" s="12"/>
      <c r="E202" s="12"/>
      <c r="F202" s="12"/>
      <c r="G202" s="12"/>
      <c r="H202" s="12"/>
      <c r="I202" s="5"/>
      <c r="J202" s="13"/>
    </row>
    <row r="203" spans="1:10" s="10" customFormat="1" ht="101.45" customHeight="1" x14ac:dyDescent="0.45">
      <c r="A203" s="14" t="s">
        <v>206</v>
      </c>
      <c r="B203" s="8">
        <v>184.94</v>
      </c>
      <c r="C203" s="6">
        <v>849.78</v>
      </c>
      <c r="D203" s="5"/>
      <c r="E203" s="5">
        <f>1294.01</f>
        <v>1294.01</v>
      </c>
      <c r="F203" s="5"/>
      <c r="G203" s="5"/>
      <c r="H203" s="5"/>
      <c r="I203" s="15">
        <v>2</v>
      </c>
      <c r="J203" s="9" t="s">
        <v>207</v>
      </c>
    </row>
    <row r="204" spans="1:10" ht="70.25" customHeight="1" x14ac:dyDescent="0.45">
      <c r="A204" s="11" t="s">
        <v>208</v>
      </c>
      <c r="B204" s="5"/>
      <c r="C204" s="12"/>
      <c r="D204" s="12"/>
      <c r="E204" s="12"/>
      <c r="F204" s="12"/>
      <c r="G204" s="12"/>
      <c r="H204" s="12"/>
      <c r="I204" s="5"/>
      <c r="J204" s="13"/>
    </row>
    <row r="205" spans="1:10" ht="70.25" customHeight="1" x14ac:dyDescent="0.45">
      <c r="A205" s="11" t="s">
        <v>209</v>
      </c>
      <c r="B205" s="5"/>
      <c r="C205" s="12"/>
      <c r="D205" s="12"/>
      <c r="E205" s="12"/>
      <c r="F205" s="12"/>
      <c r="G205" s="12"/>
      <c r="H205" s="12"/>
      <c r="I205" s="5"/>
      <c r="J205" s="13"/>
    </row>
    <row r="206" spans="1:10" ht="70.25" customHeight="1" x14ac:dyDescent="0.45">
      <c r="A206" s="11" t="s">
        <v>210</v>
      </c>
      <c r="B206" s="5"/>
      <c r="C206" s="12"/>
      <c r="D206" s="12"/>
      <c r="E206" s="12"/>
      <c r="F206" s="12"/>
      <c r="G206" s="12"/>
      <c r="H206" s="12"/>
      <c r="I206" s="5"/>
      <c r="J206" s="13"/>
    </row>
    <row r="207" spans="1:10" ht="70.25" customHeight="1" x14ac:dyDescent="0.45">
      <c r="A207" s="11" t="s">
        <v>211</v>
      </c>
      <c r="B207" s="5"/>
      <c r="C207" s="12"/>
      <c r="D207" s="12"/>
      <c r="E207" s="12"/>
      <c r="F207" s="12"/>
      <c r="G207" s="12"/>
      <c r="H207" s="12"/>
      <c r="I207" s="5"/>
      <c r="J207" s="13"/>
    </row>
    <row r="208" spans="1:10" ht="70.25" customHeight="1" x14ac:dyDescent="0.45">
      <c r="A208" s="11" t="s">
        <v>212</v>
      </c>
      <c r="B208" s="5"/>
      <c r="C208" s="12"/>
      <c r="D208" s="12"/>
      <c r="E208" s="12"/>
      <c r="F208" s="12"/>
      <c r="G208" s="12"/>
      <c r="H208" s="12"/>
      <c r="I208" s="5"/>
      <c r="J208" s="13"/>
    </row>
    <row r="209" spans="1:10" ht="70.25" customHeight="1" x14ac:dyDescent="0.45">
      <c r="A209" s="11" t="s">
        <v>213</v>
      </c>
      <c r="B209" s="5"/>
      <c r="C209" s="12"/>
      <c r="D209" s="12"/>
      <c r="E209" s="12"/>
      <c r="F209" s="12"/>
      <c r="G209" s="12"/>
      <c r="H209" s="12"/>
      <c r="I209" s="5"/>
      <c r="J209" s="13"/>
    </row>
    <row r="210" spans="1:10" ht="70.25" customHeight="1" x14ac:dyDescent="0.45">
      <c r="A210" s="11" t="s">
        <v>214</v>
      </c>
      <c r="B210" s="5"/>
      <c r="C210" s="12"/>
      <c r="D210" s="12"/>
      <c r="E210" s="12"/>
      <c r="F210" s="12"/>
      <c r="G210" s="12"/>
      <c r="H210" s="12"/>
      <c r="I210" s="5"/>
      <c r="J210" s="13"/>
    </row>
    <row r="211" spans="1:10" ht="70.25" customHeight="1" x14ac:dyDescent="0.45">
      <c r="A211" s="14" t="s">
        <v>215</v>
      </c>
      <c r="B211" s="5"/>
      <c r="C211" s="5"/>
      <c r="D211" s="5"/>
      <c r="E211" s="5"/>
      <c r="F211" s="5"/>
      <c r="G211" s="5">
        <f>499</f>
        <v>499</v>
      </c>
      <c r="H211" s="5">
        <f>499</f>
        <v>499</v>
      </c>
      <c r="I211" s="5">
        <v>2</v>
      </c>
      <c r="J211" s="9" t="s">
        <v>589</v>
      </c>
    </row>
    <row r="212" spans="1:10" ht="70.25" customHeight="1" x14ac:dyDescent="0.45">
      <c r="A212" s="11" t="s">
        <v>216</v>
      </c>
      <c r="B212" s="5"/>
      <c r="C212" s="12"/>
      <c r="D212" s="12"/>
      <c r="E212" s="12"/>
      <c r="F212" s="12"/>
      <c r="G212" s="12"/>
      <c r="H212" s="12"/>
      <c r="I212" s="5"/>
      <c r="J212" s="13"/>
    </row>
    <row r="213" spans="1:10" ht="70.25" customHeight="1" x14ac:dyDescent="0.45">
      <c r="A213" s="11" t="s">
        <v>217</v>
      </c>
      <c r="B213" s="5"/>
      <c r="C213" s="12"/>
      <c r="D213" s="12"/>
      <c r="E213" s="12"/>
      <c r="F213" s="12"/>
      <c r="G213" s="12"/>
      <c r="H213" s="12"/>
      <c r="I213" s="5"/>
      <c r="J213" s="13"/>
    </row>
    <row r="214" spans="1:10" ht="70.25" customHeight="1" x14ac:dyDescent="0.45">
      <c r="A214" s="11" t="s">
        <v>218</v>
      </c>
      <c r="B214" s="5"/>
      <c r="C214" s="12"/>
      <c r="D214" s="12"/>
      <c r="E214" s="12"/>
      <c r="F214" s="12"/>
      <c r="G214" s="12"/>
      <c r="H214" s="12"/>
      <c r="I214" s="5"/>
      <c r="J214" s="13"/>
    </row>
    <row r="215" spans="1:10" ht="70.25" customHeight="1" x14ac:dyDescent="0.45">
      <c r="A215" s="11" t="s">
        <v>219</v>
      </c>
      <c r="B215" s="5"/>
      <c r="C215" s="12"/>
      <c r="D215" s="12"/>
      <c r="E215" s="12"/>
      <c r="F215" s="12"/>
      <c r="G215" s="12"/>
      <c r="H215" s="12"/>
      <c r="I215" s="5"/>
      <c r="J215" s="13"/>
    </row>
    <row r="216" spans="1:10" ht="70.25" customHeight="1" x14ac:dyDescent="0.45">
      <c r="A216" s="11" t="s">
        <v>220</v>
      </c>
      <c r="B216" s="5"/>
      <c r="C216" s="12"/>
      <c r="D216" s="12"/>
      <c r="E216" s="12"/>
      <c r="F216" s="12"/>
      <c r="G216" s="12"/>
      <c r="H216" s="12"/>
      <c r="I216" s="5"/>
      <c r="J216" s="13"/>
    </row>
    <row r="217" spans="1:10" ht="70.25" customHeight="1" x14ac:dyDescent="0.45">
      <c r="A217" s="11" t="s">
        <v>221</v>
      </c>
      <c r="B217" s="5"/>
      <c r="C217" s="12"/>
      <c r="D217" s="12"/>
      <c r="E217" s="12"/>
      <c r="F217" s="12"/>
      <c r="G217" s="12"/>
      <c r="H217" s="12"/>
      <c r="I217" s="5"/>
      <c r="J217" s="13"/>
    </row>
    <row r="218" spans="1:10" ht="70.25" customHeight="1" x14ac:dyDescent="0.45">
      <c r="A218" s="11" t="s">
        <v>222</v>
      </c>
      <c r="B218" s="5"/>
      <c r="C218" s="12"/>
      <c r="D218" s="12"/>
      <c r="E218" s="12"/>
      <c r="F218" s="12"/>
      <c r="G218" s="12"/>
      <c r="H218" s="12"/>
      <c r="I218" s="5"/>
      <c r="J218" s="13"/>
    </row>
    <row r="219" spans="1:10" ht="70.25" customHeight="1" x14ac:dyDescent="0.45">
      <c r="A219" s="11" t="s">
        <v>223</v>
      </c>
      <c r="B219" s="5"/>
      <c r="C219" s="12"/>
      <c r="D219" s="12"/>
      <c r="E219" s="12"/>
      <c r="F219" s="12"/>
      <c r="G219" s="12"/>
      <c r="H219" s="12"/>
      <c r="I219" s="5"/>
      <c r="J219" s="13"/>
    </row>
    <row r="220" spans="1:10" ht="70.25" customHeight="1" x14ac:dyDescent="0.45">
      <c r="A220" s="11" t="s">
        <v>224</v>
      </c>
      <c r="B220" s="5"/>
      <c r="C220" s="12"/>
      <c r="D220" s="12"/>
      <c r="E220" s="12"/>
      <c r="F220" s="12"/>
      <c r="G220" s="12"/>
      <c r="H220" s="12"/>
      <c r="I220" s="5"/>
      <c r="J220" s="13"/>
    </row>
    <row r="221" spans="1:10" ht="70.25" customHeight="1" x14ac:dyDescent="0.45">
      <c r="A221" s="11" t="s">
        <v>225</v>
      </c>
      <c r="B221" s="5"/>
      <c r="C221" s="12"/>
      <c r="D221" s="12"/>
      <c r="E221" s="12"/>
      <c r="F221" s="12"/>
      <c r="G221" s="12"/>
      <c r="H221" s="12"/>
      <c r="I221" s="5"/>
      <c r="J221" s="13"/>
    </row>
    <row r="222" spans="1:10" ht="70.25" customHeight="1" x14ac:dyDescent="0.45">
      <c r="A222" s="11" t="s">
        <v>226</v>
      </c>
      <c r="B222" s="5"/>
      <c r="C222" s="12"/>
      <c r="D222" s="12"/>
      <c r="E222" s="12"/>
      <c r="F222" s="12"/>
      <c r="G222" s="12"/>
      <c r="H222" s="12"/>
      <c r="I222" s="5"/>
      <c r="J222" s="13"/>
    </row>
    <row r="223" spans="1:10" ht="70.25" customHeight="1" x14ac:dyDescent="0.45">
      <c r="A223" s="11" t="s">
        <v>227</v>
      </c>
      <c r="B223" s="5"/>
      <c r="C223" s="12"/>
      <c r="D223" s="12"/>
      <c r="E223" s="12"/>
      <c r="F223" s="12"/>
      <c r="G223" s="12"/>
      <c r="H223" s="12"/>
      <c r="I223" s="5"/>
      <c r="J223" s="13"/>
    </row>
    <row r="224" spans="1:10" ht="70.25" customHeight="1" x14ac:dyDescent="0.45">
      <c r="A224" s="11" t="s">
        <v>228</v>
      </c>
      <c r="B224" s="5"/>
      <c r="C224" s="12"/>
      <c r="D224" s="12"/>
      <c r="E224" s="12"/>
      <c r="F224" s="12"/>
      <c r="G224" s="12"/>
      <c r="H224" s="12"/>
      <c r="I224" s="5"/>
      <c r="J224" s="13"/>
    </row>
    <row r="225" spans="1:10" ht="70.25" customHeight="1" x14ac:dyDescent="0.45">
      <c r="A225" s="11" t="s">
        <v>229</v>
      </c>
      <c r="B225" s="5"/>
      <c r="C225" s="12"/>
      <c r="D225" s="12"/>
      <c r="E225" s="12"/>
      <c r="F225" s="12"/>
      <c r="G225" s="12"/>
      <c r="H225" s="12"/>
      <c r="I225" s="5"/>
      <c r="J225" s="13"/>
    </row>
    <row r="226" spans="1:10" ht="70.25" customHeight="1" x14ac:dyDescent="0.45">
      <c r="A226" s="11" t="s">
        <v>230</v>
      </c>
      <c r="B226" s="5"/>
      <c r="C226" s="12"/>
      <c r="D226" s="12"/>
      <c r="E226" s="12"/>
      <c r="F226" s="12"/>
      <c r="G226" s="12"/>
      <c r="H226" s="12"/>
      <c r="I226" s="5"/>
      <c r="J226" s="13"/>
    </row>
    <row r="227" spans="1:10" ht="70.25" customHeight="1" x14ac:dyDescent="0.45">
      <c r="A227" s="11" t="s">
        <v>231</v>
      </c>
      <c r="B227" s="5"/>
      <c r="C227" s="12"/>
      <c r="D227" s="12"/>
      <c r="E227" s="12"/>
      <c r="F227" s="12"/>
      <c r="G227" s="12"/>
      <c r="H227" s="12"/>
      <c r="I227" s="5"/>
      <c r="J227" s="13"/>
    </row>
    <row r="228" spans="1:10" ht="70.25" customHeight="1" x14ac:dyDescent="0.45">
      <c r="A228" s="11" t="s">
        <v>232</v>
      </c>
      <c r="B228" s="5"/>
      <c r="C228" s="12"/>
      <c r="D228" s="12"/>
      <c r="E228" s="12"/>
      <c r="F228" s="12"/>
      <c r="G228" s="12"/>
      <c r="H228" s="12"/>
      <c r="I228" s="5"/>
      <c r="J228" s="13"/>
    </row>
    <row r="229" spans="1:10" ht="70.25" customHeight="1" x14ac:dyDescent="0.45">
      <c r="A229" s="11" t="s">
        <v>233</v>
      </c>
      <c r="B229" s="5"/>
      <c r="C229" s="12"/>
      <c r="D229" s="12"/>
      <c r="E229" s="12"/>
      <c r="F229" s="12"/>
      <c r="G229" s="12"/>
      <c r="H229" s="12"/>
      <c r="I229" s="5"/>
      <c r="J229" s="13"/>
    </row>
    <row r="230" spans="1:10" ht="70.25" customHeight="1" x14ac:dyDescent="0.45">
      <c r="A230" s="11" t="s">
        <v>234</v>
      </c>
      <c r="B230" s="5"/>
      <c r="C230" s="12"/>
      <c r="D230" s="12"/>
      <c r="E230" s="12"/>
      <c r="F230" s="12"/>
      <c r="G230" s="12"/>
      <c r="H230" s="12"/>
      <c r="I230" s="5"/>
      <c r="J230" s="13"/>
    </row>
    <row r="231" spans="1:10" ht="70.25" customHeight="1" x14ac:dyDescent="0.45">
      <c r="A231" s="11" t="s">
        <v>235</v>
      </c>
      <c r="B231" s="5"/>
      <c r="C231" s="12"/>
      <c r="D231" s="12"/>
      <c r="E231" s="12"/>
      <c r="F231" s="12"/>
      <c r="G231" s="12"/>
      <c r="H231" s="12"/>
      <c r="I231" s="5"/>
      <c r="J231" s="13"/>
    </row>
    <row r="232" spans="1:10" ht="70.25" customHeight="1" x14ac:dyDescent="0.45">
      <c r="A232" s="11" t="s">
        <v>236</v>
      </c>
      <c r="B232" s="5"/>
      <c r="C232" s="12"/>
      <c r="D232" s="12"/>
      <c r="E232" s="12"/>
      <c r="F232" s="12"/>
      <c r="G232" s="12"/>
      <c r="H232" s="12"/>
      <c r="I232" s="5"/>
      <c r="J232" s="13"/>
    </row>
    <row r="233" spans="1:10" ht="70.25" customHeight="1" x14ac:dyDescent="0.45">
      <c r="A233" s="11" t="s">
        <v>237</v>
      </c>
      <c r="B233" s="5"/>
      <c r="C233" s="12"/>
      <c r="D233" s="12"/>
      <c r="E233" s="12"/>
      <c r="F233" s="12"/>
      <c r="G233" s="12"/>
      <c r="H233" s="12"/>
      <c r="I233" s="5"/>
      <c r="J233" s="13"/>
    </row>
    <row r="234" spans="1:10" ht="70.25" customHeight="1" x14ac:dyDescent="0.45">
      <c r="A234" s="11" t="s">
        <v>238</v>
      </c>
      <c r="B234" s="5"/>
      <c r="C234" s="12"/>
      <c r="D234" s="12"/>
      <c r="E234" s="12"/>
      <c r="F234" s="12"/>
      <c r="G234" s="12"/>
      <c r="H234" s="12"/>
      <c r="I234" s="5"/>
      <c r="J234" s="13"/>
    </row>
    <row r="235" spans="1:10" ht="70.25" customHeight="1" x14ac:dyDescent="0.45">
      <c r="A235" s="11" t="s">
        <v>239</v>
      </c>
      <c r="B235" s="5"/>
      <c r="C235" s="12"/>
      <c r="D235" s="12"/>
      <c r="E235" s="12"/>
      <c r="F235" s="12"/>
      <c r="G235" s="12"/>
      <c r="H235" s="12"/>
      <c r="I235" s="5"/>
      <c r="J235" s="13"/>
    </row>
    <row r="236" spans="1:10" ht="70.25" customHeight="1" x14ac:dyDescent="0.45">
      <c r="A236" s="11" t="s">
        <v>240</v>
      </c>
      <c r="B236" s="5"/>
      <c r="C236" s="12"/>
      <c r="D236" s="12"/>
      <c r="E236" s="12"/>
      <c r="F236" s="12"/>
      <c r="G236" s="12"/>
      <c r="H236" s="12"/>
      <c r="I236" s="5"/>
      <c r="J236" s="13"/>
    </row>
    <row r="237" spans="1:10" ht="70.25" customHeight="1" x14ac:dyDescent="0.45">
      <c r="A237" s="11" t="s">
        <v>241</v>
      </c>
      <c r="B237" s="5"/>
      <c r="C237" s="12"/>
      <c r="D237" s="12"/>
      <c r="E237" s="12"/>
      <c r="F237" s="12"/>
      <c r="G237" s="12"/>
      <c r="H237" s="12"/>
      <c r="I237" s="5"/>
      <c r="J237" s="13"/>
    </row>
    <row r="238" spans="1:10" ht="70.25" customHeight="1" x14ac:dyDescent="0.45">
      <c r="A238" s="11" t="s">
        <v>242</v>
      </c>
      <c r="B238" s="5"/>
      <c r="C238" s="12"/>
      <c r="D238" s="12"/>
      <c r="E238" s="12"/>
      <c r="F238" s="12"/>
      <c r="G238" s="12"/>
      <c r="H238" s="12"/>
      <c r="I238" s="5"/>
      <c r="J238" s="13"/>
    </row>
    <row r="239" spans="1:10" ht="70.25" customHeight="1" x14ac:dyDescent="0.45">
      <c r="A239" s="11" t="s">
        <v>243</v>
      </c>
      <c r="B239" s="5"/>
      <c r="C239" s="12"/>
      <c r="D239" s="12"/>
      <c r="E239" s="12"/>
      <c r="F239" s="12"/>
      <c r="G239" s="12"/>
      <c r="H239" s="12"/>
      <c r="I239" s="5"/>
      <c r="J239" s="13"/>
    </row>
    <row r="240" spans="1:10" ht="70.25" customHeight="1" x14ac:dyDescent="0.45">
      <c r="A240" s="11" t="s">
        <v>244</v>
      </c>
      <c r="B240" s="5"/>
      <c r="C240" s="12"/>
      <c r="D240" s="12"/>
      <c r="E240" s="12"/>
      <c r="F240" s="12"/>
      <c r="G240" s="12"/>
      <c r="H240" s="12"/>
      <c r="I240" s="5"/>
      <c r="J240" s="13"/>
    </row>
    <row r="241" spans="1:10" ht="70.25" customHeight="1" x14ac:dyDescent="0.45">
      <c r="A241" s="11" t="s">
        <v>245</v>
      </c>
      <c r="B241" s="5"/>
      <c r="C241" s="12"/>
      <c r="D241" s="12"/>
      <c r="E241" s="12"/>
      <c r="F241" s="12"/>
      <c r="G241" s="12"/>
      <c r="H241" s="12"/>
      <c r="I241" s="5"/>
      <c r="J241" s="13"/>
    </row>
    <row r="242" spans="1:10" ht="70.25" customHeight="1" x14ac:dyDescent="0.45">
      <c r="A242" s="11" t="s">
        <v>246</v>
      </c>
      <c r="B242" s="5"/>
      <c r="C242" s="12"/>
      <c r="D242" s="12"/>
      <c r="E242" s="12"/>
      <c r="F242" s="12"/>
      <c r="G242" s="12"/>
      <c r="H242" s="12"/>
      <c r="I242" s="5"/>
      <c r="J242" s="13"/>
    </row>
    <row r="243" spans="1:10" ht="70.25" customHeight="1" x14ac:dyDescent="0.45">
      <c r="A243" s="11" t="s">
        <v>247</v>
      </c>
      <c r="B243" s="5"/>
      <c r="C243" s="12"/>
      <c r="D243" s="12"/>
      <c r="E243" s="12"/>
      <c r="F243" s="12"/>
      <c r="G243" s="12"/>
      <c r="H243" s="12"/>
      <c r="I243" s="5"/>
      <c r="J243" s="13"/>
    </row>
    <row r="244" spans="1:10" ht="70.25" customHeight="1" x14ac:dyDescent="0.45">
      <c r="A244" s="14" t="s">
        <v>248</v>
      </c>
      <c r="B244" s="8">
        <v>12858.01</v>
      </c>
      <c r="C244" s="12"/>
      <c r="D244" s="12"/>
      <c r="E244" s="12"/>
      <c r="F244" s="12"/>
      <c r="G244" s="12">
        <v>999.62</v>
      </c>
      <c r="H244" s="12">
        <v>999.62</v>
      </c>
      <c r="I244" s="5">
        <v>0</v>
      </c>
      <c r="J244" s="13" t="s">
        <v>249</v>
      </c>
    </row>
    <row r="245" spans="1:10" ht="70.25" customHeight="1" x14ac:dyDescent="0.45">
      <c r="A245" s="11" t="s">
        <v>250</v>
      </c>
      <c r="B245" s="5"/>
      <c r="C245" s="12"/>
      <c r="D245" s="12"/>
      <c r="E245" s="12"/>
      <c r="F245" s="12"/>
      <c r="G245" s="12"/>
      <c r="H245" s="12"/>
      <c r="I245" s="5"/>
      <c r="J245" s="13"/>
    </row>
    <row r="246" spans="1:10" ht="70.25" customHeight="1" x14ac:dyDescent="0.45">
      <c r="A246" s="11" t="s">
        <v>251</v>
      </c>
      <c r="B246" s="5"/>
      <c r="C246" s="12"/>
      <c r="D246" s="12"/>
      <c r="E246" s="12"/>
      <c r="F246" s="12"/>
      <c r="G246" s="12"/>
      <c r="H246" s="12"/>
      <c r="I246" s="5"/>
      <c r="J246" s="13"/>
    </row>
    <row r="247" spans="1:10" ht="70.25" customHeight="1" x14ac:dyDescent="0.45">
      <c r="A247" s="11" t="s">
        <v>252</v>
      </c>
      <c r="B247" s="5"/>
      <c r="C247" s="12"/>
      <c r="D247" s="12"/>
      <c r="E247" s="12"/>
      <c r="F247" s="12"/>
      <c r="G247" s="12"/>
      <c r="H247" s="12"/>
      <c r="I247" s="5"/>
      <c r="J247" s="13"/>
    </row>
    <row r="248" spans="1:10" ht="70.25" customHeight="1" x14ac:dyDescent="0.45">
      <c r="A248" s="11" t="s">
        <v>253</v>
      </c>
      <c r="B248" s="5"/>
      <c r="C248" s="12"/>
      <c r="D248" s="12"/>
      <c r="E248" s="12"/>
      <c r="F248" s="12"/>
      <c r="G248" s="12"/>
      <c r="H248" s="12"/>
      <c r="I248" s="5"/>
      <c r="J248" s="13"/>
    </row>
    <row r="249" spans="1:10" ht="70.25" customHeight="1" x14ac:dyDescent="0.45">
      <c r="A249" s="11" t="s">
        <v>254</v>
      </c>
      <c r="B249" s="5"/>
      <c r="C249" s="12"/>
      <c r="D249" s="12"/>
      <c r="E249" s="12"/>
      <c r="F249" s="12"/>
      <c r="G249" s="12"/>
      <c r="H249" s="12"/>
      <c r="I249" s="5"/>
      <c r="J249" s="13"/>
    </row>
    <row r="250" spans="1:10" ht="70.25" customHeight="1" x14ac:dyDescent="0.45">
      <c r="A250" s="11" t="s">
        <v>255</v>
      </c>
      <c r="B250" s="5"/>
      <c r="C250" s="12"/>
      <c r="D250" s="12"/>
      <c r="E250" s="12"/>
      <c r="F250" s="12"/>
      <c r="G250" s="12"/>
      <c r="H250" s="12"/>
      <c r="I250" s="5"/>
      <c r="J250" s="13"/>
    </row>
    <row r="251" spans="1:10" s="10" customFormat="1" ht="70.25" customHeight="1" x14ac:dyDescent="0.45">
      <c r="A251" s="14" t="s">
        <v>256</v>
      </c>
      <c r="B251" s="5"/>
      <c r="C251" s="6">
        <v>1319.01</v>
      </c>
      <c r="D251" s="6">
        <f>329.75+'[1]План КС-15'!$L$51+'[1]План КС-15'!$L$54+'[1]План КС-15'!$L$57</f>
        <v>396.21</v>
      </c>
      <c r="E251" s="5">
        <f>7306.68+0.74+301.61</f>
        <v>7609.03</v>
      </c>
      <c r="F251" s="5">
        <f>382.19+15.96+43.53+57.32</f>
        <v>498.99999999999994</v>
      </c>
      <c r="G251" s="5">
        <f>5670.67+1052.75</f>
        <v>6723.42</v>
      </c>
      <c r="H251" s="5">
        <f>5670.67+1052.75</f>
        <v>6723.42</v>
      </c>
      <c r="I251" s="21">
        <v>1</v>
      </c>
      <c r="J251" s="9" t="s">
        <v>578</v>
      </c>
    </row>
    <row r="252" spans="1:10" ht="70.25" customHeight="1" x14ac:dyDescent="0.45">
      <c r="A252" s="11" t="s">
        <v>257</v>
      </c>
      <c r="B252" s="5"/>
      <c r="C252" s="12"/>
      <c r="D252" s="12"/>
      <c r="E252" s="12"/>
      <c r="F252" s="12"/>
      <c r="G252" s="12"/>
      <c r="H252" s="12"/>
      <c r="I252" s="5"/>
      <c r="J252" s="13"/>
    </row>
    <row r="253" spans="1:10" ht="70.25" customHeight="1" x14ac:dyDescent="0.45">
      <c r="A253" s="11" t="s">
        <v>258</v>
      </c>
      <c r="B253" s="5"/>
      <c r="C253" s="12"/>
      <c r="D253" s="12"/>
      <c r="E253" s="12"/>
      <c r="F253" s="12"/>
      <c r="G253" s="12"/>
      <c r="H253" s="12"/>
      <c r="I253" s="5"/>
      <c r="J253" s="13"/>
    </row>
    <row r="254" spans="1:10" ht="70.25" customHeight="1" x14ac:dyDescent="0.45">
      <c r="A254" s="11" t="s">
        <v>259</v>
      </c>
      <c r="B254" s="5"/>
      <c r="C254" s="12"/>
      <c r="D254" s="12"/>
      <c r="E254" s="12"/>
      <c r="F254" s="12"/>
      <c r="G254" s="12"/>
      <c r="H254" s="12"/>
      <c r="I254" s="5"/>
      <c r="J254" s="13"/>
    </row>
    <row r="255" spans="1:10" ht="70.25" customHeight="1" x14ac:dyDescent="0.45">
      <c r="A255" s="11" t="s">
        <v>260</v>
      </c>
      <c r="B255" s="5"/>
      <c r="C255" s="12"/>
      <c r="D255" s="12"/>
      <c r="E255" s="12"/>
      <c r="F255" s="12"/>
      <c r="G255" s="12"/>
      <c r="H255" s="12"/>
      <c r="I255" s="5"/>
      <c r="J255" s="13"/>
    </row>
    <row r="256" spans="1:10" ht="70.25" customHeight="1" x14ac:dyDescent="0.45">
      <c r="A256" s="11" t="s">
        <v>261</v>
      </c>
      <c r="B256" s="5"/>
      <c r="C256" s="12"/>
      <c r="D256" s="12"/>
      <c r="E256" s="12"/>
      <c r="F256" s="12"/>
      <c r="G256" s="12"/>
      <c r="H256" s="12"/>
      <c r="I256" s="5"/>
      <c r="J256" s="13"/>
    </row>
    <row r="257" spans="1:10" ht="70.25" customHeight="1" x14ac:dyDescent="0.45">
      <c r="A257" s="11" t="s">
        <v>262</v>
      </c>
      <c r="B257" s="5"/>
      <c r="C257" s="12"/>
      <c r="D257" s="12"/>
      <c r="E257" s="12"/>
      <c r="F257" s="12"/>
      <c r="G257" s="12"/>
      <c r="H257" s="12"/>
      <c r="I257" s="5"/>
      <c r="J257" s="13"/>
    </row>
    <row r="258" spans="1:10" ht="70.25" customHeight="1" x14ac:dyDescent="0.45">
      <c r="A258" s="11" t="s">
        <v>263</v>
      </c>
      <c r="B258" s="5"/>
      <c r="C258" s="12"/>
      <c r="D258" s="12"/>
      <c r="E258" s="12"/>
      <c r="F258" s="12"/>
      <c r="G258" s="12"/>
      <c r="H258" s="12"/>
      <c r="I258" s="5"/>
      <c r="J258" s="13"/>
    </row>
    <row r="259" spans="1:10" ht="70.25" customHeight="1" x14ac:dyDescent="0.45">
      <c r="A259" s="11" t="s">
        <v>264</v>
      </c>
      <c r="B259" s="5"/>
      <c r="C259" s="12"/>
      <c r="D259" s="12"/>
      <c r="E259" s="12"/>
      <c r="F259" s="12"/>
      <c r="G259" s="12"/>
      <c r="H259" s="12"/>
      <c r="I259" s="5"/>
      <c r="J259" s="13"/>
    </row>
    <row r="260" spans="1:10" ht="70.25" customHeight="1" x14ac:dyDescent="0.45">
      <c r="A260" s="11" t="s">
        <v>265</v>
      </c>
      <c r="B260" s="5"/>
      <c r="C260" s="12"/>
      <c r="D260" s="12"/>
      <c r="E260" s="12"/>
      <c r="F260" s="12"/>
      <c r="G260" s="12"/>
      <c r="H260" s="12"/>
      <c r="I260" s="5"/>
      <c r="J260" s="13"/>
    </row>
    <row r="261" spans="1:10" ht="70.25" customHeight="1" x14ac:dyDescent="0.45">
      <c r="A261" s="11" t="s">
        <v>266</v>
      </c>
      <c r="B261" s="5"/>
      <c r="C261" s="12"/>
      <c r="D261" s="12"/>
      <c r="E261" s="12"/>
      <c r="F261" s="12"/>
      <c r="G261" s="12"/>
      <c r="H261" s="12"/>
      <c r="I261" s="5"/>
      <c r="J261" s="13"/>
    </row>
    <row r="262" spans="1:10" ht="70.25" customHeight="1" x14ac:dyDescent="0.45">
      <c r="A262" s="11" t="s">
        <v>267</v>
      </c>
      <c r="B262" s="5"/>
      <c r="C262" s="12"/>
      <c r="D262" s="12"/>
      <c r="E262" s="12"/>
      <c r="F262" s="12"/>
      <c r="G262" s="12"/>
      <c r="H262" s="12"/>
      <c r="I262" s="5"/>
      <c r="J262" s="13"/>
    </row>
    <row r="263" spans="1:10" ht="70.25" customHeight="1" x14ac:dyDescent="0.45">
      <c r="A263" s="11" t="s">
        <v>268</v>
      </c>
      <c r="B263" s="5"/>
      <c r="C263" s="12"/>
      <c r="D263" s="12"/>
      <c r="E263" s="12"/>
      <c r="F263" s="12"/>
      <c r="G263" s="12"/>
      <c r="H263" s="12"/>
      <c r="I263" s="5"/>
      <c r="J263" s="13"/>
    </row>
    <row r="264" spans="1:10" ht="70.25" customHeight="1" x14ac:dyDescent="0.45">
      <c r="A264" s="11" t="s">
        <v>269</v>
      </c>
      <c r="B264" s="5"/>
      <c r="C264" s="12"/>
      <c r="D264" s="12"/>
      <c r="E264" s="12"/>
      <c r="F264" s="12"/>
      <c r="G264" s="12"/>
      <c r="H264" s="12"/>
      <c r="I264" s="5"/>
      <c r="J264" s="13"/>
    </row>
    <row r="265" spans="1:10" ht="70.25" customHeight="1" x14ac:dyDescent="0.45">
      <c r="A265" s="11" t="s">
        <v>270</v>
      </c>
      <c r="B265" s="5"/>
      <c r="C265" s="12"/>
      <c r="D265" s="12"/>
      <c r="E265" s="12"/>
      <c r="F265" s="12"/>
      <c r="G265" s="12"/>
      <c r="H265" s="12"/>
      <c r="I265" s="5"/>
      <c r="J265" s="13"/>
    </row>
    <row r="266" spans="1:10" ht="70.25" customHeight="1" x14ac:dyDescent="0.45">
      <c r="A266" s="11" t="s">
        <v>271</v>
      </c>
      <c r="B266" s="5"/>
      <c r="C266" s="12"/>
      <c r="D266" s="12"/>
      <c r="E266" s="12"/>
      <c r="F266" s="12"/>
      <c r="G266" s="12"/>
      <c r="H266" s="12"/>
      <c r="I266" s="5"/>
      <c r="J266" s="13"/>
    </row>
    <row r="267" spans="1:10" ht="70.25" customHeight="1" x14ac:dyDescent="0.45">
      <c r="A267" s="11" t="s">
        <v>272</v>
      </c>
      <c r="B267" s="5"/>
      <c r="C267" s="12"/>
      <c r="D267" s="12"/>
      <c r="E267" s="12"/>
      <c r="F267" s="12"/>
      <c r="G267" s="12"/>
      <c r="H267" s="12"/>
      <c r="I267" s="5"/>
      <c r="J267" s="13"/>
    </row>
    <row r="268" spans="1:10" ht="70.25" customHeight="1" x14ac:dyDescent="0.45">
      <c r="A268" s="11" t="s">
        <v>273</v>
      </c>
      <c r="B268" s="5"/>
      <c r="C268" s="12"/>
      <c r="D268" s="12"/>
      <c r="E268" s="12"/>
      <c r="F268" s="12"/>
      <c r="G268" s="12"/>
      <c r="H268" s="12"/>
      <c r="I268" s="5"/>
      <c r="J268" s="13"/>
    </row>
    <row r="269" spans="1:10" ht="70.25" customHeight="1" x14ac:dyDescent="0.45">
      <c r="A269" s="11" t="s">
        <v>274</v>
      </c>
      <c r="B269" s="5"/>
      <c r="C269" s="12"/>
      <c r="D269" s="12"/>
      <c r="E269" s="12"/>
      <c r="F269" s="12"/>
      <c r="G269" s="12"/>
      <c r="H269" s="12"/>
      <c r="I269" s="5"/>
      <c r="J269" s="13"/>
    </row>
    <row r="270" spans="1:10" ht="70.25" customHeight="1" x14ac:dyDescent="0.45">
      <c r="A270" s="14" t="s">
        <v>275</v>
      </c>
      <c r="B270" s="5"/>
      <c r="C270" s="5"/>
      <c r="D270" s="5"/>
      <c r="E270" s="5"/>
      <c r="F270" s="5">
        <v>9198.9500000000007</v>
      </c>
      <c r="G270" s="5"/>
      <c r="H270" s="5"/>
      <c r="I270" s="5">
        <v>1</v>
      </c>
      <c r="J270" s="9" t="s">
        <v>558</v>
      </c>
    </row>
    <row r="271" spans="1:10" ht="70.25" customHeight="1" x14ac:dyDescent="0.45">
      <c r="A271" s="11" t="s">
        <v>276</v>
      </c>
      <c r="B271" s="5"/>
      <c r="C271" s="12"/>
      <c r="D271" s="12"/>
      <c r="E271" s="12"/>
      <c r="F271" s="12"/>
      <c r="G271" s="12"/>
      <c r="H271" s="12"/>
      <c r="I271" s="5"/>
      <c r="J271" s="13"/>
    </row>
    <row r="272" spans="1:10" ht="70.25" customHeight="1" x14ac:dyDescent="0.45">
      <c r="A272" s="11" t="s">
        <v>277</v>
      </c>
      <c r="B272" s="5"/>
      <c r="C272" s="12"/>
      <c r="D272" s="12"/>
      <c r="E272" s="12"/>
      <c r="F272" s="12"/>
      <c r="G272" s="12"/>
      <c r="H272" s="12"/>
      <c r="I272" s="5"/>
      <c r="J272" s="13"/>
    </row>
    <row r="273" spans="1:10" ht="70.25" customHeight="1" x14ac:dyDescent="0.45">
      <c r="A273" s="11" t="s">
        <v>278</v>
      </c>
      <c r="B273" s="5"/>
      <c r="C273" s="12"/>
      <c r="D273" s="12"/>
      <c r="E273" s="12"/>
      <c r="F273" s="12"/>
      <c r="G273" s="12"/>
      <c r="H273" s="12"/>
      <c r="I273" s="5"/>
      <c r="J273" s="13"/>
    </row>
    <row r="274" spans="1:10" ht="70.25" customHeight="1" x14ac:dyDescent="0.45">
      <c r="A274" s="11" t="s">
        <v>279</v>
      </c>
      <c r="B274" s="5"/>
      <c r="C274" s="12"/>
      <c r="D274" s="12"/>
      <c r="E274" s="12"/>
      <c r="F274" s="12"/>
      <c r="G274" s="12"/>
      <c r="H274" s="12"/>
      <c r="I274" s="5"/>
      <c r="J274" s="13"/>
    </row>
    <row r="275" spans="1:10" ht="70.25" customHeight="1" x14ac:dyDescent="0.45">
      <c r="A275" s="11" t="s">
        <v>280</v>
      </c>
      <c r="B275" s="5"/>
      <c r="C275" s="12"/>
      <c r="D275" s="12"/>
      <c r="E275" s="12"/>
      <c r="F275" s="12"/>
      <c r="G275" s="12"/>
      <c r="H275" s="12"/>
      <c r="I275" s="5"/>
      <c r="J275" s="13"/>
    </row>
    <row r="276" spans="1:10" ht="70.25" customHeight="1" x14ac:dyDescent="0.45">
      <c r="A276" s="11" t="s">
        <v>281</v>
      </c>
      <c r="B276" s="5"/>
      <c r="C276" s="12"/>
      <c r="D276" s="12"/>
      <c r="E276" s="12"/>
      <c r="F276" s="12"/>
      <c r="G276" s="12"/>
      <c r="H276" s="12"/>
      <c r="I276" s="5"/>
      <c r="J276" s="13"/>
    </row>
    <row r="277" spans="1:10" ht="70.25" customHeight="1" x14ac:dyDescent="0.45">
      <c r="A277" s="11" t="s">
        <v>282</v>
      </c>
      <c r="B277" s="5"/>
      <c r="C277" s="12"/>
      <c r="D277" s="12"/>
      <c r="E277" s="12"/>
      <c r="F277" s="12"/>
      <c r="G277" s="12"/>
      <c r="H277" s="12"/>
      <c r="I277" s="5"/>
      <c r="J277" s="13"/>
    </row>
    <row r="278" spans="1:10" ht="70.25" customHeight="1" x14ac:dyDescent="0.45">
      <c r="A278" s="11" t="s">
        <v>283</v>
      </c>
      <c r="B278" s="5"/>
      <c r="C278" s="12"/>
      <c r="D278" s="12"/>
      <c r="E278" s="12"/>
      <c r="F278" s="12"/>
      <c r="G278" s="12"/>
      <c r="H278" s="12"/>
      <c r="I278" s="5"/>
      <c r="J278" s="13"/>
    </row>
    <row r="279" spans="1:10" ht="70.25" customHeight="1" x14ac:dyDescent="0.45">
      <c r="A279" s="11" t="s">
        <v>284</v>
      </c>
      <c r="B279" s="5"/>
      <c r="C279" s="12"/>
      <c r="D279" s="12"/>
      <c r="E279" s="12"/>
      <c r="F279" s="12"/>
      <c r="G279" s="12"/>
      <c r="H279" s="12"/>
      <c r="I279" s="5"/>
      <c r="J279" s="13"/>
    </row>
    <row r="280" spans="1:10" ht="70.25" customHeight="1" x14ac:dyDescent="0.45">
      <c r="A280" s="11" t="s">
        <v>285</v>
      </c>
      <c r="B280" s="5"/>
      <c r="C280" s="12"/>
      <c r="D280" s="12"/>
      <c r="E280" s="12"/>
      <c r="F280" s="12"/>
      <c r="G280" s="12"/>
      <c r="H280" s="12"/>
      <c r="I280" s="5"/>
      <c r="J280" s="13"/>
    </row>
    <row r="281" spans="1:10" ht="70.25" customHeight="1" x14ac:dyDescent="0.45">
      <c r="A281" s="11" t="s">
        <v>286</v>
      </c>
      <c r="B281" s="5"/>
      <c r="C281" s="12"/>
      <c r="D281" s="12"/>
      <c r="E281" s="12"/>
      <c r="F281" s="12"/>
      <c r="G281" s="12"/>
      <c r="H281" s="12"/>
      <c r="I281" s="5"/>
      <c r="J281" s="13"/>
    </row>
    <row r="282" spans="1:10" ht="70.25" customHeight="1" x14ac:dyDescent="0.45">
      <c r="A282" s="11" t="s">
        <v>287</v>
      </c>
      <c r="B282" s="5"/>
      <c r="C282" s="12"/>
      <c r="D282" s="12"/>
      <c r="E282" s="12"/>
      <c r="F282" s="12"/>
      <c r="G282" s="12"/>
      <c r="H282" s="12"/>
      <c r="I282" s="5"/>
      <c r="J282" s="13"/>
    </row>
    <row r="283" spans="1:10" ht="70.25" customHeight="1" x14ac:dyDescent="0.45">
      <c r="A283" s="11" t="s">
        <v>288</v>
      </c>
      <c r="B283" s="5"/>
      <c r="C283" s="12"/>
      <c r="D283" s="12"/>
      <c r="E283" s="12"/>
      <c r="F283" s="12"/>
      <c r="G283" s="12"/>
      <c r="H283" s="12"/>
      <c r="I283" s="5"/>
      <c r="J283" s="13"/>
    </row>
    <row r="284" spans="1:10" ht="70.25" customHeight="1" x14ac:dyDescent="0.45">
      <c r="A284" s="11" t="s">
        <v>289</v>
      </c>
      <c r="B284" s="5"/>
      <c r="C284" s="12"/>
      <c r="D284" s="12"/>
      <c r="E284" s="12"/>
      <c r="F284" s="12"/>
      <c r="G284" s="12"/>
      <c r="H284" s="12"/>
      <c r="I284" s="5"/>
      <c r="J284" s="13"/>
    </row>
    <row r="285" spans="1:10" ht="70.25" customHeight="1" x14ac:dyDescent="0.45">
      <c r="A285" s="11" t="s">
        <v>290</v>
      </c>
      <c r="B285" s="5"/>
      <c r="C285" s="12"/>
      <c r="D285" s="12"/>
      <c r="E285" s="12"/>
      <c r="F285" s="12"/>
      <c r="G285" s="12"/>
      <c r="H285" s="12"/>
      <c r="I285" s="5"/>
      <c r="J285" s="13"/>
    </row>
    <row r="286" spans="1:10" ht="70.25" customHeight="1" x14ac:dyDescent="0.45">
      <c r="A286" s="11" t="s">
        <v>291</v>
      </c>
      <c r="B286" s="5"/>
      <c r="C286" s="12"/>
      <c r="D286" s="12"/>
      <c r="E286" s="12"/>
      <c r="F286" s="12"/>
      <c r="G286" s="12"/>
      <c r="H286" s="12"/>
      <c r="I286" s="5"/>
      <c r="J286" s="13"/>
    </row>
    <row r="287" spans="1:10" ht="70.25" customHeight="1" x14ac:dyDescent="0.45">
      <c r="A287" s="11" t="s">
        <v>292</v>
      </c>
      <c r="B287" s="5"/>
      <c r="C287" s="12"/>
      <c r="D287" s="12"/>
      <c r="E287" s="12"/>
      <c r="F287" s="12"/>
      <c r="G287" s="12"/>
      <c r="H287" s="12"/>
      <c r="I287" s="5"/>
      <c r="J287" s="13"/>
    </row>
    <row r="288" spans="1:10" ht="70.25" customHeight="1" x14ac:dyDescent="0.45">
      <c r="A288" s="11" t="s">
        <v>293</v>
      </c>
      <c r="B288" s="5"/>
      <c r="C288" s="12"/>
      <c r="D288" s="12"/>
      <c r="E288" s="12"/>
      <c r="F288" s="12"/>
      <c r="G288" s="12"/>
      <c r="H288" s="12"/>
      <c r="I288" s="5"/>
      <c r="J288" s="13"/>
    </row>
    <row r="289" spans="1:10" ht="70.25" customHeight="1" x14ac:dyDescent="0.45">
      <c r="A289" s="11" t="s">
        <v>294</v>
      </c>
      <c r="B289" s="5"/>
      <c r="C289" s="12"/>
      <c r="D289" s="12"/>
      <c r="E289" s="12"/>
      <c r="F289" s="12"/>
      <c r="G289" s="12"/>
      <c r="H289" s="12"/>
      <c r="I289" s="5"/>
      <c r="J289" s="13"/>
    </row>
    <row r="290" spans="1:10" ht="70.25" customHeight="1" x14ac:dyDescent="0.45">
      <c r="A290" s="11" t="s">
        <v>295</v>
      </c>
      <c r="B290" s="5"/>
      <c r="C290" s="12"/>
      <c r="D290" s="12"/>
      <c r="E290" s="12"/>
      <c r="F290" s="12"/>
      <c r="G290" s="12"/>
      <c r="H290" s="12"/>
      <c r="I290" s="5"/>
      <c r="J290" s="13"/>
    </row>
    <row r="291" spans="1:10" ht="70.25" customHeight="1" x14ac:dyDescent="0.45">
      <c r="A291" s="11" t="s">
        <v>296</v>
      </c>
      <c r="B291" s="5"/>
      <c r="C291" s="12"/>
      <c r="D291" s="12"/>
      <c r="E291" s="12"/>
      <c r="F291" s="12"/>
      <c r="G291" s="12"/>
      <c r="H291" s="12"/>
      <c r="I291" s="5"/>
      <c r="J291" s="13"/>
    </row>
    <row r="292" spans="1:10" ht="70.25" customHeight="1" x14ac:dyDescent="0.45">
      <c r="A292" s="11" t="s">
        <v>297</v>
      </c>
      <c r="B292" s="5"/>
      <c r="C292" s="12"/>
      <c r="D292" s="12"/>
      <c r="E292" s="12"/>
      <c r="F292" s="12"/>
      <c r="G292" s="12"/>
      <c r="H292" s="12"/>
      <c r="I292" s="5"/>
      <c r="J292" s="13"/>
    </row>
    <row r="293" spans="1:10" ht="70.25" customHeight="1" x14ac:dyDescent="0.45">
      <c r="A293" s="11" t="s">
        <v>298</v>
      </c>
      <c r="B293" s="5"/>
      <c r="C293" s="12"/>
      <c r="D293" s="12"/>
      <c r="E293" s="12"/>
      <c r="F293" s="12"/>
      <c r="G293" s="12"/>
      <c r="H293" s="12"/>
      <c r="I293" s="5"/>
      <c r="J293" s="13"/>
    </row>
    <row r="294" spans="1:10" s="10" customFormat="1" ht="70.25" customHeight="1" x14ac:dyDescent="0.45">
      <c r="A294" s="14" t="s">
        <v>299</v>
      </c>
      <c r="B294" s="5"/>
      <c r="C294" s="6">
        <v>2603</v>
      </c>
      <c r="D294" s="6">
        <f>'[1]План КС-15'!$L$37</f>
        <v>330</v>
      </c>
      <c r="E294" s="5"/>
      <c r="F294" s="5">
        <f>2435.01</f>
        <v>2435.0100000000002</v>
      </c>
      <c r="G294" s="5">
        <v>11776.82</v>
      </c>
      <c r="H294" s="5">
        <v>11776.82</v>
      </c>
      <c r="I294" s="15">
        <v>2</v>
      </c>
      <c r="J294" s="9" t="s">
        <v>587</v>
      </c>
    </row>
    <row r="295" spans="1:10" s="10" customFormat="1" ht="70.25" customHeight="1" x14ac:dyDescent="0.45">
      <c r="A295" s="14" t="s">
        <v>300</v>
      </c>
      <c r="B295" s="5"/>
      <c r="C295" s="6">
        <v>283.66000000000003</v>
      </c>
      <c r="D295" s="5"/>
      <c r="E295" s="5"/>
      <c r="F295" s="5">
        <v>1483.53</v>
      </c>
      <c r="G295" s="5"/>
      <c r="H295" s="5"/>
      <c r="I295" s="15">
        <v>2</v>
      </c>
      <c r="J295" s="9" t="s">
        <v>521</v>
      </c>
    </row>
    <row r="296" spans="1:10" ht="70.25" customHeight="1" x14ac:dyDescent="0.45">
      <c r="A296" s="11" t="s">
        <v>301</v>
      </c>
      <c r="B296" s="5"/>
      <c r="C296" s="12"/>
      <c r="D296" s="12"/>
      <c r="E296" s="12"/>
      <c r="F296" s="12"/>
      <c r="G296" s="12"/>
      <c r="H296" s="12"/>
      <c r="I296" s="5"/>
      <c r="J296" s="13"/>
    </row>
    <row r="297" spans="1:10" ht="70.25" customHeight="1" x14ac:dyDescent="0.45">
      <c r="A297" s="11" t="s">
        <v>302</v>
      </c>
      <c r="B297" s="5"/>
      <c r="C297" s="12"/>
      <c r="D297" s="12"/>
      <c r="E297" s="12"/>
      <c r="F297" s="12"/>
      <c r="G297" s="12"/>
      <c r="H297" s="12"/>
      <c r="I297" s="5"/>
      <c r="J297" s="13"/>
    </row>
    <row r="298" spans="1:10" ht="70.25" customHeight="1" x14ac:dyDescent="0.45">
      <c r="A298" s="11" t="s">
        <v>303</v>
      </c>
      <c r="B298" s="5"/>
      <c r="C298" s="12"/>
      <c r="D298" s="12"/>
      <c r="E298" s="12"/>
      <c r="F298" s="12"/>
      <c r="G298" s="12"/>
      <c r="H298" s="12"/>
      <c r="I298" s="5"/>
      <c r="J298" s="13"/>
    </row>
    <row r="299" spans="1:10" ht="70.25" customHeight="1" x14ac:dyDescent="0.45">
      <c r="A299" s="11" t="s">
        <v>304</v>
      </c>
      <c r="B299" s="5"/>
      <c r="C299" s="12"/>
      <c r="D299" s="12"/>
      <c r="E299" s="12"/>
      <c r="F299" s="12"/>
      <c r="G299" s="12"/>
      <c r="H299" s="12"/>
      <c r="I299" s="5"/>
      <c r="J299" s="13"/>
    </row>
    <row r="300" spans="1:10" ht="70.25" customHeight="1" x14ac:dyDescent="0.45">
      <c r="A300" s="11" t="s">
        <v>305</v>
      </c>
      <c r="B300" s="5"/>
      <c r="C300" s="12"/>
      <c r="D300" s="12"/>
      <c r="E300" s="12"/>
      <c r="F300" s="12"/>
      <c r="G300" s="12"/>
      <c r="H300" s="12"/>
      <c r="I300" s="5"/>
      <c r="J300" s="13"/>
    </row>
    <row r="301" spans="1:10" ht="70.25" customHeight="1" x14ac:dyDescent="0.45">
      <c r="A301" s="11" t="s">
        <v>306</v>
      </c>
      <c r="B301" s="5"/>
      <c r="C301" s="12"/>
      <c r="D301" s="12"/>
      <c r="E301" s="12"/>
      <c r="F301" s="12"/>
      <c r="G301" s="12"/>
      <c r="H301" s="12"/>
      <c r="I301" s="5"/>
      <c r="J301" s="13"/>
    </row>
    <row r="302" spans="1:10" ht="70.25" customHeight="1" x14ac:dyDescent="0.45">
      <c r="A302" s="11" t="s">
        <v>307</v>
      </c>
      <c r="B302" s="5"/>
      <c r="C302" s="12"/>
      <c r="D302" s="12"/>
      <c r="E302" s="12"/>
      <c r="F302" s="12"/>
      <c r="G302" s="12"/>
      <c r="H302" s="12"/>
      <c r="I302" s="5"/>
      <c r="J302" s="13"/>
    </row>
    <row r="303" spans="1:10" ht="70.25" customHeight="1" x14ac:dyDescent="0.45">
      <c r="A303" s="11" t="s">
        <v>308</v>
      </c>
      <c r="B303" s="5"/>
      <c r="C303" s="12"/>
      <c r="D303" s="12"/>
      <c r="E303" s="12"/>
      <c r="F303" s="12"/>
      <c r="G303" s="12"/>
      <c r="H303" s="12"/>
      <c r="I303" s="5"/>
      <c r="J303" s="13"/>
    </row>
    <row r="304" spans="1:10" ht="70.25" customHeight="1" x14ac:dyDescent="0.45">
      <c r="A304" s="11" t="s">
        <v>309</v>
      </c>
      <c r="B304" s="5"/>
      <c r="C304" s="12"/>
      <c r="D304" s="12"/>
      <c r="E304" s="12"/>
      <c r="F304" s="12"/>
      <c r="G304" s="12"/>
      <c r="H304" s="12"/>
      <c r="I304" s="5"/>
      <c r="J304" s="13"/>
    </row>
    <row r="305" spans="1:10" ht="70.25" customHeight="1" x14ac:dyDescent="0.45">
      <c r="A305" s="11" t="s">
        <v>310</v>
      </c>
      <c r="B305" s="5"/>
      <c r="C305" s="12"/>
      <c r="D305" s="12"/>
      <c r="E305" s="12"/>
      <c r="F305" s="12"/>
      <c r="G305" s="12"/>
      <c r="H305" s="12"/>
      <c r="I305" s="5"/>
      <c r="J305" s="13"/>
    </row>
    <row r="306" spans="1:10" ht="70.25" customHeight="1" x14ac:dyDescent="0.45">
      <c r="A306" s="11" t="s">
        <v>311</v>
      </c>
      <c r="B306" s="5"/>
      <c r="C306" s="12"/>
      <c r="D306" s="12"/>
      <c r="E306" s="12"/>
      <c r="F306" s="12"/>
      <c r="G306" s="12"/>
      <c r="H306" s="12"/>
      <c r="I306" s="5"/>
      <c r="J306" s="13"/>
    </row>
    <row r="307" spans="1:10" ht="70.25" customHeight="1" x14ac:dyDescent="0.45">
      <c r="A307" s="11" t="s">
        <v>312</v>
      </c>
      <c r="B307" s="5"/>
      <c r="C307" s="12"/>
      <c r="D307" s="12"/>
      <c r="E307" s="12"/>
      <c r="F307" s="12"/>
      <c r="G307" s="12"/>
      <c r="H307" s="12"/>
      <c r="I307" s="5"/>
      <c r="J307" s="13"/>
    </row>
    <row r="308" spans="1:10" ht="70.25" customHeight="1" x14ac:dyDescent="0.45">
      <c r="A308" s="11" t="s">
        <v>313</v>
      </c>
      <c r="B308" s="5"/>
      <c r="C308" s="12"/>
      <c r="D308" s="12"/>
      <c r="E308" s="12"/>
      <c r="F308" s="12"/>
      <c r="G308" s="12"/>
      <c r="H308" s="12"/>
      <c r="I308" s="5"/>
      <c r="J308" s="13"/>
    </row>
    <row r="309" spans="1:10" ht="70.25" customHeight="1" x14ac:dyDescent="0.45">
      <c r="A309" s="11" t="s">
        <v>314</v>
      </c>
      <c r="B309" s="5"/>
      <c r="C309" s="12"/>
      <c r="D309" s="12"/>
      <c r="E309" s="12"/>
      <c r="F309" s="12"/>
      <c r="G309" s="12"/>
      <c r="H309" s="12"/>
      <c r="I309" s="5"/>
      <c r="J309" s="13"/>
    </row>
    <row r="310" spans="1:10" ht="70.25" customHeight="1" x14ac:dyDescent="0.45">
      <c r="A310" s="11" t="s">
        <v>315</v>
      </c>
      <c r="B310" s="5"/>
      <c r="C310" s="12"/>
      <c r="D310" s="12"/>
      <c r="E310" s="12"/>
      <c r="F310" s="12"/>
      <c r="G310" s="12"/>
      <c r="H310" s="12"/>
      <c r="I310" s="5"/>
      <c r="J310" s="13"/>
    </row>
    <row r="311" spans="1:10" ht="70.25" customHeight="1" x14ac:dyDescent="0.45">
      <c r="A311" s="11" t="s">
        <v>316</v>
      </c>
      <c r="B311" s="5"/>
      <c r="C311" s="12"/>
      <c r="D311" s="12"/>
      <c r="E311" s="12"/>
      <c r="F311" s="12"/>
      <c r="G311" s="12"/>
      <c r="H311" s="12"/>
      <c r="I311" s="5"/>
      <c r="J311" s="13"/>
    </row>
    <row r="312" spans="1:10" ht="70.25" customHeight="1" x14ac:dyDescent="0.45">
      <c r="A312" s="11" t="s">
        <v>317</v>
      </c>
      <c r="B312" s="5"/>
      <c r="C312" s="12"/>
      <c r="D312" s="12"/>
      <c r="E312" s="12"/>
      <c r="F312" s="12"/>
      <c r="G312" s="12"/>
      <c r="H312" s="12"/>
      <c r="I312" s="5"/>
      <c r="J312" s="13"/>
    </row>
    <row r="313" spans="1:10" ht="70.25" customHeight="1" x14ac:dyDescent="0.45">
      <c r="A313" s="11" t="s">
        <v>318</v>
      </c>
      <c r="B313" s="5"/>
      <c r="C313" s="12"/>
      <c r="D313" s="12"/>
      <c r="E313" s="12"/>
      <c r="F313" s="12"/>
      <c r="G313" s="12"/>
      <c r="H313" s="12"/>
      <c r="I313" s="5"/>
      <c r="J313" s="13"/>
    </row>
    <row r="314" spans="1:10" ht="70.25" customHeight="1" x14ac:dyDescent="0.45">
      <c r="A314" s="11" t="s">
        <v>319</v>
      </c>
      <c r="B314" s="5"/>
      <c r="C314" s="12"/>
      <c r="D314" s="12"/>
      <c r="E314" s="12"/>
      <c r="F314" s="12"/>
      <c r="G314" s="12"/>
      <c r="H314" s="12"/>
      <c r="I314" s="5"/>
      <c r="J314" s="13"/>
    </row>
    <row r="315" spans="1:10" ht="70.25" customHeight="1" x14ac:dyDescent="0.45">
      <c r="A315" s="11" t="s">
        <v>320</v>
      </c>
      <c r="B315" s="5"/>
      <c r="C315" s="12"/>
      <c r="D315" s="12"/>
      <c r="E315" s="12"/>
      <c r="F315" s="12"/>
      <c r="G315" s="12"/>
      <c r="H315" s="12"/>
      <c r="I315" s="5"/>
      <c r="J315" s="13"/>
    </row>
    <row r="316" spans="1:10" ht="70.25" customHeight="1" x14ac:dyDescent="0.45">
      <c r="A316" s="11" t="s">
        <v>321</v>
      </c>
      <c r="B316" s="5"/>
      <c r="C316" s="12"/>
      <c r="D316" s="12"/>
      <c r="E316" s="12"/>
      <c r="F316" s="12"/>
      <c r="G316" s="12"/>
      <c r="H316" s="12"/>
      <c r="I316" s="5"/>
      <c r="J316" s="13"/>
    </row>
    <row r="317" spans="1:10" ht="70.25" customHeight="1" x14ac:dyDescent="0.45">
      <c r="A317" s="11" t="s">
        <v>322</v>
      </c>
      <c r="B317" s="5"/>
      <c r="C317" s="12"/>
      <c r="D317" s="12"/>
      <c r="E317" s="12"/>
      <c r="F317" s="12"/>
      <c r="G317" s="12"/>
      <c r="H317" s="12"/>
      <c r="I317" s="5"/>
      <c r="J317" s="13"/>
    </row>
    <row r="318" spans="1:10" ht="70.25" customHeight="1" x14ac:dyDescent="0.45">
      <c r="A318" s="11" t="s">
        <v>323</v>
      </c>
      <c r="B318" s="5"/>
      <c r="C318" s="12"/>
      <c r="D318" s="12"/>
      <c r="E318" s="12"/>
      <c r="F318" s="12"/>
      <c r="G318" s="12"/>
      <c r="H318" s="12"/>
      <c r="I318" s="5"/>
      <c r="J318" s="13"/>
    </row>
    <row r="319" spans="1:10" ht="70.25" customHeight="1" x14ac:dyDescent="0.45">
      <c r="A319" s="11" t="s">
        <v>324</v>
      </c>
      <c r="B319" s="5"/>
      <c r="C319" s="12"/>
      <c r="D319" s="12"/>
      <c r="E319" s="12"/>
      <c r="F319" s="12"/>
      <c r="G319" s="12"/>
      <c r="H319" s="12"/>
      <c r="I319" s="5"/>
      <c r="J319" s="13"/>
    </row>
    <row r="320" spans="1:10" ht="70.25" customHeight="1" x14ac:dyDescent="0.45">
      <c r="A320" s="11" t="s">
        <v>325</v>
      </c>
      <c r="B320" s="5"/>
      <c r="C320" s="12"/>
      <c r="D320" s="12"/>
      <c r="E320" s="12"/>
      <c r="F320" s="12"/>
      <c r="G320" s="12"/>
      <c r="H320" s="12"/>
      <c r="I320" s="5"/>
      <c r="J320" s="13"/>
    </row>
    <row r="321" spans="1:10" ht="70.25" customHeight="1" x14ac:dyDescent="0.45">
      <c r="A321" s="11" t="s">
        <v>326</v>
      </c>
      <c r="B321" s="5"/>
      <c r="C321" s="12"/>
      <c r="D321" s="12"/>
      <c r="E321" s="12"/>
      <c r="F321" s="12"/>
      <c r="G321" s="12"/>
      <c r="H321" s="12"/>
      <c r="I321" s="5"/>
      <c r="J321" s="13"/>
    </row>
    <row r="322" spans="1:10" ht="70.25" customHeight="1" x14ac:dyDescent="0.45">
      <c r="A322" s="11" t="s">
        <v>103</v>
      </c>
      <c r="B322" s="5"/>
      <c r="C322" s="12"/>
      <c r="D322" s="12"/>
      <c r="E322" s="12"/>
      <c r="F322" s="12"/>
      <c r="G322" s="12"/>
      <c r="H322" s="12"/>
      <c r="I322" s="5"/>
      <c r="J322" s="13"/>
    </row>
    <row r="323" spans="1:10" ht="70.25" customHeight="1" x14ac:dyDescent="0.45">
      <c r="A323" s="11" t="s">
        <v>328</v>
      </c>
      <c r="B323" s="5"/>
      <c r="C323" s="12"/>
      <c r="D323" s="12"/>
      <c r="E323" s="12"/>
      <c r="F323" s="12"/>
      <c r="G323" s="12"/>
      <c r="H323" s="12"/>
      <c r="I323" s="5"/>
      <c r="J323" s="13"/>
    </row>
    <row r="324" spans="1:10" ht="70.25" customHeight="1" x14ac:dyDescent="0.45">
      <c r="A324" s="11" t="s">
        <v>329</v>
      </c>
      <c r="B324" s="5"/>
      <c r="C324" s="12"/>
      <c r="D324" s="12"/>
      <c r="E324" s="12"/>
      <c r="F324" s="12"/>
      <c r="G324" s="12"/>
      <c r="H324" s="12"/>
      <c r="I324" s="5"/>
      <c r="J324" s="13"/>
    </row>
    <row r="325" spans="1:10" ht="70.25" customHeight="1" x14ac:dyDescent="0.45">
      <c r="A325" s="11" t="s">
        <v>331</v>
      </c>
      <c r="B325" s="5"/>
      <c r="C325" s="12"/>
      <c r="D325" s="12"/>
      <c r="E325" s="12"/>
      <c r="F325" s="12"/>
      <c r="G325" s="12"/>
      <c r="H325" s="12"/>
      <c r="I325" s="5"/>
      <c r="J325" s="13"/>
    </row>
    <row r="326" spans="1:10" ht="70.25" customHeight="1" x14ac:dyDescent="0.45">
      <c r="A326" s="11" t="s">
        <v>330</v>
      </c>
      <c r="B326" s="5"/>
      <c r="C326" s="12"/>
      <c r="D326" s="12"/>
      <c r="E326" s="12"/>
      <c r="F326" s="12"/>
      <c r="G326" s="12"/>
      <c r="H326" s="12"/>
      <c r="I326" s="5"/>
      <c r="J326" s="13"/>
    </row>
    <row r="327" spans="1:10" ht="70.25" customHeight="1" x14ac:dyDescent="0.45">
      <c r="A327" s="14" t="s">
        <v>508</v>
      </c>
      <c r="B327" s="8">
        <v>9882.0300000000007</v>
      </c>
      <c r="C327" s="6">
        <v>176.18</v>
      </c>
      <c r="D327" s="5"/>
      <c r="E327" s="5"/>
      <c r="F327" s="5"/>
      <c r="G327" s="5"/>
      <c r="H327" s="5"/>
      <c r="I327" s="21">
        <v>1</v>
      </c>
      <c r="J327" s="9" t="s">
        <v>522</v>
      </c>
    </row>
    <row r="328" spans="1:10" ht="70.25" customHeight="1" x14ac:dyDescent="0.45">
      <c r="A328" s="11" t="s">
        <v>333</v>
      </c>
      <c r="B328" s="5"/>
      <c r="C328" s="12"/>
      <c r="D328" s="12"/>
      <c r="E328" s="12"/>
      <c r="F328" s="12"/>
      <c r="G328" s="12"/>
      <c r="H328" s="12"/>
      <c r="I328" s="5"/>
      <c r="J328" s="13"/>
    </row>
    <row r="329" spans="1:10" ht="70.25" customHeight="1" x14ac:dyDescent="0.45">
      <c r="A329" s="11" t="s">
        <v>334</v>
      </c>
      <c r="B329" s="5"/>
      <c r="C329" s="12"/>
      <c r="D329" s="12"/>
      <c r="E329" s="12"/>
      <c r="F329" s="12"/>
      <c r="G329" s="12"/>
      <c r="H329" s="12"/>
      <c r="I329" s="5"/>
      <c r="J329" s="13"/>
    </row>
    <row r="330" spans="1:10" ht="70.25" customHeight="1" x14ac:dyDescent="0.45">
      <c r="A330" s="11" t="s">
        <v>335</v>
      </c>
      <c r="B330" s="5"/>
      <c r="C330" s="12"/>
      <c r="D330" s="12"/>
      <c r="E330" s="12"/>
      <c r="F330" s="12"/>
      <c r="G330" s="12"/>
      <c r="H330" s="12"/>
      <c r="I330" s="5"/>
      <c r="J330" s="13"/>
    </row>
    <row r="331" spans="1:10" ht="70.25" customHeight="1" x14ac:dyDescent="0.45">
      <c r="A331" s="11" t="s">
        <v>336</v>
      </c>
      <c r="B331" s="5"/>
      <c r="C331" s="12"/>
      <c r="D331" s="12"/>
      <c r="E331" s="12"/>
      <c r="F331" s="12"/>
      <c r="G331" s="12"/>
      <c r="H331" s="12"/>
      <c r="I331" s="5"/>
      <c r="J331" s="13"/>
    </row>
    <row r="332" spans="1:10" ht="70.25" customHeight="1" x14ac:dyDescent="0.45">
      <c r="A332" s="11" t="s">
        <v>337</v>
      </c>
      <c r="B332" s="5"/>
      <c r="C332" s="12"/>
      <c r="D332" s="12"/>
      <c r="E332" s="12"/>
      <c r="F332" s="12"/>
      <c r="G332" s="12"/>
      <c r="H332" s="12"/>
      <c r="I332" s="5"/>
      <c r="J332" s="13"/>
    </row>
    <row r="333" spans="1:10" ht="70.25" customHeight="1" x14ac:dyDescent="0.45">
      <c r="A333" s="11" t="s">
        <v>338</v>
      </c>
      <c r="B333" s="5"/>
      <c r="C333" s="12"/>
      <c r="D333" s="12"/>
      <c r="E333" s="12"/>
      <c r="F333" s="12"/>
      <c r="G333" s="12"/>
      <c r="H333" s="12"/>
      <c r="I333" s="5"/>
      <c r="J333" s="13"/>
    </row>
    <row r="334" spans="1:10" ht="70.25" customHeight="1" x14ac:dyDescent="0.45">
      <c r="A334" s="11" t="s">
        <v>339</v>
      </c>
      <c r="B334" s="5"/>
      <c r="C334" s="12"/>
      <c r="D334" s="12"/>
      <c r="E334" s="12"/>
      <c r="F334" s="12"/>
      <c r="G334" s="12"/>
      <c r="H334" s="12"/>
      <c r="I334" s="5"/>
      <c r="J334" s="13"/>
    </row>
    <row r="335" spans="1:10" ht="70.25" customHeight="1" x14ac:dyDescent="0.45">
      <c r="A335" s="11" t="s">
        <v>340</v>
      </c>
      <c r="B335" s="5"/>
      <c r="C335" s="12"/>
      <c r="D335" s="12"/>
      <c r="E335" s="12"/>
      <c r="F335" s="12"/>
      <c r="G335" s="12"/>
      <c r="H335" s="12"/>
      <c r="I335" s="5"/>
      <c r="J335" s="13"/>
    </row>
    <row r="336" spans="1:10" ht="70.25" customHeight="1" x14ac:dyDescent="0.45">
      <c r="A336" s="11" t="s">
        <v>341</v>
      </c>
      <c r="B336" s="5"/>
      <c r="C336" s="12"/>
      <c r="D336" s="12"/>
      <c r="E336" s="12"/>
      <c r="F336" s="12"/>
      <c r="G336" s="12"/>
      <c r="H336" s="12"/>
      <c r="I336" s="5"/>
      <c r="J336" s="13"/>
    </row>
    <row r="337" spans="1:10" ht="70.25" customHeight="1" x14ac:dyDescent="0.45">
      <c r="A337" s="11" t="s">
        <v>342</v>
      </c>
      <c r="B337" s="5"/>
      <c r="C337" s="12"/>
      <c r="D337" s="12"/>
      <c r="E337" s="12"/>
      <c r="F337" s="12"/>
      <c r="G337" s="12"/>
      <c r="H337" s="12"/>
      <c r="I337" s="5"/>
      <c r="J337" s="13"/>
    </row>
    <row r="338" spans="1:10" ht="70.25" customHeight="1" x14ac:dyDescent="0.45">
      <c r="A338" s="11" t="s">
        <v>343</v>
      </c>
      <c r="B338" s="5"/>
      <c r="C338" s="12"/>
      <c r="D338" s="12"/>
      <c r="E338" s="12"/>
      <c r="F338" s="12"/>
      <c r="G338" s="12"/>
      <c r="H338" s="12"/>
      <c r="I338" s="5"/>
      <c r="J338" s="13"/>
    </row>
    <row r="339" spans="1:10" ht="70.25" customHeight="1" x14ac:dyDescent="0.45">
      <c r="A339" s="11" t="s">
        <v>344</v>
      </c>
      <c r="B339" s="5"/>
      <c r="C339" s="12"/>
      <c r="D339" s="12"/>
      <c r="E339" s="12"/>
      <c r="F339" s="12"/>
      <c r="G339" s="12"/>
      <c r="H339" s="12"/>
      <c r="I339" s="5"/>
      <c r="J339" s="13"/>
    </row>
    <row r="340" spans="1:10" ht="104.65" x14ac:dyDescent="0.45">
      <c r="A340" s="14" t="s">
        <v>345</v>
      </c>
      <c r="B340" s="5"/>
      <c r="C340" s="5"/>
      <c r="D340" s="5"/>
      <c r="E340" s="5">
        <v>442</v>
      </c>
      <c r="F340" s="5">
        <f>97.78+12744.3+13423.2</f>
        <v>26265.279999999999</v>
      </c>
      <c r="G340" s="5">
        <f>3871+139.45+57.28+23757.7+7875.49+864.1</f>
        <v>36565.019999999997</v>
      </c>
      <c r="H340" s="5">
        <f>3871+139.45+57.28+23757.67+7875.49+864.1</f>
        <v>36564.99</v>
      </c>
      <c r="I340" s="5">
        <v>1</v>
      </c>
      <c r="J340" s="9" t="s">
        <v>594</v>
      </c>
    </row>
    <row r="341" spans="1:10" ht="70.25" customHeight="1" x14ac:dyDescent="0.45">
      <c r="A341" s="11" t="s">
        <v>346</v>
      </c>
      <c r="B341" s="5"/>
      <c r="C341" s="12"/>
      <c r="D341" s="12"/>
      <c r="E341" s="12"/>
      <c r="F341" s="12"/>
      <c r="G341" s="12"/>
      <c r="H341" s="12"/>
      <c r="I341" s="5"/>
      <c r="J341" s="13"/>
    </row>
    <row r="342" spans="1:10" ht="70.25" customHeight="1" x14ac:dyDescent="0.45">
      <c r="A342" s="11" t="s">
        <v>347</v>
      </c>
      <c r="B342" s="5"/>
      <c r="C342" s="12"/>
      <c r="D342" s="12"/>
      <c r="E342" s="12"/>
      <c r="F342" s="12"/>
      <c r="G342" s="12"/>
      <c r="H342" s="12"/>
      <c r="I342" s="5"/>
      <c r="J342" s="13"/>
    </row>
    <row r="343" spans="1:10" ht="70.25" customHeight="1" x14ac:dyDescent="0.45">
      <c r="A343" s="11" t="s">
        <v>348</v>
      </c>
      <c r="B343" s="5"/>
      <c r="C343" s="12"/>
      <c r="D343" s="12"/>
      <c r="E343" s="12"/>
      <c r="F343" s="12"/>
      <c r="G343" s="12"/>
      <c r="H343" s="12"/>
      <c r="I343" s="5"/>
      <c r="J343" s="13"/>
    </row>
    <row r="344" spans="1:10" ht="70.25" customHeight="1" x14ac:dyDescent="0.45">
      <c r="A344" s="11" t="s">
        <v>349</v>
      </c>
      <c r="B344" s="5"/>
      <c r="C344" s="12"/>
      <c r="D344" s="12"/>
      <c r="E344" s="12"/>
      <c r="F344" s="12"/>
      <c r="G344" s="12"/>
      <c r="H344" s="12"/>
      <c r="I344" s="5"/>
      <c r="J344" s="13"/>
    </row>
    <row r="345" spans="1:10" ht="70.25" customHeight="1" x14ac:dyDescent="0.45">
      <c r="A345" s="11" t="s">
        <v>350</v>
      </c>
      <c r="B345" s="5"/>
      <c r="C345" s="12"/>
      <c r="D345" s="12"/>
      <c r="E345" s="12"/>
      <c r="F345" s="12"/>
      <c r="G345" s="12"/>
      <c r="H345" s="12"/>
      <c r="I345" s="5"/>
      <c r="J345" s="13"/>
    </row>
    <row r="346" spans="1:10" ht="70.25" customHeight="1" x14ac:dyDescent="0.45">
      <c r="A346" s="11" t="s">
        <v>351</v>
      </c>
      <c r="B346" s="5"/>
      <c r="C346" s="12"/>
      <c r="D346" s="12"/>
      <c r="E346" s="12"/>
      <c r="F346" s="12"/>
      <c r="G346" s="12"/>
      <c r="H346" s="12"/>
      <c r="I346" s="5"/>
      <c r="J346" s="13"/>
    </row>
    <row r="347" spans="1:10" ht="70.25" customHeight="1" x14ac:dyDescent="0.45">
      <c r="A347" s="11" t="s">
        <v>352</v>
      </c>
      <c r="B347" s="5"/>
      <c r="C347" s="12"/>
      <c r="D347" s="12"/>
      <c r="E347" s="12"/>
      <c r="F347" s="12"/>
      <c r="G347" s="12"/>
      <c r="H347" s="12"/>
      <c r="I347" s="5"/>
      <c r="J347" s="13"/>
    </row>
    <row r="348" spans="1:10" ht="70.25" customHeight="1" x14ac:dyDescent="0.45">
      <c r="A348" s="11" t="s">
        <v>353</v>
      </c>
      <c r="B348" s="5"/>
      <c r="C348" s="12"/>
      <c r="D348" s="12"/>
      <c r="E348" s="12"/>
      <c r="F348" s="12"/>
      <c r="G348" s="12"/>
      <c r="H348" s="12"/>
      <c r="I348" s="5"/>
      <c r="J348" s="13"/>
    </row>
    <row r="349" spans="1:10" ht="70.25" customHeight="1" x14ac:dyDescent="0.45">
      <c r="A349" s="11" t="s">
        <v>354</v>
      </c>
      <c r="B349" s="5"/>
      <c r="C349" s="12"/>
      <c r="D349" s="12"/>
      <c r="E349" s="12"/>
      <c r="F349" s="12"/>
      <c r="G349" s="12"/>
      <c r="H349" s="12"/>
      <c r="I349" s="5"/>
      <c r="J349" s="13"/>
    </row>
    <row r="350" spans="1:10" ht="70.25" customHeight="1" x14ac:dyDescent="0.45">
      <c r="A350" s="11" t="s">
        <v>355</v>
      </c>
      <c r="B350" s="5"/>
      <c r="C350" s="12"/>
      <c r="D350" s="12"/>
      <c r="E350" s="12"/>
      <c r="F350" s="12"/>
      <c r="G350" s="12"/>
      <c r="H350" s="12"/>
      <c r="I350" s="5"/>
      <c r="J350" s="13"/>
    </row>
    <row r="351" spans="1:10" ht="70.25" customHeight="1" x14ac:dyDescent="0.45">
      <c r="A351" s="11" t="s">
        <v>356</v>
      </c>
      <c r="B351" s="5"/>
      <c r="C351" s="12"/>
      <c r="D351" s="12"/>
      <c r="E351" s="12"/>
      <c r="F351" s="12"/>
      <c r="G351" s="12"/>
      <c r="H351" s="12"/>
      <c r="I351" s="5"/>
      <c r="J351" s="13"/>
    </row>
    <row r="352" spans="1:10" ht="70.25" customHeight="1" x14ac:dyDescent="0.45">
      <c r="A352" s="11" t="s">
        <v>357</v>
      </c>
      <c r="B352" s="5"/>
      <c r="C352" s="12"/>
      <c r="D352" s="12"/>
      <c r="E352" s="12"/>
      <c r="F352" s="12"/>
      <c r="G352" s="12"/>
      <c r="H352" s="12"/>
      <c r="I352" s="5"/>
      <c r="J352" s="13"/>
    </row>
    <row r="353" spans="1:10" ht="70.25" customHeight="1" x14ac:dyDescent="0.45">
      <c r="A353" s="11" t="s">
        <v>358</v>
      </c>
      <c r="B353" s="5"/>
      <c r="C353" s="12"/>
      <c r="D353" s="12"/>
      <c r="E353" s="12"/>
      <c r="F353" s="12"/>
      <c r="G353" s="12"/>
      <c r="H353" s="12"/>
      <c r="I353" s="5"/>
      <c r="J353" s="13"/>
    </row>
    <row r="354" spans="1:10" ht="70.25" customHeight="1" x14ac:dyDescent="0.45">
      <c r="A354" s="11" t="s">
        <v>359</v>
      </c>
      <c r="B354" s="5"/>
      <c r="C354" s="12"/>
      <c r="D354" s="12"/>
      <c r="E354" s="12"/>
      <c r="F354" s="12"/>
      <c r="G354" s="12"/>
      <c r="H354" s="12"/>
      <c r="I354" s="5"/>
      <c r="J354" s="13"/>
    </row>
    <row r="355" spans="1:10" ht="70.25" customHeight="1" x14ac:dyDescent="0.45">
      <c r="A355" s="11" t="s">
        <v>360</v>
      </c>
      <c r="B355" s="5"/>
      <c r="C355" s="12"/>
      <c r="D355" s="12"/>
      <c r="E355" s="12"/>
      <c r="F355" s="12"/>
      <c r="G355" s="12"/>
      <c r="H355" s="12"/>
      <c r="I355" s="5"/>
      <c r="J355" s="13"/>
    </row>
    <row r="356" spans="1:10" ht="70.25" customHeight="1" x14ac:dyDescent="0.45">
      <c r="A356" s="11" t="s">
        <v>361</v>
      </c>
      <c r="B356" s="5"/>
      <c r="C356" s="12"/>
      <c r="D356" s="12"/>
      <c r="E356" s="12"/>
      <c r="F356" s="12"/>
      <c r="G356" s="12"/>
      <c r="H356" s="12"/>
      <c r="I356" s="5"/>
      <c r="J356" s="13"/>
    </row>
    <row r="357" spans="1:10" ht="70.25" customHeight="1" x14ac:dyDescent="0.45">
      <c r="A357" s="11" t="s">
        <v>362</v>
      </c>
      <c r="B357" s="5"/>
      <c r="C357" s="12"/>
      <c r="D357" s="12"/>
      <c r="E357" s="12"/>
      <c r="F357" s="12"/>
      <c r="G357" s="12"/>
      <c r="H357" s="12"/>
      <c r="I357" s="5"/>
      <c r="J357" s="13"/>
    </row>
    <row r="358" spans="1:10" ht="70.25" customHeight="1" x14ac:dyDescent="0.45">
      <c r="A358" s="11" t="s">
        <v>363</v>
      </c>
      <c r="B358" s="5"/>
      <c r="C358" s="12"/>
      <c r="D358" s="12"/>
      <c r="E358" s="12"/>
      <c r="F358" s="12"/>
      <c r="G358" s="12"/>
      <c r="H358" s="12"/>
      <c r="I358" s="5"/>
      <c r="J358" s="13"/>
    </row>
    <row r="359" spans="1:10" ht="70.25" customHeight="1" x14ac:dyDescent="0.45">
      <c r="A359" s="11" t="s">
        <v>364</v>
      </c>
      <c r="B359" s="5"/>
      <c r="C359" s="12"/>
      <c r="D359" s="12"/>
      <c r="E359" s="12"/>
      <c r="F359" s="12"/>
      <c r="G359" s="12"/>
      <c r="H359" s="12"/>
      <c r="I359" s="5"/>
      <c r="J359" s="13"/>
    </row>
    <row r="360" spans="1:10" ht="70.25" customHeight="1" x14ac:dyDescent="0.45">
      <c r="A360" s="11" t="s">
        <v>365</v>
      </c>
      <c r="B360" s="5"/>
      <c r="C360" s="12"/>
      <c r="D360" s="12"/>
      <c r="E360" s="12"/>
      <c r="F360" s="12"/>
      <c r="G360" s="12"/>
      <c r="H360" s="12"/>
      <c r="I360" s="5"/>
      <c r="J360" s="13"/>
    </row>
    <row r="361" spans="1:10" ht="70.25" customHeight="1" x14ac:dyDescent="0.45">
      <c r="A361" s="11" t="s">
        <v>366</v>
      </c>
      <c r="B361" s="5"/>
      <c r="C361" s="12"/>
      <c r="D361" s="12"/>
      <c r="E361" s="12"/>
      <c r="F361" s="12"/>
      <c r="G361" s="12"/>
      <c r="H361" s="12"/>
      <c r="I361" s="5"/>
      <c r="J361" s="13"/>
    </row>
    <row r="362" spans="1:10" ht="70.25" customHeight="1" x14ac:dyDescent="0.45">
      <c r="A362" s="11" t="s">
        <v>367</v>
      </c>
      <c r="B362" s="5"/>
      <c r="C362" s="12"/>
      <c r="D362" s="12"/>
      <c r="E362" s="12"/>
      <c r="F362" s="12"/>
      <c r="G362" s="12"/>
      <c r="H362" s="12"/>
      <c r="I362" s="5"/>
      <c r="J362" s="13"/>
    </row>
    <row r="363" spans="1:10" ht="70.25" customHeight="1" x14ac:dyDescent="0.45">
      <c r="A363" s="11" t="s">
        <v>368</v>
      </c>
      <c r="B363" s="5"/>
      <c r="C363" s="12"/>
      <c r="D363" s="12"/>
      <c r="E363" s="12"/>
      <c r="F363" s="12"/>
      <c r="G363" s="12"/>
      <c r="H363" s="12"/>
      <c r="I363" s="5"/>
      <c r="J363" s="13"/>
    </row>
    <row r="364" spans="1:10" s="10" customFormat="1" ht="70.25" customHeight="1" x14ac:dyDescent="0.45">
      <c r="A364" s="14" t="s">
        <v>369</v>
      </c>
      <c r="B364" s="5"/>
      <c r="C364" s="6">
        <v>5624.1900000000005</v>
      </c>
      <c r="D364" s="6">
        <v>2394.5500000000002</v>
      </c>
      <c r="E364" s="5">
        <f>4020.98+410.7+315.43</f>
        <v>4747.1100000000006</v>
      </c>
      <c r="F364" s="5">
        <v>1812.85</v>
      </c>
      <c r="G364" s="5"/>
      <c r="H364" s="5"/>
      <c r="I364" s="25">
        <v>1</v>
      </c>
      <c r="J364" s="9" t="s">
        <v>542</v>
      </c>
    </row>
    <row r="365" spans="1:10" s="17" customFormat="1" ht="70.25" customHeight="1" x14ac:dyDescent="0.45">
      <c r="A365" s="14" t="s">
        <v>370</v>
      </c>
      <c r="B365" s="8">
        <v>3927.48</v>
      </c>
      <c r="C365" s="16"/>
      <c r="D365" s="16">
        <f>1469.48</f>
        <v>1469.48</v>
      </c>
      <c r="E365" s="16"/>
      <c r="F365" s="16"/>
      <c r="G365" s="16"/>
      <c r="H365" s="16"/>
      <c r="I365" s="21">
        <v>1</v>
      </c>
      <c r="J365" s="9" t="s">
        <v>371</v>
      </c>
    </row>
    <row r="366" spans="1:10" ht="70.25" customHeight="1" x14ac:dyDescent="0.45">
      <c r="A366" s="11" t="s">
        <v>372</v>
      </c>
      <c r="B366" s="5"/>
      <c r="C366" s="12"/>
      <c r="D366" s="12"/>
      <c r="E366" s="12"/>
      <c r="F366" s="12">
        <v>2308.4899999999998</v>
      </c>
      <c r="G366" s="12">
        <v>3909.53</v>
      </c>
      <c r="H366" s="12">
        <v>3909.53</v>
      </c>
      <c r="I366" s="5">
        <v>1</v>
      </c>
      <c r="J366" s="13" t="s">
        <v>557</v>
      </c>
    </row>
    <row r="367" spans="1:10" ht="70.25" customHeight="1" x14ac:dyDescent="0.45">
      <c r="A367" s="11" t="s">
        <v>373</v>
      </c>
      <c r="B367" s="5"/>
      <c r="C367" s="12"/>
      <c r="D367" s="12"/>
      <c r="E367" s="12"/>
      <c r="F367" s="12"/>
      <c r="G367" s="12"/>
      <c r="H367" s="12"/>
      <c r="I367" s="5"/>
      <c r="J367" s="13"/>
    </row>
    <row r="368" spans="1:10" ht="70.25" customHeight="1" x14ac:dyDescent="0.45">
      <c r="A368" s="11" t="s">
        <v>374</v>
      </c>
      <c r="B368" s="5"/>
      <c r="C368" s="12"/>
      <c r="D368" s="12"/>
      <c r="E368" s="12"/>
      <c r="F368" s="12"/>
      <c r="G368" s="12"/>
      <c r="H368" s="12"/>
      <c r="I368" s="5"/>
      <c r="J368" s="13"/>
    </row>
    <row r="369" spans="1:10" ht="70.25" customHeight="1" x14ac:dyDescent="0.45">
      <c r="A369" s="11" t="s">
        <v>375</v>
      </c>
      <c r="B369" s="5"/>
      <c r="C369" s="12"/>
      <c r="D369" s="12"/>
      <c r="E369" s="12"/>
      <c r="F369" s="12"/>
      <c r="G369" s="12"/>
      <c r="H369" s="12"/>
      <c r="I369" s="5"/>
      <c r="J369" s="13"/>
    </row>
    <row r="370" spans="1:10" ht="70.25" customHeight="1" x14ac:dyDescent="0.45">
      <c r="A370" s="11" t="s">
        <v>376</v>
      </c>
      <c r="B370" s="5"/>
      <c r="C370" s="12"/>
      <c r="D370" s="12"/>
      <c r="E370" s="12"/>
      <c r="F370" s="12"/>
      <c r="G370" s="12"/>
      <c r="H370" s="12"/>
      <c r="I370" s="5"/>
      <c r="J370" s="13"/>
    </row>
    <row r="371" spans="1:10" ht="70.25" customHeight="1" x14ac:dyDescent="0.45">
      <c r="A371" s="11" t="s">
        <v>377</v>
      </c>
      <c r="B371" s="5"/>
      <c r="C371" s="12"/>
      <c r="D371" s="12"/>
      <c r="E371" s="12"/>
      <c r="F371" s="12"/>
      <c r="G371" s="12"/>
      <c r="H371" s="12"/>
      <c r="I371" s="5"/>
      <c r="J371" s="13"/>
    </row>
    <row r="372" spans="1:10" ht="70.25" customHeight="1" x14ac:dyDescent="0.45">
      <c r="A372" s="11" t="s">
        <v>378</v>
      </c>
      <c r="B372" s="5"/>
      <c r="C372" s="12"/>
      <c r="D372" s="12"/>
      <c r="E372" s="12"/>
      <c r="F372" s="12"/>
      <c r="G372" s="12"/>
      <c r="H372" s="12"/>
      <c r="I372" s="5"/>
      <c r="J372" s="13"/>
    </row>
    <row r="373" spans="1:10" ht="70.25" customHeight="1" x14ac:dyDescent="0.45">
      <c r="A373" s="11" t="s">
        <v>379</v>
      </c>
      <c r="B373" s="5"/>
      <c r="C373" s="12"/>
      <c r="D373" s="12"/>
      <c r="E373" s="12"/>
      <c r="F373" s="12"/>
      <c r="G373" s="12"/>
      <c r="H373" s="12"/>
      <c r="I373" s="5"/>
      <c r="J373" s="13"/>
    </row>
    <row r="374" spans="1:10" ht="70.25" customHeight="1" x14ac:dyDescent="0.45">
      <c r="A374" s="11" t="s">
        <v>380</v>
      </c>
      <c r="B374" s="5"/>
      <c r="C374" s="12"/>
      <c r="D374" s="12"/>
      <c r="E374" s="12"/>
      <c r="F374" s="12"/>
      <c r="G374" s="12"/>
      <c r="H374" s="12"/>
      <c r="I374" s="5"/>
      <c r="J374" s="13"/>
    </row>
    <row r="375" spans="1:10" ht="70.25" customHeight="1" x14ac:dyDescent="0.45">
      <c r="A375" s="11" t="s">
        <v>381</v>
      </c>
      <c r="B375" s="5"/>
      <c r="C375" s="12"/>
      <c r="D375" s="12"/>
      <c r="E375" s="12"/>
      <c r="F375" s="12"/>
      <c r="G375" s="12"/>
      <c r="H375" s="12"/>
      <c r="I375" s="5"/>
      <c r="J375" s="13"/>
    </row>
    <row r="376" spans="1:10" ht="70.25" customHeight="1" x14ac:dyDescent="0.45">
      <c r="A376" s="11" t="s">
        <v>382</v>
      </c>
      <c r="B376" s="5"/>
      <c r="C376" s="12"/>
      <c r="D376" s="12"/>
      <c r="E376" s="12"/>
      <c r="F376" s="12"/>
      <c r="G376" s="12"/>
      <c r="H376" s="12"/>
      <c r="I376" s="5"/>
      <c r="J376" s="13"/>
    </row>
    <row r="377" spans="1:10" ht="70.25" customHeight="1" x14ac:dyDescent="0.45">
      <c r="A377" s="11" t="s">
        <v>383</v>
      </c>
      <c r="B377" s="5"/>
      <c r="C377" s="12"/>
      <c r="D377" s="12"/>
      <c r="E377" s="12"/>
      <c r="F377" s="12"/>
      <c r="G377" s="12"/>
      <c r="H377" s="12"/>
      <c r="I377" s="5"/>
      <c r="J377" s="13"/>
    </row>
    <row r="378" spans="1:10" ht="70.25" customHeight="1" x14ac:dyDescent="0.45">
      <c r="A378" s="11" t="s">
        <v>384</v>
      </c>
      <c r="B378" s="5"/>
      <c r="C378" s="12"/>
      <c r="D378" s="12"/>
      <c r="E378" s="12"/>
      <c r="F378" s="12"/>
      <c r="G378" s="12"/>
      <c r="H378" s="12"/>
      <c r="I378" s="5"/>
      <c r="J378" s="13"/>
    </row>
    <row r="379" spans="1:10" ht="70.25" customHeight="1" x14ac:dyDescent="0.45">
      <c r="A379" s="11" t="s">
        <v>385</v>
      </c>
      <c r="B379" s="5"/>
      <c r="C379" s="12"/>
      <c r="D379" s="12"/>
      <c r="E379" s="12"/>
      <c r="F379" s="12"/>
      <c r="G379" s="12"/>
      <c r="H379" s="12"/>
      <c r="I379" s="5"/>
      <c r="J379" s="13"/>
    </row>
    <row r="380" spans="1:10" ht="70.25" customHeight="1" x14ac:dyDescent="0.45">
      <c r="A380" s="11" t="s">
        <v>386</v>
      </c>
      <c r="B380" s="5"/>
      <c r="C380" s="12"/>
      <c r="D380" s="12"/>
      <c r="E380" s="12"/>
      <c r="F380" s="12"/>
      <c r="G380" s="12"/>
      <c r="H380" s="12"/>
      <c r="I380" s="5"/>
      <c r="J380" s="13"/>
    </row>
    <row r="381" spans="1:10" ht="70.25" customHeight="1" x14ac:dyDescent="0.45">
      <c r="A381" s="11" t="s">
        <v>387</v>
      </c>
      <c r="B381" s="5"/>
      <c r="C381" s="12"/>
      <c r="D381" s="12"/>
      <c r="E381" s="12"/>
      <c r="F381" s="12"/>
      <c r="G381" s="12"/>
      <c r="H381" s="12"/>
      <c r="I381" s="5"/>
      <c r="J381" s="13"/>
    </row>
    <row r="382" spans="1:10" ht="70.25" customHeight="1" x14ac:dyDescent="0.45">
      <c r="A382" s="11" t="s">
        <v>388</v>
      </c>
      <c r="B382" s="5"/>
      <c r="C382" s="12"/>
      <c r="D382" s="12"/>
      <c r="E382" s="12"/>
      <c r="F382" s="12"/>
      <c r="G382" s="12"/>
      <c r="H382" s="12"/>
      <c r="I382" s="5"/>
      <c r="J382" s="13"/>
    </row>
    <row r="383" spans="1:10" ht="70.25" customHeight="1" x14ac:dyDescent="0.45">
      <c r="A383" s="11" t="s">
        <v>389</v>
      </c>
      <c r="B383" s="5"/>
      <c r="C383" s="12"/>
      <c r="D383" s="12"/>
      <c r="E383" s="12"/>
      <c r="F383" s="12"/>
      <c r="G383" s="12"/>
      <c r="H383" s="12"/>
      <c r="I383" s="5"/>
      <c r="J383" s="13"/>
    </row>
    <row r="384" spans="1:10" ht="70.25" customHeight="1" x14ac:dyDescent="0.45">
      <c r="A384" s="11" t="s">
        <v>390</v>
      </c>
      <c r="B384" s="5"/>
      <c r="C384" s="12"/>
      <c r="D384" s="12"/>
      <c r="E384" s="12"/>
      <c r="F384" s="12"/>
      <c r="G384" s="12"/>
      <c r="H384" s="12"/>
      <c r="I384" s="5"/>
      <c r="J384" s="13"/>
    </row>
    <row r="385" spans="1:10" ht="70.25" customHeight="1" x14ac:dyDescent="0.45">
      <c r="A385" s="11" t="s">
        <v>391</v>
      </c>
      <c r="B385" s="5"/>
      <c r="C385" s="12"/>
      <c r="D385" s="12"/>
      <c r="E385" s="12"/>
      <c r="F385" s="12"/>
      <c r="G385" s="12"/>
      <c r="H385" s="12"/>
      <c r="I385" s="5"/>
      <c r="J385" s="13"/>
    </row>
    <row r="386" spans="1:10" ht="70.25" customHeight="1" x14ac:dyDescent="0.45">
      <c r="A386" s="11" t="s">
        <v>392</v>
      </c>
      <c r="B386" s="5"/>
      <c r="C386" s="12"/>
      <c r="D386" s="12"/>
      <c r="E386" s="12"/>
      <c r="F386" s="12"/>
      <c r="G386" s="12"/>
      <c r="H386" s="12"/>
      <c r="I386" s="5"/>
      <c r="J386" s="13"/>
    </row>
    <row r="387" spans="1:10" ht="70.25" customHeight="1" x14ac:dyDescent="0.45">
      <c r="A387" s="11" t="s">
        <v>393</v>
      </c>
      <c r="B387" s="5"/>
      <c r="C387" s="12"/>
      <c r="D387" s="12"/>
      <c r="E387" s="12"/>
      <c r="F387" s="12"/>
      <c r="G387" s="12"/>
      <c r="H387" s="12"/>
      <c r="I387" s="5"/>
      <c r="J387" s="13"/>
    </row>
    <row r="388" spans="1:10" ht="70.25" customHeight="1" x14ac:dyDescent="0.45">
      <c r="A388" s="11" t="s">
        <v>394</v>
      </c>
      <c r="B388" s="5"/>
      <c r="C388" s="12"/>
      <c r="D388" s="12"/>
      <c r="E388" s="12"/>
      <c r="F388" s="12"/>
      <c r="G388" s="12"/>
      <c r="H388" s="12"/>
      <c r="I388" s="5"/>
      <c r="J388" s="13"/>
    </row>
    <row r="389" spans="1:10" ht="70.25" customHeight="1" x14ac:dyDescent="0.45">
      <c r="A389" s="11" t="s">
        <v>395</v>
      </c>
      <c r="B389" s="5"/>
      <c r="C389" s="12"/>
      <c r="D389" s="12"/>
      <c r="E389" s="12"/>
      <c r="F389" s="12"/>
      <c r="G389" s="12"/>
      <c r="H389" s="12"/>
      <c r="I389" s="5"/>
      <c r="J389" s="13"/>
    </row>
    <row r="390" spans="1:10" ht="70.25" customHeight="1" x14ac:dyDescent="0.45">
      <c r="A390" s="11" t="s">
        <v>396</v>
      </c>
      <c r="B390" s="5"/>
      <c r="C390" s="12"/>
      <c r="D390" s="12"/>
      <c r="E390" s="12"/>
      <c r="F390" s="12"/>
      <c r="G390" s="12"/>
      <c r="H390" s="12"/>
      <c r="I390" s="5"/>
      <c r="J390" s="13"/>
    </row>
    <row r="391" spans="1:10" ht="70.25" customHeight="1" x14ac:dyDescent="0.45">
      <c r="A391" s="11" t="s">
        <v>397</v>
      </c>
      <c r="B391" s="5"/>
      <c r="C391" s="12"/>
      <c r="D391" s="12"/>
      <c r="E391" s="12"/>
      <c r="F391" s="12"/>
      <c r="G391" s="12"/>
      <c r="H391" s="12"/>
      <c r="I391" s="5"/>
      <c r="J391" s="13"/>
    </row>
    <row r="392" spans="1:10" ht="70.25" customHeight="1" x14ac:dyDescent="0.45">
      <c r="A392" s="11" t="s">
        <v>398</v>
      </c>
      <c r="B392" s="5"/>
      <c r="C392" s="12"/>
      <c r="D392" s="12"/>
      <c r="E392" s="12"/>
      <c r="F392" s="12"/>
      <c r="G392" s="12"/>
      <c r="H392" s="12"/>
      <c r="I392" s="5"/>
      <c r="J392" s="13"/>
    </row>
    <row r="393" spans="1:10" ht="70.25" customHeight="1" x14ac:dyDescent="0.45">
      <c r="A393" s="11" t="s">
        <v>399</v>
      </c>
      <c r="B393" s="5"/>
      <c r="C393" s="12"/>
      <c r="D393" s="12"/>
      <c r="E393" s="12"/>
      <c r="F393" s="12"/>
      <c r="G393" s="12"/>
      <c r="H393" s="12"/>
      <c r="I393" s="5"/>
      <c r="J393" s="13"/>
    </row>
    <row r="394" spans="1:10" ht="70.25" customHeight="1" x14ac:dyDescent="0.45">
      <c r="A394" s="11" t="s">
        <v>400</v>
      </c>
      <c r="B394" s="5"/>
      <c r="C394" s="12"/>
      <c r="D394" s="12"/>
      <c r="E394" s="12"/>
      <c r="F394" s="12"/>
      <c r="G394" s="12"/>
      <c r="H394" s="12"/>
      <c r="I394" s="5"/>
      <c r="J394" s="13"/>
    </row>
    <row r="395" spans="1:10" ht="70.25" customHeight="1" x14ac:dyDescent="0.45">
      <c r="A395" s="11" t="s">
        <v>401</v>
      </c>
      <c r="B395" s="5"/>
      <c r="C395" s="12"/>
      <c r="D395" s="12"/>
      <c r="E395" s="12"/>
      <c r="F395" s="12"/>
      <c r="G395" s="12"/>
      <c r="H395" s="12"/>
      <c r="I395" s="5"/>
      <c r="J395" s="13"/>
    </row>
    <row r="396" spans="1:10" ht="70.25" customHeight="1" x14ac:dyDescent="0.45">
      <c r="A396" s="11" t="s">
        <v>402</v>
      </c>
      <c r="B396" s="5"/>
      <c r="C396" s="12"/>
      <c r="D396" s="12"/>
      <c r="E396" s="12"/>
      <c r="F396" s="12"/>
      <c r="G396" s="12"/>
      <c r="H396" s="12"/>
      <c r="I396" s="5"/>
      <c r="J396" s="13"/>
    </row>
    <row r="397" spans="1:10" ht="70.25" customHeight="1" x14ac:dyDescent="0.45">
      <c r="A397" s="11" t="s">
        <v>403</v>
      </c>
      <c r="B397" s="5"/>
      <c r="C397" s="12"/>
      <c r="D397" s="12"/>
      <c r="E397" s="12"/>
      <c r="F397" s="12"/>
      <c r="G397" s="12"/>
      <c r="H397" s="12"/>
      <c r="I397" s="5"/>
      <c r="J397" s="13"/>
    </row>
    <row r="398" spans="1:10" ht="85.5" x14ac:dyDescent="0.45">
      <c r="A398" s="11" t="s">
        <v>404</v>
      </c>
      <c r="B398" s="5"/>
      <c r="C398" s="12"/>
      <c r="D398" s="12"/>
      <c r="E398" s="12"/>
      <c r="F398" s="12"/>
      <c r="G398" s="12"/>
      <c r="H398" s="12"/>
      <c r="I398" s="5"/>
      <c r="J398" s="13"/>
    </row>
    <row r="399" spans="1:10" ht="70.25" customHeight="1" x14ac:dyDescent="0.45">
      <c r="A399" s="11" t="s">
        <v>405</v>
      </c>
      <c r="B399" s="5"/>
      <c r="C399" s="12"/>
      <c r="D399" s="12"/>
      <c r="E399" s="12"/>
      <c r="F399" s="12"/>
      <c r="G399" s="12"/>
      <c r="H399" s="12"/>
      <c r="I399" s="5"/>
      <c r="J399" s="13"/>
    </row>
    <row r="400" spans="1:10" ht="70.25" customHeight="1" x14ac:dyDescent="0.45">
      <c r="A400" s="11" t="s">
        <v>406</v>
      </c>
      <c r="B400" s="5"/>
      <c r="C400" s="12"/>
      <c r="D400" s="12"/>
      <c r="E400" s="12"/>
      <c r="F400" s="12"/>
      <c r="G400" s="12"/>
      <c r="H400" s="12"/>
      <c r="I400" s="5"/>
      <c r="J400" s="13"/>
    </row>
    <row r="401" spans="1:10" ht="70.25" customHeight="1" x14ac:dyDescent="0.45">
      <c r="A401" s="11" t="s">
        <v>407</v>
      </c>
      <c r="B401" s="5"/>
      <c r="C401" s="12"/>
      <c r="D401" s="12"/>
      <c r="E401" s="12"/>
      <c r="F401" s="12"/>
      <c r="G401" s="12"/>
      <c r="H401" s="12"/>
      <c r="I401" s="5"/>
      <c r="J401" s="13"/>
    </row>
    <row r="402" spans="1:10" ht="70.25" customHeight="1" x14ac:dyDescent="0.45">
      <c r="A402" s="11" t="s">
        <v>408</v>
      </c>
      <c r="B402" s="5"/>
      <c r="C402" s="12"/>
      <c r="D402" s="12"/>
      <c r="E402" s="12"/>
      <c r="F402" s="12"/>
      <c r="G402" s="12"/>
      <c r="H402" s="12"/>
      <c r="I402" s="5"/>
      <c r="J402" s="13"/>
    </row>
    <row r="403" spans="1:10" ht="70.25" customHeight="1" x14ac:dyDescent="0.45">
      <c r="A403" s="11" t="s">
        <v>409</v>
      </c>
      <c r="B403" s="5"/>
      <c r="C403" s="12"/>
      <c r="D403" s="12"/>
      <c r="E403" s="12"/>
      <c r="F403" s="12"/>
      <c r="G403" s="12"/>
      <c r="H403" s="12"/>
      <c r="I403" s="5"/>
      <c r="J403" s="13"/>
    </row>
    <row r="404" spans="1:10" ht="70.25" customHeight="1" x14ac:dyDescent="0.45">
      <c r="A404" s="14" t="s">
        <v>410</v>
      </c>
      <c r="B404" s="6">
        <f>'[3]План КС-15'!$L$25</f>
        <v>3365</v>
      </c>
      <c r="C404" s="6">
        <f>'[2]План КС-15'!$L$55</f>
        <v>837.98</v>
      </c>
      <c r="D404" s="5"/>
      <c r="E404" s="5"/>
      <c r="F404" s="5"/>
      <c r="G404" s="5"/>
      <c r="H404" s="5"/>
      <c r="I404" s="5">
        <v>1</v>
      </c>
      <c r="J404" s="9" t="s">
        <v>563</v>
      </c>
    </row>
    <row r="405" spans="1:10" ht="70.25" customHeight="1" x14ac:dyDescent="0.45">
      <c r="A405" s="11" t="s">
        <v>411</v>
      </c>
      <c r="B405" s="5"/>
      <c r="C405" s="12"/>
      <c r="D405" s="12"/>
      <c r="E405" s="12"/>
      <c r="F405" s="12"/>
      <c r="G405" s="12"/>
      <c r="H405" s="12"/>
      <c r="I405" s="5"/>
      <c r="J405" s="13"/>
    </row>
    <row r="406" spans="1:10" ht="70.25" customHeight="1" x14ac:dyDescent="0.45">
      <c r="A406" s="11" t="s">
        <v>412</v>
      </c>
      <c r="B406" s="5"/>
      <c r="C406" s="12"/>
      <c r="D406" s="12"/>
      <c r="E406" s="12"/>
      <c r="F406" s="12"/>
      <c r="G406" s="12"/>
      <c r="H406" s="12"/>
      <c r="I406" s="5"/>
      <c r="J406" s="13"/>
    </row>
    <row r="407" spans="1:10" ht="70.25" customHeight="1" x14ac:dyDescent="0.45">
      <c r="A407" s="11" t="s">
        <v>413</v>
      </c>
      <c r="B407" s="5"/>
      <c r="C407" s="12"/>
      <c r="D407" s="12"/>
      <c r="E407" s="12"/>
      <c r="F407" s="12"/>
      <c r="G407" s="12"/>
      <c r="H407" s="12"/>
      <c r="I407" s="5"/>
      <c r="J407" s="13"/>
    </row>
    <row r="408" spans="1:10" ht="70.25" customHeight="1" x14ac:dyDescent="0.45">
      <c r="A408" s="11" t="s">
        <v>414</v>
      </c>
      <c r="B408" s="5"/>
      <c r="C408" s="12"/>
      <c r="D408" s="12"/>
      <c r="E408" s="12"/>
      <c r="F408" s="12"/>
      <c r="G408" s="12"/>
      <c r="H408" s="12"/>
      <c r="I408" s="5"/>
      <c r="J408" s="13"/>
    </row>
    <row r="409" spans="1:10" ht="70.25" customHeight="1" x14ac:dyDescent="0.45">
      <c r="A409" s="11" t="s">
        <v>415</v>
      </c>
      <c r="B409" s="5"/>
      <c r="C409" s="12"/>
      <c r="D409" s="12"/>
      <c r="E409" s="12"/>
      <c r="F409" s="12"/>
      <c r="G409" s="12"/>
      <c r="H409" s="12"/>
      <c r="I409" s="5"/>
      <c r="J409" s="13"/>
    </row>
    <row r="410" spans="1:10" ht="70.25" customHeight="1" x14ac:dyDescent="0.45">
      <c r="A410" s="11" t="s">
        <v>416</v>
      </c>
      <c r="B410" s="5"/>
      <c r="C410" s="12"/>
      <c r="D410" s="12"/>
      <c r="E410" s="12"/>
      <c r="F410" s="12"/>
      <c r="G410" s="12"/>
      <c r="H410" s="12"/>
      <c r="I410" s="5"/>
      <c r="J410" s="13"/>
    </row>
    <row r="411" spans="1:10" ht="70.25" customHeight="1" x14ac:dyDescent="0.45">
      <c r="A411" s="11" t="s">
        <v>417</v>
      </c>
      <c r="B411" s="5"/>
      <c r="C411" s="12"/>
      <c r="D411" s="12"/>
      <c r="E411" s="12"/>
      <c r="F411" s="12"/>
      <c r="G411" s="12"/>
      <c r="H411" s="12"/>
      <c r="I411" s="5"/>
      <c r="J411" s="13"/>
    </row>
    <row r="412" spans="1:10" ht="70.25" customHeight="1" x14ac:dyDescent="0.45">
      <c r="A412" s="11" t="s">
        <v>418</v>
      </c>
      <c r="B412" s="5"/>
      <c r="C412" s="12"/>
      <c r="D412" s="12"/>
      <c r="E412" s="12"/>
      <c r="F412" s="12"/>
      <c r="G412" s="12"/>
      <c r="H412" s="12"/>
      <c r="I412" s="5"/>
      <c r="J412" s="13"/>
    </row>
    <row r="413" spans="1:10" ht="70.25" customHeight="1" x14ac:dyDescent="0.45">
      <c r="A413" s="11" t="s">
        <v>419</v>
      </c>
      <c r="B413" s="5"/>
      <c r="C413" s="12"/>
      <c r="D413" s="12"/>
      <c r="E413" s="12"/>
      <c r="F413" s="12"/>
      <c r="G413" s="12"/>
      <c r="H413" s="12"/>
      <c r="I413" s="5"/>
      <c r="J413" s="13"/>
    </row>
    <row r="414" spans="1:10" ht="70.25" customHeight="1" x14ac:dyDescent="0.45">
      <c r="A414" s="11" t="s">
        <v>420</v>
      </c>
      <c r="B414" s="5"/>
      <c r="C414" s="12"/>
      <c r="D414" s="12"/>
      <c r="E414" s="12"/>
      <c r="F414" s="12"/>
      <c r="G414" s="12"/>
      <c r="H414" s="12"/>
      <c r="I414" s="5"/>
      <c r="J414" s="13"/>
    </row>
    <row r="415" spans="1:10" ht="70.25" customHeight="1" x14ac:dyDescent="0.45">
      <c r="A415" s="11" t="s">
        <v>421</v>
      </c>
      <c r="B415" s="5"/>
      <c r="C415" s="12"/>
      <c r="D415" s="12"/>
      <c r="E415" s="12"/>
      <c r="F415" s="12"/>
      <c r="G415" s="12"/>
      <c r="H415" s="12"/>
      <c r="I415" s="5"/>
      <c r="J415" s="13"/>
    </row>
    <row r="416" spans="1:10" ht="70.25" customHeight="1" x14ac:dyDescent="0.45">
      <c r="A416" s="11" t="s">
        <v>422</v>
      </c>
      <c r="B416" s="5"/>
      <c r="C416" s="12"/>
      <c r="D416" s="12"/>
      <c r="E416" s="12"/>
      <c r="F416" s="12"/>
      <c r="G416" s="12"/>
      <c r="H416" s="12"/>
      <c r="I416" s="5"/>
      <c r="J416" s="13"/>
    </row>
    <row r="417" spans="1:10" ht="70.25" customHeight="1" x14ac:dyDescent="0.45">
      <c r="A417" s="11" t="s">
        <v>423</v>
      </c>
      <c r="B417" s="5"/>
      <c r="C417" s="12"/>
      <c r="D417" s="12"/>
      <c r="E417" s="12"/>
      <c r="F417" s="12"/>
      <c r="G417" s="12"/>
      <c r="H417" s="12"/>
      <c r="I417" s="5"/>
      <c r="J417" s="13"/>
    </row>
    <row r="418" spans="1:10" ht="70.25" customHeight="1" x14ac:dyDescent="0.45">
      <c r="A418" s="11" t="s">
        <v>424</v>
      </c>
      <c r="B418" s="5"/>
      <c r="C418" s="12"/>
      <c r="D418" s="12"/>
      <c r="E418" s="12"/>
      <c r="F418" s="12"/>
      <c r="G418" s="12"/>
      <c r="H418" s="12"/>
      <c r="I418" s="5"/>
      <c r="J418" s="13"/>
    </row>
    <row r="419" spans="1:10" ht="85.5" x14ac:dyDescent="0.45">
      <c r="A419" s="11" t="s">
        <v>425</v>
      </c>
      <c r="B419" s="5"/>
      <c r="C419" s="12"/>
      <c r="D419" s="12"/>
      <c r="E419" s="12"/>
      <c r="F419" s="12"/>
      <c r="G419" s="12"/>
      <c r="H419" s="12"/>
      <c r="I419" s="5"/>
      <c r="J419" s="13"/>
    </row>
    <row r="420" spans="1:10" ht="70.25" customHeight="1" x14ac:dyDescent="0.45">
      <c r="A420" s="11" t="s">
        <v>426</v>
      </c>
      <c r="B420" s="5"/>
      <c r="C420" s="12"/>
      <c r="D420" s="12"/>
      <c r="E420" s="12"/>
      <c r="F420" s="12"/>
      <c r="G420" s="12"/>
      <c r="H420" s="12"/>
      <c r="I420" s="5"/>
      <c r="J420" s="13"/>
    </row>
    <row r="421" spans="1:10" ht="70.25" customHeight="1" x14ac:dyDescent="0.45">
      <c r="A421" s="11" t="s">
        <v>427</v>
      </c>
      <c r="B421" s="5"/>
      <c r="C421" s="12"/>
      <c r="D421" s="12"/>
      <c r="E421" s="12"/>
      <c r="F421" s="12"/>
      <c r="G421" s="12"/>
      <c r="H421" s="12"/>
      <c r="I421" s="5"/>
      <c r="J421" s="13"/>
    </row>
    <row r="422" spans="1:10" ht="70.25" customHeight="1" x14ac:dyDescent="0.45">
      <c r="A422" s="11" t="s">
        <v>428</v>
      </c>
      <c r="B422" s="8">
        <v>3927.48</v>
      </c>
      <c r="C422" s="12"/>
      <c r="D422" s="12"/>
      <c r="E422" s="12"/>
      <c r="F422" s="12"/>
      <c r="G422" s="12"/>
      <c r="H422" s="12"/>
      <c r="I422" s="20">
        <v>0</v>
      </c>
      <c r="J422" s="13" t="s">
        <v>582</v>
      </c>
    </row>
    <row r="423" spans="1:10" ht="85.5" x14ac:dyDescent="0.45">
      <c r="A423" s="14" t="s">
        <v>429</v>
      </c>
      <c r="B423" s="5"/>
      <c r="C423" s="5"/>
      <c r="D423" s="5"/>
      <c r="E423" s="5"/>
      <c r="F423" s="5"/>
      <c r="G423" s="5"/>
      <c r="H423" s="5"/>
      <c r="I423" s="5"/>
      <c r="J423" s="9"/>
    </row>
    <row r="424" spans="1:10" ht="70.25" customHeight="1" x14ac:dyDescent="0.45">
      <c r="A424" s="11" t="s">
        <v>430</v>
      </c>
      <c r="B424" s="5"/>
      <c r="C424" s="12"/>
      <c r="D424" s="12"/>
      <c r="E424" s="12"/>
      <c r="F424" s="12"/>
      <c r="G424" s="12"/>
      <c r="H424" s="12"/>
      <c r="I424" s="5"/>
      <c r="J424" s="13"/>
    </row>
    <row r="425" spans="1:10" s="10" customFormat="1" ht="70.25" customHeight="1" x14ac:dyDescent="0.45">
      <c r="A425" s="14" t="s">
        <v>431</v>
      </c>
      <c r="B425" s="5"/>
      <c r="C425" s="6">
        <v>154.41</v>
      </c>
      <c r="D425" s="6">
        <f>'[1]План КС-15'!$L$31</f>
        <v>120</v>
      </c>
      <c r="E425" s="5">
        <v>2633.81</v>
      </c>
      <c r="F425" s="5"/>
      <c r="G425" s="5">
        <f>153.69+1212.79+368.17</f>
        <v>1734.65</v>
      </c>
      <c r="H425" s="5">
        <f>153.69+1212.79+368.17</f>
        <v>1734.65</v>
      </c>
      <c r="I425" s="15">
        <v>2</v>
      </c>
      <c r="J425" s="9" t="s">
        <v>574</v>
      </c>
    </row>
    <row r="426" spans="1:10" ht="70.25" customHeight="1" x14ac:dyDescent="0.45">
      <c r="A426" s="11" t="s">
        <v>432</v>
      </c>
      <c r="B426" s="5"/>
      <c r="C426" s="12"/>
      <c r="D426" s="12"/>
      <c r="E426" s="12"/>
      <c r="F426" s="12"/>
      <c r="G426" s="12"/>
      <c r="H426" s="12"/>
      <c r="I426" s="5"/>
      <c r="J426" s="13"/>
    </row>
    <row r="427" spans="1:10" ht="70.25" customHeight="1" x14ac:dyDescent="0.45">
      <c r="A427" s="11" t="s">
        <v>433</v>
      </c>
      <c r="B427" s="5"/>
      <c r="C427" s="12"/>
      <c r="D427" s="12"/>
      <c r="E427" s="12"/>
      <c r="F427" s="12"/>
      <c r="G427" s="12"/>
      <c r="H427" s="12"/>
      <c r="I427" s="5"/>
      <c r="J427" s="13"/>
    </row>
    <row r="428" spans="1:10" ht="95" customHeight="1" x14ac:dyDescent="0.45">
      <c r="A428" s="14" t="s">
        <v>434</v>
      </c>
      <c r="B428" s="8">
        <v>1143.3</v>
      </c>
      <c r="C428" s="12"/>
      <c r="D428" s="12"/>
      <c r="E428" s="12"/>
      <c r="F428" s="12"/>
      <c r="G428" s="12"/>
      <c r="H428" s="12"/>
      <c r="I428" s="5">
        <v>1</v>
      </c>
      <c r="J428" s="13" t="s">
        <v>435</v>
      </c>
    </row>
    <row r="429" spans="1:10" ht="70.25" customHeight="1" x14ac:dyDescent="0.45">
      <c r="A429" s="11" t="s">
        <v>436</v>
      </c>
      <c r="B429" s="5"/>
      <c r="C429" s="12"/>
      <c r="D429" s="12"/>
      <c r="E429" s="12"/>
      <c r="F429" s="12"/>
      <c r="G429" s="12"/>
      <c r="H429" s="12"/>
      <c r="I429" s="5"/>
      <c r="J429" s="13"/>
    </row>
    <row r="430" spans="1:10" ht="70.25" customHeight="1" x14ac:dyDescent="0.45">
      <c r="A430" s="14" t="s">
        <v>437</v>
      </c>
      <c r="B430" s="5"/>
      <c r="C430" s="5"/>
      <c r="D430" s="5"/>
      <c r="E430" s="5">
        <v>198.78</v>
      </c>
      <c r="F430" s="5">
        <f>9080</f>
        <v>9080</v>
      </c>
      <c r="G430" s="5"/>
      <c r="H430" s="5"/>
      <c r="I430" s="5">
        <v>2</v>
      </c>
      <c r="J430" s="9" t="s">
        <v>588</v>
      </c>
    </row>
    <row r="431" spans="1:10" ht="70.25" customHeight="1" x14ac:dyDescent="0.45">
      <c r="A431" s="11" t="s">
        <v>438</v>
      </c>
      <c r="B431" s="5"/>
      <c r="C431" s="12"/>
      <c r="D431" s="12"/>
      <c r="E431" s="12"/>
      <c r="F431" s="12"/>
      <c r="G431" s="12"/>
      <c r="H431" s="12"/>
      <c r="I431" s="5"/>
      <c r="J431" s="13"/>
    </row>
    <row r="432" spans="1:10" ht="70.25" customHeight="1" x14ac:dyDescent="0.45">
      <c r="A432" s="11" t="s">
        <v>439</v>
      </c>
      <c r="B432" s="5"/>
      <c r="C432" s="12"/>
      <c r="D432" s="12"/>
      <c r="E432" s="12"/>
      <c r="F432" s="12"/>
      <c r="G432" s="12"/>
      <c r="H432" s="12"/>
      <c r="I432" s="5"/>
      <c r="J432" s="13"/>
    </row>
    <row r="433" spans="1:10" ht="70.25" customHeight="1" x14ac:dyDescent="0.45">
      <c r="A433" s="11" t="s">
        <v>440</v>
      </c>
      <c r="B433" s="5"/>
      <c r="C433" s="12"/>
      <c r="D433" s="12"/>
      <c r="E433" s="12"/>
      <c r="F433" s="12"/>
      <c r="G433" s="12"/>
      <c r="H433" s="12"/>
      <c r="I433" s="5"/>
      <c r="J433" s="13"/>
    </row>
    <row r="434" spans="1:10" ht="70.25" customHeight="1" x14ac:dyDescent="0.45">
      <c r="A434" s="11" t="s">
        <v>441</v>
      </c>
      <c r="B434" s="5"/>
      <c r="C434" s="12"/>
      <c r="D434" s="12"/>
      <c r="E434" s="12"/>
      <c r="F434" s="12"/>
      <c r="G434" s="12"/>
      <c r="H434" s="12"/>
      <c r="I434" s="5"/>
      <c r="J434" s="13"/>
    </row>
    <row r="435" spans="1:10" ht="70.25" customHeight="1" x14ac:dyDescent="0.45">
      <c r="A435" s="11" t="s">
        <v>442</v>
      </c>
      <c r="B435" s="5"/>
      <c r="C435" s="12"/>
      <c r="D435" s="12"/>
      <c r="E435" s="12"/>
      <c r="F435" s="12"/>
      <c r="G435" s="12"/>
      <c r="H435" s="12"/>
      <c r="I435" s="5"/>
      <c r="J435" s="13"/>
    </row>
    <row r="436" spans="1:10" ht="70.25" customHeight="1" x14ac:dyDescent="0.45">
      <c r="A436" s="11" t="s">
        <v>443</v>
      </c>
      <c r="B436" s="5"/>
      <c r="C436" s="12"/>
      <c r="D436" s="12"/>
      <c r="E436" s="12"/>
      <c r="F436" s="12"/>
      <c r="G436" s="12"/>
      <c r="H436" s="12"/>
      <c r="I436" s="5"/>
      <c r="J436" s="13"/>
    </row>
    <row r="437" spans="1:10" ht="70.25" customHeight="1" x14ac:dyDescent="0.45">
      <c r="A437" s="11" t="s">
        <v>444</v>
      </c>
      <c r="B437" s="5"/>
      <c r="C437" s="12"/>
      <c r="D437" s="12"/>
      <c r="E437" s="12"/>
      <c r="F437" s="12"/>
      <c r="G437" s="12"/>
      <c r="H437" s="12"/>
      <c r="I437" s="5"/>
      <c r="J437" s="13"/>
    </row>
    <row r="438" spans="1:10" ht="70.25" customHeight="1" x14ac:dyDescent="0.45">
      <c r="A438" s="11" t="s">
        <v>445</v>
      </c>
      <c r="B438" s="5"/>
      <c r="C438" s="12"/>
      <c r="D438" s="12"/>
      <c r="E438" s="12"/>
      <c r="F438" s="12"/>
      <c r="G438" s="12"/>
      <c r="H438" s="12"/>
      <c r="I438" s="5"/>
      <c r="J438" s="13"/>
    </row>
    <row r="439" spans="1:10" ht="70.25" customHeight="1" x14ac:dyDescent="0.45">
      <c r="A439" s="11" t="s">
        <v>446</v>
      </c>
      <c r="B439" s="5"/>
      <c r="C439" s="12"/>
      <c r="D439" s="12"/>
      <c r="E439" s="12"/>
      <c r="F439" s="12"/>
      <c r="G439" s="12"/>
      <c r="H439" s="12"/>
      <c r="I439" s="5"/>
      <c r="J439" s="13"/>
    </row>
    <row r="440" spans="1:10" ht="70.25" customHeight="1" x14ac:dyDescent="0.45">
      <c r="A440" s="11" t="s">
        <v>447</v>
      </c>
      <c r="B440" s="5"/>
      <c r="C440" s="12"/>
      <c r="D440" s="12"/>
      <c r="E440" s="12"/>
      <c r="F440" s="12"/>
      <c r="G440" s="12"/>
      <c r="H440" s="12"/>
      <c r="I440" s="5"/>
      <c r="J440" s="13"/>
    </row>
    <row r="441" spans="1:10" ht="70.25" customHeight="1" x14ac:dyDescent="0.45">
      <c r="A441" s="14" t="s">
        <v>448</v>
      </c>
      <c r="B441" s="5"/>
      <c r="C441" s="5"/>
      <c r="D441" s="6">
        <f>'[1]План КС-15'!$L$47</f>
        <v>71.099999999999994</v>
      </c>
      <c r="E441" s="5"/>
      <c r="F441" s="5">
        <f>1575.41+158.93</f>
        <v>1734.3400000000001</v>
      </c>
      <c r="G441" s="5"/>
      <c r="H441" s="5"/>
      <c r="I441" s="5">
        <v>2</v>
      </c>
      <c r="J441" s="9" t="s">
        <v>576</v>
      </c>
    </row>
    <row r="442" spans="1:10" ht="70.25" customHeight="1" x14ac:dyDescent="0.45">
      <c r="A442" s="11" t="s">
        <v>449</v>
      </c>
      <c r="B442" s="5"/>
      <c r="C442" s="12"/>
      <c r="D442" s="12"/>
      <c r="E442" s="12"/>
      <c r="F442" s="12"/>
      <c r="G442" s="12"/>
      <c r="H442" s="12"/>
      <c r="I442" s="5"/>
      <c r="J442" s="13"/>
    </row>
    <row r="443" spans="1:10" s="10" customFormat="1" ht="70.25" customHeight="1" x14ac:dyDescent="0.45">
      <c r="A443" s="14" t="s">
        <v>450</v>
      </c>
      <c r="B443" s="8">
        <v>2344.4899999999998</v>
      </c>
      <c r="C443" s="5"/>
      <c r="D443" s="5"/>
      <c r="E443" s="5"/>
      <c r="F443" s="5"/>
      <c r="G443" s="5"/>
      <c r="H443" s="5"/>
      <c r="I443" s="21">
        <v>1</v>
      </c>
      <c r="J443" s="9" t="s">
        <v>451</v>
      </c>
    </row>
    <row r="444" spans="1:10" ht="70.25" customHeight="1" x14ac:dyDescent="0.45">
      <c r="A444" s="11" t="s">
        <v>452</v>
      </c>
      <c r="B444" s="5"/>
      <c r="C444" s="12"/>
      <c r="D444" s="12"/>
      <c r="E444" s="12"/>
      <c r="F444" s="12"/>
      <c r="G444" s="12"/>
      <c r="H444" s="12"/>
      <c r="I444" s="5"/>
      <c r="J444" s="13"/>
    </row>
    <row r="445" spans="1:10" ht="70.25" customHeight="1" x14ac:dyDescent="0.45">
      <c r="A445" s="11" t="s">
        <v>453</v>
      </c>
      <c r="B445" s="5"/>
      <c r="C445" s="12"/>
      <c r="D445" s="12"/>
      <c r="E445" s="12"/>
      <c r="F445" s="12"/>
      <c r="G445" s="12"/>
      <c r="H445" s="12"/>
      <c r="I445" s="5"/>
      <c r="J445" s="13"/>
    </row>
    <row r="446" spans="1:10" ht="70.25" customHeight="1" x14ac:dyDescent="0.45">
      <c r="A446" s="11" t="s">
        <v>454</v>
      </c>
      <c r="B446" s="5"/>
      <c r="C446" s="12"/>
      <c r="D446" s="12"/>
      <c r="E446" s="12"/>
      <c r="F446" s="12"/>
      <c r="G446" s="12"/>
      <c r="H446" s="12"/>
      <c r="I446" s="5"/>
      <c r="J446" s="13"/>
    </row>
    <row r="447" spans="1:10" ht="70.25" customHeight="1" x14ac:dyDescent="0.45">
      <c r="A447" s="11" t="s">
        <v>455</v>
      </c>
      <c r="B447" s="5"/>
      <c r="C447" s="12"/>
      <c r="D447" s="12"/>
      <c r="E447" s="12"/>
      <c r="F447" s="12"/>
      <c r="G447" s="12"/>
      <c r="H447" s="12"/>
      <c r="I447" s="5"/>
      <c r="J447" s="13"/>
    </row>
    <row r="448" spans="1:10" ht="70.25" customHeight="1" x14ac:dyDescent="0.45">
      <c r="A448" s="11" t="s">
        <v>456</v>
      </c>
      <c r="B448" s="5"/>
      <c r="C448" s="12"/>
      <c r="D448" s="12"/>
      <c r="E448" s="12"/>
      <c r="F448" s="12"/>
      <c r="G448" s="12"/>
      <c r="H448" s="12"/>
      <c r="I448" s="5"/>
      <c r="J448" s="13"/>
    </row>
    <row r="449" spans="1:10" ht="70.25" customHeight="1" x14ac:dyDescent="0.45">
      <c r="A449" s="11" t="s">
        <v>457</v>
      </c>
      <c r="B449" s="5"/>
      <c r="C449" s="12"/>
      <c r="D449" s="12"/>
      <c r="E449" s="12"/>
      <c r="F449" s="12"/>
      <c r="G449" s="12"/>
      <c r="H449" s="12"/>
      <c r="I449" s="5"/>
      <c r="J449" s="13"/>
    </row>
    <row r="450" spans="1:10" ht="70.25" customHeight="1" x14ac:dyDescent="0.45">
      <c r="A450" s="11" t="s">
        <v>458</v>
      </c>
      <c r="B450" s="5"/>
      <c r="C450" s="12"/>
      <c r="D450" s="12"/>
      <c r="E450" s="12"/>
      <c r="F450" s="12"/>
      <c r="G450" s="12"/>
      <c r="H450" s="12"/>
      <c r="I450" s="5"/>
      <c r="J450" s="13"/>
    </row>
    <row r="451" spans="1:10" ht="70.25" customHeight="1" x14ac:dyDescent="0.45">
      <c r="A451" s="11" t="s">
        <v>459</v>
      </c>
      <c r="B451" s="5"/>
      <c r="C451" s="12"/>
      <c r="D451" s="12"/>
      <c r="E451" s="12"/>
      <c r="F451" s="12"/>
      <c r="G451" s="12"/>
      <c r="H451" s="12"/>
      <c r="I451" s="5"/>
      <c r="J451" s="13"/>
    </row>
    <row r="452" spans="1:10" ht="70.25" customHeight="1" x14ac:dyDescent="0.45">
      <c r="A452" s="11" t="s">
        <v>460</v>
      </c>
      <c r="B452" s="5"/>
      <c r="C452" s="12"/>
      <c r="D452" s="12"/>
      <c r="E452" s="12"/>
      <c r="F452" s="12"/>
      <c r="G452" s="12"/>
      <c r="H452" s="12"/>
      <c r="I452" s="5"/>
      <c r="J452" s="13"/>
    </row>
    <row r="453" spans="1:10" ht="85.5" x14ac:dyDescent="0.45">
      <c r="A453" s="11" t="s">
        <v>461</v>
      </c>
      <c r="B453" s="5"/>
      <c r="C453" s="12"/>
      <c r="D453" s="12"/>
      <c r="E453" s="12"/>
      <c r="F453" s="12"/>
      <c r="G453" s="12"/>
      <c r="H453" s="12"/>
      <c r="I453" s="5"/>
      <c r="J453" s="13"/>
    </row>
    <row r="454" spans="1:10" ht="70.25" customHeight="1" x14ac:dyDescent="0.45">
      <c r="A454" s="11" t="s">
        <v>462</v>
      </c>
      <c r="B454" s="5"/>
      <c r="C454" s="12"/>
      <c r="D454" s="12"/>
      <c r="E454" s="12"/>
      <c r="F454" s="12"/>
      <c r="G454" s="12"/>
      <c r="H454" s="12"/>
      <c r="I454" s="5"/>
      <c r="J454" s="13"/>
    </row>
    <row r="455" spans="1:10" ht="70.25" customHeight="1" x14ac:dyDescent="0.45">
      <c r="A455" s="11" t="s">
        <v>463</v>
      </c>
      <c r="B455" s="5"/>
      <c r="C455" s="12"/>
      <c r="D455" s="12"/>
      <c r="E455" s="12"/>
      <c r="F455" s="12"/>
      <c r="G455" s="12"/>
      <c r="H455" s="12"/>
      <c r="I455" s="5"/>
      <c r="J455" s="13"/>
    </row>
    <row r="456" spans="1:10" ht="70.25" customHeight="1" x14ac:dyDescent="0.45">
      <c r="A456" s="11" t="s">
        <v>464</v>
      </c>
      <c r="B456" s="5"/>
      <c r="C456" s="12"/>
      <c r="D456" s="12"/>
      <c r="E456" s="12"/>
      <c r="F456" s="12"/>
      <c r="G456" s="12"/>
      <c r="H456" s="12"/>
      <c r="I456" s="5"/>
      <c r="J456" s="13"/>
    </row>
    <row r="457" spans="1:10" s="10" customFormat="1" ht="70.25" customHeight="1" x14ac:dyDescent="0.45">
      <c r="A457" s="14" t="s">
        <v>465</v>
      </c>
      <c r="B457" s="8">
        <v>44.31</v>
      </c>
      <c r="C457" s="5"/>
      <c r="D457" s="5"/>
      <c r="E457" s="5"/>
      <c r="F457" s="5"/>
      <c r="G457" s="5"/>
      <c r="H457" s="5"/>
      <c r="I457" s="15">
        <v>2</v>
      </c>
      <c r="J457" s="9" t="s">
        <v>466</v>
      </c>
    </row>
    <row r="458" spans="1:10" ht="70.25" customHeight="1" x14ac:dyDescent="0.45">
      <c r="A458" s="11" t="s">
        <v>467</v>
      </c>
      <c r="B458" s="5"/>
      <c r="C458" s="12"/>
      <c r="D458" s="12"/>
      <c r="E458" s="12"/>
      <c r="F458" s="12"/>
      <c r="G458" s="12"/>
      <c r="H458" s="12"/>
      <c r="I458" s="5"/>
      <c r="J458" s="13"/>
    </row>
    <row r="459" spans="1:10" ht="70.25" customHeight="1" x14ac:dyDescent="0.45">
      <c r="A459" s="11" t="s">
        <v>468</v>
      </c>
      <c r="B459" s="5"/>
      <c r="C459" s="12"/>
      <c r="D459" s="12"/>
      <c r="E459" s="12"/>
      <c r="F459" s="12"/>
      <c r="G459" s="12"/>
      <c r="H459" s="12"/>
      <c r="I459" s="5"/>
      <c r="J459" s="13"/>
    </row>
    <row r="460" spans="1:10" ht="70.25" customHeight="1" x14ac:dyDescent="0.45">
      <c r="A460" s="11" t="s">
        <v>469</v>
      </c>
      <c r="B460" s="5"/>
      <c r="C460" s="12"/>
      <c r="D460" s="12"/>
      <c r="E460" s="12"/>
      <c r="F460" s="12"/>
      <c r="G460" s="12"/>
      <c r="H460" s="12"/>
      <c r="I460" s="5"/>
      <c r="J460" s="13"/>
    </row>
    <row r="461" spans="1:10" ht="70.25" customHeight="1" x14ac:dyDescent="0.45">
      <c r="A461" s="11" t="s">
        <v>470</v>
      </c>
      <c r="B461" s="5"/>
      <c r="C461" s="12"/>
      <c r="D461" s="12"/>
      <c r="E461" s="12"/>
      <c r="F461" s="12"/>
      <c r="G461" s="12"/>
      <c r="H461" s="12"/>
      <c r="I461" s="5"/>
      <c r="J461" s="13"/>
    </row>
    <row r="462" spans="1:10" ht="70.25" customHeight="1" x14ac:dyDescent="0.45">
      <c r="A462" s="11" t="s">
        <v>471</v>
      </c>
      <c r="B462" s="5"/>
      <c r="C462" s="12"/>
      <c r="D462" s="12"/>
      <c r="E462" s="12"/>
      <c r="F462" s="12"/>
      <c r="G462" s="12"/>
      <c r="H462" s="12"/>
      <c r="I462" s="5"/>
      <c r="J462" s="13"/>
    </row>
    <row r="463" spans="1:10" ht="70.25" customHeight="1" x14ac:dyDescent="0.45">
      <c r="A463" s="11" t="s">
        <v>472</v>
      </c>
      <c r="B463" s="5"/>
      <c r="C463" s="12"/>
      <c r="D463" s="12"/>
      <c r="E463" s="12"/>
      <c r="F463" s="12"/>
      <c r="G463" s="12"/>
      <c r="H463" s="12"/>
      <c r="I463" s="5"/>
      <c r="J463" s="13"/>
    </row>
    <row r="464" spans="1:10" ht="70.25" customHeight="1" x14ac:dyDescent="0.45">
      <c r="A464" s="11" t="s">
        <v>473</v>
      </c>
      <c r="B464" s="5"/>
      <c r="C464" s="12"/>
      <c r="D464" s="12"/>
      <c r="E464" s="12"/>
      <c r="F464" s="12"/>
      <c r="G464" s="12"/>
      <c r="H464" s="12"/>
      <c r="I464" s="5"/>
      <c r="J464" s="13"/>
    </row>
    <row r="465" spans="1:10" ht="70.25" customHeight="1" x14ac:dyDescent="0.45">
      <c r="A465" s="11" t="s">
        <v>474</v>
      </c>
      <c r="B465" s="5"/>
      <c r="C465" s="12"/>
      <c r="D465" s="12"/>
      <c r="E465" s="12"/>
      <c r="F465" s="12"/>
      <c r="G465" s="12"/>
      <c r="H465" s="12"/>
      <c r="I465" s="5"/>
      <c r="J465" s="13"/>
    </row>
    <row r="466" spans="1:10" ht="70.25" customHeight="1" x14ac:dyDescent="0.45">
      <c r="A466" s="11" t="s">
        <v>475</v>
      </c>
      <c r="B466" s="5"/>
      <c r="C466" s="12"/>
      <c r="D466" s="12"/>
      <c r="E466" s="12"/>
      <c r="F466" s="12"/>
      <c r="G466" s="12"/>
      <c r="H466" s="12"/>
      <c r="I466" s="5"/>
      <c r="J466" s="13"/>
    </row>
    <row r="467" spans="1:10" ht="70.25" customHeight="1" x14ac:dyDescent="0.45">
      <c r="A467" s="11" t="s">
        <v>476</v>
      </c>
      <c r="B467" s="5"/>
      <c r="C467" s="12"/>
      <c r="D467" s="12"/>
      <c r="E467" s="12"/>
      <c r="F467" s="12"/>
      <c r="G467" s="12"/>
      <c r="H467" s="12"/>
      <c r="I467" s="5"/>
      <c r="J467" s="13"/>
    </row>
    <row r="468" spans="1:10" ht="70.25" customHeight="1" x14ac:dyDescent="0.45">
      <c r="A468" s="11" t="s">
        <v>477</v>
      </c>
      <c r="B468" s="5"/>
      <c r="C468" s="12"/>
      <c r="D468" s="12"/>
      <c r="E468" s="12"/>
      <c r="F468" s="12"/>
      <c r="G468" s="12"/>
      <c r="H468" s="12"/>
      <c r="I468" s="5"/>
      <c r="J468" s="13"/>
    </row>
    <row r="469" spans="1:10" ht="70.25" customHeight="1" x14ac:dyDescent="0.45">
      <c r="A469" s="11" t="s">
        <v>478</v>
      </c>
      <c r="B469" s="5"/>
      <c r="C469" s="12"/>
      <c r="D469" s="12"/>
      <c r="E469" s="12"/>
      <c r="F469" s="12"/>
      <c r="G469" s="12"/>
      <c r="H469" s="12"/>
      <c r="I469" s="5"/>
      <c r="J469" s="13"/>
    </row>
    <row r="470" spans="1:10" ht="70.25" customHeight="1" x14ac:dyDescent="0.45">
      <c r="A470" s="11" t="s">
        <v>479</v>
      </c>
      <c r="B470" s="5"/>
      <c r="C470" s="12"/>
      <c r="D470" s="12"/>
      <c r="E470" s="12"/>
      <c r="F470" s="12"/>
      <c r="G470" s="12"/>
      <c r="H470" s="12"/>
      <c r="I470" s="5"/>
      <c r="J470" s="13"/>
    </row>
    <row r="471" spans="1:10" ht="70.25" customHeight="1" x14ac:dyDescent="0.45">
      <c r="A471" s="11" t="s">
        <v>480</v>
      </c>
      <c r="B471" s="5"/>
      <c r="C471" s="12"/>
      <c r="D471" s="12"/>
      <c r="E471" s="12"/>
      <c r="F471" s="12"/>
      <c r="G471" s="12"/>
      <c r="H471" s="12"/>
      <c r="I471" s="5"/>
      <c r="J471" s="13"/>
    </row>
    <row r="472" spans="1:10" ht="70.25" customHeight="1" x14ac:dyDescent="0.45">
      <c r="A472" s="11" t="s">
        <v>481</v>
      </c>
      <c r="B472" s="5"/>
      <c r="C472" s="12"/>
      <c r="D472" s="12"/>
      <c r="E472" s="12"/>
      <c r="F472" s="12"/>
      <c r="G472" s="12"/>
      <c r="H472" s="12"/>
      <c r="I472" s="5"/>
      <c r="J472" s="13"/>
    </row>
    <row r="473" spans="1:10" ht="70.25" customHeight="1" x14ac:dyDescent="0.45">
      <c r="A473" s="11" t="s">
        <v>482</v>
      </c>
      <c r="B473" s="5"/>
      <c r="C473" s="12"/>
      <c r="D473" s="12"/>
      <c r="E473" s="12"/>
      <c r="F473" s="12"/>
      <c r="G473" s="12"/>
      <c r="H473" s="12"/>
      <c r="I473" s="5"/>
      <c r="J473" s="13"/>
    </row>
    <row r="474" spans="1:10" ht="85.5" x14ac:dyDescent="0.45">
      <c r="A474" s="11" t="s">
        <v>483</v>
      </c>
      <c r="B474" s="5"/>
      <c r="C474" s="12"/>
      <c r="D474" s="12"/>
      <c r="E474" s="12"/>
      <c r="F474" s="12"/>
      <c r="G474" s="12"/>
      <c r="H474" s="12"/>
      <c r="I474" s="5"/>
      <c r="J474" s="13"/>
    </row>
    <row r="475" spans="1:10" ht="70.25" customHeight="1" x14ac:dyDescent="0.45">
      <c r="A475" s="11" t="s">
        <v>484</v>
      </c>
      <c r="B475" s="5"/>
      <c r="C475" s="12"/>
      <c r="D475" s="12"/>
      <c r="E475" s="12"/>
      <c r="F475" s="12"/>
      <c r="G475" s="12"/>
      <c r="H475" s="12"/>
      <c r="I475" s="5"/>
      <c r="J475" s="13"/>
    </row>
    <row r="476" spans="1:10" ht="70.25" customHeight="1" x14ac:dyDescent="0.45">
      <c r="A476" s="11" t="s">
        <v>485</v>
      </c>
      <c r="B476" s="5"/>
      <c r="C476" s="12"/>
      <c r="D476" s="12"/>
      <c r="E476" s="12"/>
      <c r="F476" s="12"/>
      <c r="G476" s="12"/>
      <c r="H476" s="12"/>
      <c r="I476" s="5"/>
      <c r="J476" s="13"/>
    </row>
    <row r="477" spans="1:10" ht="70.25" customHeight="1" x14ac:dyDescent="0.45">
      <c r="A477" s="11" t="s">
        <v>486</v>
      </c>
      <c r="B477" s="5"/>
      <c r="C477" s="12"/>
      <c r="D477" s="12"/>
      <c r="E477" s="12"/>
      <c r="F477" s="12"/>
      <c r="G477" s="12"/>
      <c r="H477" s="12"/>
      <c r="I477" s="5"/>
      <c r="J477" s="13"/>
    </row>
    <row r="478" spans="1:10" ht="70.25" customHeight="1" x14ac:dyDescent="0.45">
      <c r="A478" s="11" t="s">
        <v>487</v>
      </c>
      <c r="B478" s="5"/>
      <c r="C478" s="12"/>
      <c r="D478" s="12"/>
      <c r="E478" s="12"/>
      <c r="F478" s="12"/>
      <c r="G478" s="12"/>
      <c r="H478" s="12"/>
      <c r="I478" s="5"/>
      <c r="J478" s="13"/>
    </row>
    <row r="479" spans="1:10" ht="70.25" customHeight="1" x14ac:dyDescent="0.45">
      <c r="A479" s="11" t="s">
        <v>488</v>
      </c>
      <c r="B479" s="5"/>
      <c r="C479" s="12"/>
      <c r="D479" s="12"/>
      <c r="E479" s="12"/>
      <c r="F479" s="12"/>
      <c r="G479" s="12"/>
      <c r="H479" s="12"/>
      <c r="I479" s="5"/>
      <c r="J479" s="13"/>
    </row>
    <row r="480" spans="1:10" ht="70.25" customHeight="1" x14ac:dyDescent="0.45">
      <c r="A480" s="11" t="s">
        <v>489</v>
      </c>
      <c r="B480" s="5"/>
      <c r="C480" s="12"/>
      <c r="D480" s="12"/>
      <c r="E480" s="12"/>
      <c r="F480" s="12"/>
      <c r="G480" s="12"/>
      <c r="H480" s="12"/>
      <c r="I480" s="5"/>
      <c r="J480" s="13"/>
    </row>
    <row r="481" spans="1:10" ht="70.25" customHeight="1" x14ac:dyDescent="0.45">
      <c r="A481" s="11" t="s">
        <v>490</v>
      </c>
      <c r="B481" s="5"/>
      <c r="C481" s="12"/>
      <c r="D481" s="12"/>
      <c r="E481" s="12"/>
      <c r="F481" s="12"/>
      <c r="G481" s="12"/>
      <c r="H481" s="12"/>
      <c r="I481" s="5"/>
      <c r="J481" s="13"/>
    </row>
    <row r="482" spans="1:10" ht="70.25" customHeight="1" x14ac:dyDescent="0.45">
      <c r="A482" s="11" t="s">
        <v>491</v>
      </c>
      <c r="B482" s="5"/>
      <c r="C482" s="12"/>
      <c r="D482" s="12"/>
      <c r="E482" s="12"/>
      <c r="F482" s="12"/>
      <c r="G482" s="12"/>
      <c r="H482" s="12"/>
      <c r="I482" s="5"/>
      <c r="J482" s="13"/>
    </row>
    <row r="483" spans="1:10" ht="70.25" customHeight="1" x14ac:dyDescent="0.45">
      <c r="A483" s="11" t="s">
        <v>492</v>
      </c>
      <c r="B483" s="5"/>
      <c r="C483" s="12"/>
      <c r="D483" s="12"/>
      <c r="E483" s="12"/>
      <c r="F483" s="12"/>
      <c r="G483" s="12"/>
      <c r="H483" s="12"/>
      <c r="I483" s="5"/>
      <c r="J483" s="13"/>
    </row>
    <row r="484" spans="1:10" ht="70.25" customHeight="1" x14ac:dyDescent="0.45">
      <c r="A484" s="11" t="s">
        <v>493</v>
      </c>
      <c r="B484" s="5"/>
      <c r="C484" s="12"/>
      <c r="D484" s="12"/>
      <c r="E484" s="12"/>
      <c r="F484" s="12"/>
      <c r="G484" s="12"/>
      <c r="H484" s="12"/>
      <c r="I484" s="5"/>
      <c r="J484" s="13"/>
    </row>
    <row r="485" spans="1:10" ht="70.25" customHeight="1" x14ac:dyDescent="0.45">
      <c r="A485" s="11" t="s">
        <v>494</v>
      </c>
      <c r="B485" s="5"/>
      <c r="C485" s="12"/>
      <c r="D485" s="12"/>
      <c r="E485" s="12"/>
      <c r="F485" s="12"/>
      <c r="G485" s="12"/>
      <c r="H485" s="12"/>
      <c r="I485" s="5"/>
      <c r="J485" s="13"/>
    </row>
    <row r="486" spans="1:10" ht="70.25" customHeight="1" x14ac:dyDescent="0.45">
      <c r="A486" s="11" t="s">
        <v>495</v>
      </c>
      <c r="B486" s="5"/>
      <c r="C486" s="12"/>
      <c r="D486" s="12"/>
      <c r="E486" s="12"/>
      <c r="F486" s="12"/>
      <c r="G486" s="12"/>
      <c r="H486" s="12"/>
      <c r="I486" s="5"/>
      <c r="J486" s="13"/>
    </row>
    <row r="487" spans="1:10" ht="70.25" customHeight="1" x14ac:dyDescent="0.45">
      <c r="A487" s="11" t="s">
        <v>496</v>
      </c>
      <c r="B487" s="5"/>
      <c r="C487" s="12"/>
      <c r="D487" s="12"/>
      <c r="E487" s="12"/>
      <c r="F487" s="12"/>
      <c r="G487" s="12"/>
      <c r="H487" s="12"/>
      <c r="I487" s="5"/>
      <c r="J487" s="13"/>
    </row>
    <row r="488" spans="1:10" ht="70.25" customHeight="1" x14ac:dyDescent="0.45">
      <c r="A488" s="11" t="s">
        <v>497</v>
      </c>
      <c r="B488" s="5"/>
      <c r="C488" s="12"/>
      <c r="D488" s="12"/>
      <c r="E488" s="12"/>
      <c r="F488" s="12"/>
      <c r="G488" s="12"/>
      <c r="H488" s="12"/>
      <c r="I488" s="5"/>
      <c r="J488" s="13"/>
    </row>
    <row r="489" spans="1:10" ht="70.25" customHeight="1" x14ac:dyDescent="0.45">
      <c r="A489" s="11" t="s">
        <v>498</v>
      </c>
      <c r="B489" s="5"/>
      <c r="C489" s="12"/>
      <c r="D489" s="12"/>
      <c r="E489" s="12"/>
      <c r="F489" s="12"/>
      <c r="G489" s="12"/>
      <c r="H489" s="12"/>
      <c r="I489" s="5"/>
      <c r="J489" s="13"/>
    </row>
    <row r="490" spans="1:10" ht="70.25" customHeight="1" x14ac:dyDescent="0.45">
      <c r="A490" s="11" t="s">
        <v>499</v>
      </c>
      <c r="B490" s="5"/>
      <c r="C490" s="12"/>
      <c r="D490" s="12"/>
      <c r="E490" s="12"/>
      <c r="F490" s="12"/>
      <c r="G490" s="12"/>
      <c r="H490" s="12"/>
      <c r="I490" s="5"/>
      <c r="J490" s="13"/>
    </row>
    <row r="491" spans="1:10" ht="70.25" customHeight="1" x14ac:dyDescent="0.45">
      <c r="A491" s="11" t="s">
        <v>500</v>
      </c>
      <c r="B491" s="5"/>
      <c r="C491" s="12"/>
      <c r="D491" s="12"/>
      <c r="E491" s="12"/>
      <c r="F491" s="12"/>
      <c r="G491" s="12"/>
      <c r="H491" s="12"/>
      <c r="I491" s="5"/>
      <c r="J491" s="13"/>
    </row>
    <row r="492" spans="1:10" ht="70.25" customHeight="1" x14ac:dyDescent="0.45">
      <c r="A492" s="14" t="s">
        <v>501</v>
      </c>
      <c r="B492" s="5"/>
      <c r="C492" s="5"/>
      <c r="D492" s="5"/>
      <c r="E492" s="5"/>
      <c r="F492" s="5">
        <v>1504.98</v>
      </c>
      <c r="G492" s="5"/>
      <c r="H492" s="5"/>
      <c r="I492" s="5">
        <v>1</v>
      </c>
      <c r="J492" s="9" t="s">
        <v>559</v>
      </c>
    </row>
    <row r="493" spans="1:10" ht="70.25" customHeight="1" x14ac:dyDescent="0.45">
      <c r="A493" s="11" t="s">
        <v>502</v>
      </c>
      <c r="B493" s="5"/>
      <c r="C493" s="12"/>
      <c r="D493" s="12"/>
      <c r="E493" s="12"/>
      <c r="F493" s="12"/>
      <c r="G493" s="12"/>
      <c r="H493" s="12"/>
      <c r="I493" s="5"/>
      <c r="J493" s="13"/>
    </row>
    <row r="494" spans="1:10" ht="70.25" customHeight="1" x14ac:dyDescent="0.45">
      <c r="A494" s="11" t="s">
        <v>327</v>
      </c>
      <c r="B494" s="5"/>
      <c r="C494" s="12"/>
      <c r="D494" s="12"/>
      <c r="E494" s="12"/>
      <c r="F494" s="12"/>
      <c r="G494" s="12"/>
      <c r="H494" s="12"/>
      <c r="I494" s="5"/>
      <c r="J494" s="13"/>
    </row>
    <row r="495" spans="1:10" ht="70.25" customHeight="1" x14ac:dyDescent="0.45">
      <c r="A495" s="11" t="s">
        <v>504</v>
      </c>
      <c r="B495" s="5"/>
      <c r="C495" s="12"/>
      <c r="D495" s="12"/>
      <c r="E495" s="12"/>
      <c r="F495" s="12"/>
      <c r="G495" s="12"/>
      <c r="H495" s="12"/>
      <c r="I495" s="5"/>
      <c r="J495" s="13"/>
    </row>
    <row r="496" spans="1:10" ht="70.25" customHeight="1" x14ac:dyDescent="0.45">
      <c r="A496" s="11" t="s">
        <v>505</v>
      </c>
      <c r="B496" s="5"/>
      <c r="C496" s="12"/>
      <c r="D496" s="12"/>
      <c r="E496" s="12"/>
      <c r="F496" s="12"/>
      <c r="G496" s="12"/>
      <c r="H496" s="12"/>
      <c r="I496" s="5"/>
      <c r="J496" s="13"/>
    </row>
    <row r="497" spans="1:10" ht="69.75" x14ac:dyDescent="0.45">
      <c r="A497" s="18" t="s">
        <v>506</v>
      </c>
      <c r="B497" s="8">
        <f>1298.33+'[3]План КС-15'!$L$43</f>
        <v>2698.64</v>
      </c>
      <c r="C497" s="19">
        <v>11007.63</v>
      </c>
      <c r="D497" s="19">
        <v>3199.7</v>
      </c>
      <c r="E497" s="16"/>
      <c r="F497" s="16"/>
      <c r="G497" s="16"/>
      <c r="H497" s="16"/>
      <c r="I497" s="21">
        <v>1</v>
      </c>
      <c r="J497" s="9" t="s">
        <v>570</v>
      </c>
    </row>
    <row r="498" spans="1:10" s="10" customFormat="1" ht="127.9" x14ac:dyDescent="0.45">
      <c r="A498" s="14" t="s">
        <v>507</v>
      </c>
      <c r="B498" s="8">
        <v>7406.82</v>
      </c>
      <c r="C498" s="6">
        <v>2999.9</v>
      </c>
      <c r="D498" s="5"/>
      <c r="E498" s="5">
        <v>11686.21</v>
      </c>
      <c r="F498" s="5">
        <f>974.65+2431.52</f>
        <v>3406.17</v>
      </c>
      <c r="G498" s="5">
        <f>3480.78+3407.45</f>
        <v>6888.23</v>
      </c>
      <c r="H498" s="5">
        <f>3480.78+3407.45</f>
        <v>6888.23</v>
      </c>
      <c r="I498" s="15">
        <v>2</v>
      </c>
      <c r="J498" s="9" t="s">
        <v>585</v>
      </c>
    </row>
    <row r="499" spans="1:10" s="10" customFormat="1" ht="57" x14ac:dyDescent="0.45">
      <c r="A499" s="11" t="s">
        <v>503</v>
      </c>
      <c r="B499" s="5"/>
      <c r="C499" s="12"/>
      <c r="D499" s="12"/>
      <c r="E499" s="12"/>
      <c r="F499" s="12"/>
      <c r="G499" s="12"/>
      <c r="H499" s="12"/>
      <c r="I499" s="5"/>
      <c r="J499" s="13"/>
    </row>
    <row r="500" spans="1:10" s="10" customFormat="1" ht="128.25" x14ac:dyDescent="0.45">
      <c r="A500" s="14" t="s">
        <v>509</v>
      </c>
      <c r="B500" s="8">
        <v>398.92</v>
      </c>
      <c r="C500" s="5"/>
      <c r="D500" s="6">
        <v>140.46</v>
      </c>
      <c r="E500" s="5"/>
      <c r="F500" s="5">
        <v>147.44999999999999</v>
      </c>
      <c r="G500" s="5"/>
      <c r="H500" s="5"/>
      <c r="I500" s="15">
        <v>2</v>
      </c>
      <c r="J500" s="9" t="s">
        <v>510</v>
      </c>
    </row>
    <row r="501" spans="1:10" s="10" customFormat="1" ht="42.75" x14ac:dyDescent="0.45">
      <c r="A501" s="14" t="s">
        <v>511</v>
      </c>
      <c r="B501" s="8">
        <v>2037.44</v>
      </c>
      <c r="C501" s="5"/>
      <c r="D501" s="5"/>
      <c r="E501" s="5"/>
      <c r="F501" s="5"/>
      <c r="G501" s="5"/>
      <c r="H501" s="5"/>
      <c r="I501" s="21">
        <v>1</v>
      </c>
      <c r="J501" s="9" t="s">
        <v>512</v>
      </c>
    </row>
    <row r="502" spans="1:10" s="10" customFormat="1" ht="57" x14ac:dyDescent="0.45">
      <c r="A502" s="14" t="s">
        <v>513</v>
      </c>
      <c r="B502" s="8">
        <v>33.5</v>
      </c>
      <c r="C502" s="5"/>
      <c r="D502" s="5"/>
      <c r="E502" s="5"/>
      <c r="F502" s="5"/>
      <c r="G502" s="5"/>
      <c r="H502" s="5"/>
      <c r="I502" s="20">
        <v>0</v>
      </c>
      <c r="J502" s="9" t="s">
        <v>514</v>
      </c>
    </row>
    <row r="503" spans="1:10" s="10" customFormat="1" ht="42.75" x14ac:dyDescent="0.45">
      <c r="A503" s="14" t="s">
        <v>515</v>
      </c>
      <c r="B503" s="8">
        <v>9602.91</v>
      </c>
      <c r="C503" s="5"/>
      <c r="D503" s="5"/>
      <c r="E503" s="6"/>
      <c r="F503" s="6"/>
      <c r="G503" s="6"/>
      <c r="H503" s="6"/>
      <c r="I503" s="21">
        <v>1</v>
      </c>
      <c r="J503" s="9" t="s">
        <v>516</v>
      </c>
    </row>
    <row r="504" spans="1:10" s="10" customFormat="1" ht="71.25" x14ac:dyDescent="0.45">
      <c r="A504" s="14" t="s">
        <v>517</v>
      </c>
      <c r="B504" s="6"/>
      <c r="C504" s="5">
        <v>670</v>
      </c>
      <c r="D504" s="6">
        <v>9170.9</v>
      </c>
      <c r="E504" s="6">
        <f>6416.609</f>
        <v>6416.6090000000004</v>
      </c>
      <c r="F504" s="6"/>
      <c r="G504" s="6"/>
      <c r="H504" s="6"/>
      <c r="I504" s="15">
        <v>2</v>
      </c>
      <c r="J504" s="9" t="s">
        <v>552</v>
      </c>
    </row>
    <row r="505" spans="1:10" s="10" customFormat="1" ht="71.25" x14ac:dyDescent="0.45">
      <c r="A505" s="14" t="s">
        <v>518</v>
      </c>
      <c r="B505" s="5"/>
      <c r="C505" s="6">
        <v>8817.67</v>
      </c>
      <c r="D505" s="6">
        <v>11482.32</v>
      </c>
      <c r="E505" s="6"/>
      <c r="F505" s="6"/>
      <c r="G505" s="6"/>
      <c r="H505" s="6"/>
      <c r="I505" s="21">
        <v>1</v>
      </c>
      <c r="J505" s="9" t="s">
        <v>435</v>
      </c>
    </row>
    <row r="506" spans="1:10" s="10" customFormat="1" ht="42.75" x14ac:dyDescent="0.45">
      <c r="A506" s="14" t="s">
        <v>519</v>
      </c>
      <c r="B506" s="5"/>
      <c r="C506" s="6">
        <v>5349.85</v>
      </c>
      <c r="D506" s="5"/>
      <c r="E506" s="6"/>
      <c r="F506" s="6">
        <v>5325.76</v>
      </c>
      <c r="G506" s="6"/>
      <c r="H506" s="6"/>
      <c r="I506" s="20">
        <v>0</v>
      </c>
      <c r="J506" s="9" t="s">
        <v>520</v>
      </c>
    </row>
    <row r="507" spans="1:10" s="10" customFormat="1" ht="85.5" x14ac:dyDescent="0.45">
      <c r="A507" s="14" t="s">
        <v>523</v>
      </c>
      <c r="B507" s="5"/>
      <c r="C507" s="6">
        <v>649</v>
      </c>
      <c r="D507" s="5"/>
      <c r="E507" s="6"/>
      <c r="F507" s="6"/>
      <c r="G507" s="6"/>
      <c r="H507" s="6"/>
      <c r="I507" s="21">
        <v>1</v>
      </c>
      <c r="J507" s="9" t="s">
        <v>524</v>
      </c>
    </row>
    <row r="508" spans="1:10" s="10" customFormat="1" ht="57" x14ac:dyDescent="0.45">
      <c r="A508" s="14" t="s">
        <v>525</v>
      </c>
      <c r="B508" s="5"/>
      <c r="C508" s="6">
        <v>13071.54</v>
      </c>
      <c r="D508" s="5"/>
      <c r="E508" s="6"/>
      <c r="F508" s="6"/>
      <c r="G508" s="6"/>
      <c r="H508" s="6"/>
      <c r="I508" s="21">
        <v>1</v>
      </c>
      <c r="J508" s="9" t="s">
        <v>526</v>
      </c>
    </row>
    <row r="509" spans="1:10" s="10" customFormat="1" ht="57" x14ac:dyDescent="0.45">
      <c r="A509" s="14" t="s">
        <v>527</v>
      </c>
      <c r="B509" s="5"/>
      <c r="C509" s="6">
        <v>2266.88</v>
      </c>
      <c r="D509" s="5"/>
      <c r="E509" s="6"/>
      <c r="F509" s="6"/>
      <c r="G509" s="6"/>
      <c r="H509" s="6"/>
      <c r="I509" s="21">
        <v>1</v>
      </c>
      <c r="J509" s="9" t="s">
        <v>528</v>
      </c>
    </row>
    <row r="510" spans="1:10" s="10" customFormat="1" ht="57" x14ac:dyDescent="0.45">
      <c r="A510" s="32" t="s">
        <v>529</v>
      </c>
      <c r="B510" s="33"/>
      <c r="C510" s="34">
        <v>12884.16</v>
      </c>
      <c r="D510" s="33"/>
      <c r="E510" s="34"/>
      <c r="F510" s="34"/>
      <c r="G510" s="34"/>
      <c r="H510" s="34"/>
      <c r="I510" s="35">
        <v>2</v>
      </c>
      <c r="J510" s="36" t="s">
        <v>530</v>
      </c>
    </row>
    <row r="511" spans="1:10" s="10" customFormat="1" ht="69.75" x14ac:dyDescent="0.45">
      <c r="A511" s="14" t="s">
        <v>532</v>
      </c>
      <c r="B511" s="5"/>
      <c r="C511" s="5"/>
      <c r="D511" s="6">
        <f>375.71+'[1]План КС-15'!$L$15+'[1]План КС-15'!$L$34+120</f>
        <v>3397.3</v>
      </c>
      <c r="E511" s="6">
        <v>667.51</v>
      </c>
      <c r="F511" s="6"/>
      <c r="G511" s="6">
        <v>1212.9000000000001</v>
      </c>
      <c r="H511" s="6">
        <v>1212.9000000000001</v>
      </c>
      <c r="I511" s="21">
        <v>1</v>
      </c>
      <c r="J511" s="9" t="s">
        <v>575</v>
      </c>
    </row>
    <row r="512" spans="1:10" s="10" customFormat="1" ht="28.5" x14ac:dyDescent="0.45">
      <c r="A512" s="14" t="s">
        <v>534</v>
      </c>
      <c r="B512" s="5"/>
      <c r="C512" s="5"/>
      <c r="D512" s="6">
        <v>226.45</v>
      </c>
      <c r="E512" s="6"/>
      <c r="F512" s="6"/>
      <c r="G512" s="6"/>
      <c r="H512" s="6"/>
      <c r="I512" s="21">
        <v>1</v>
      </c>
      <c r="J512" s="9" t="s">
        <v>535</v>
      </c>
    </row>
    <row r="513" spans="1:10" s="10" customFormat="1" ht="42.75" x14ac:dyDescent="0.45">
      <c r="A513" s="14" t="s">
        <v>536</v>
      </c>
      <c r="B513" s="5"/>
      <c r="C513" s="5"/>
      <c r="D513" s="6">
        <v>1227.79</v>
      </c>
      <c r="E513" s="6"/>
      <c r="F513" s="6"/>
      <c r="G513" s="6"/>
      <c r="H513" s="6"/>
      <c r="I513" s="15">
        <v>2</v>
      </c>
      <c r="J513" s="9" t="s">
        <v>537</v>
      </c>
    </row>
    <row r="514" spans="1:10" s="10" customFormat="1" ht="85.5" x14ac:dyDescent="0.45">
      <c r="A514" s="14" t="s">
        <v>538</v>
      </c>
      <c r="B514" s="5"/>
      <c r="C514" s="5"/>
      <c r="D514" s="6">
        <v>490.53</v>
      </c>
      <c r="E514" s="6"/>
      <c r="F514" s="6"/>
      <c r="G514" s="6"/>
      <c r="H514" s="6"/>
      <c r="I514" s="15">
        <v>2</v>
      </c>
      <c r="J514" s="9" t="s">
        <v>539</v>
      </c>
    </row>
    <row r="515" spans="1:10" s="10" customFormat="1" ht="42.75" x14ac:dyDescent="0.45">
      <c r="A515" s="14" t="s">
        <v>540</v>
      </c>
      <c r="B515" s="5"/>
      <c r="C515" s="5"/>
      <c r="D515" s="6">
        <v>192.41</v>
      </c>
      <c r="E515" s="6"/>
      <c r="F515" s="6"/>
      <c r="G515" s="6"/>
      <c r="H515" s="6"/>
      <c r="I515" s="15">
        <v>2</v>
      </c>
      <c r="J515" s="9" t="s">
        <v>541</v>
      </c>
    </row>
    <row r="516" spans="1:10" s="10" customFormat="1" ht="28.5" x14ac:dyDescent="0.45">
      <c r="A516" s="14" t="s">
        <v>543</v>
      </c>
      <c r="B516" s="5"/>
      <c r="C516" s="5"/>
      <c r="D516" s="6">
        <v>515.05999999999995</v>
      </c>
      <c r="E516" s="6"/>
      <c r="F516" s="6"/>
      <c r="G516" s="6"/>
      <c r="H516" s="6"/>
      <c r="I516" s="15">
        <v>2</v>
      </c>
      <c r="J516" s="9" t="s">
        <v>544</v>
      </c>
    </row>
    <row r="517" spans="1:10" s="10" customFormat="1" ht="70.8" customHeight="1" x14ac:dyDescent="0.45">
      <c r="A517" s="28" t="s">
        <v>545</v>
      </c>
      <c r="B517" s="29"/>
      <c r="C517" s="29"/>
      <c r="D517" s="30"/>
      <c r="E517" s="30"/>
      <c r="F517" s="30"/>
      <c r="G517" s="30"/>
      <c r="H517" s="30"/>
      <c r="I517" s="31"/>
      <c r="J517" s="24"/>
    </row>
    <row r="518" spans="1:10" s="10" customFormat="1" ht="71.25" x14ac:dyDescent="0.45">
      <c r="A518" s="14" t="s">
        <v>546</v>
      </c>
      <c r="B518" s="5"/>
      <c r="C518" s="5"/>
      <c r="D518" s="6">
        <v>2467.1</v>
      </c>
      <c r="E518" s="6"/>
      <c r="F518" s="6"/>
      <c r="G518" s="6"/>
      <c r="H518" s="6"/>
      <c r="I518" s="15">
        <v>2</v>
      </c>
      <c r="J518" s="9" t="s">
        <v>547</v>
      </c>
    </row>
    <row r="519" spans="1:10" s="10" customFormat="1" ht="57" x14ac:dyDescent="0.45">
      <c r="A519" s="14" t="s">
        <v>548</v>
      </c>
      <c r="B519" s="5"/>
      <c r="C519" s="5"/>
      <c r="D519" s="6">
        <v>1405.71</v>
      </c>
      <c r="E519" s="6"/>
      <c r="F519" s="6"/>
      <c r="G519" s="6"/>
      <c r="H519" s="6"/>
      <c r="I519" s="15">
        <v>2</v>
      </c>
      <c r="J519" s="9" t="s">
        <v>549</v>
      </c>
    </row>
    <row r="520" spans="1:10" s="10" customFormat="1" ht="71.25" x14ac:dyDescent="0.45">
      <c r="A520" s="14" t="s">
        <v>550</v>
      </c>
      <c r="B520" s="5"/>
      <c r="C520" s="6">
        <f>'[2]План КС-15'!$L$70</f>
        <v>735.68999999999994</v>
      </c>
      <c r="D520" s="6">
        <v>13845.31</v>
      </c>
      <c r="E520" s="6"/>
      <c r="F520" s="6"/>
      <c r="G520" s="6"/>
      <c r="H520" s="6"/>
      <c r="I520" s="21">
        <v>1</v>
      </c>
      <c r="J520" s="9" t="s">
        <v>572</v>
      </c>
    </row>
    <row r="521" spans="1:10" s="10" customFormat="1" ht="42.75" x14ac:dyDescent="0.45">
      <c r="A521" s="14" t="s">
        <v>551</v>
      </c>
      <c r="B521" s="5"/>
      <c r="C521" s="5"/>
      <c r="D521" s="37">
        <v>0</v>
      </c>
      <c r="E521" s="6"/>
      <c r="F521" s="6"/>
      <c r="G521" s="6"/>
      <c r="H521" s="6"/>
      <c r="I521" s="21">
        <v>1</v>
      </c>
      <c r="J521" s="9" t="s">
        <v>533</v>
      </c>
    </row>
    <row r="522" spans="1:10" s="10" customFormat="1" ht="58.15" x14ac:dyDescent="0.45">
      <c r="A522" s="14" t="s">
        <v>553</v>
      </c>
      <c r="B522" s="5"/>
      <c r="C522" s="5"/>
      <c r="D522" s="5"/>
      <c r="E522" s="5">
        <f>1654.43+685.56</f>
        <v>2339.9899999999998</v>
      </c>
      <c r="F522" s="5">
        <f>2981.31+8701.19+1600</f>
        <v>13282.5</v>
      </c>
      <c r="G522" s="5"/>
      <c r="H522" s="5"/>
      <c r="I522" s="21">
        <v>2</v>
      </c>
      <c r="J522" s="9" t="s">
        <v>586</v>
      </c>
    </row>
    <row r="523" spans="1:10" s="10" customFormat="1" ht="42.75" x14ac:dyDescent="0.45">
      <c r="A523" s="14" t="s">
        <v>554</v>
      </c>
      <c r="B523" s="5"/>
      <c r="C523" s="5"/>
      <c r="D523" s="5"/>
      <c r="E523" s="5">
        <f>908.62</f>
        <v>908.62</v>
      </c>
      <c r="F523" s="5">
        <v>895.2</v>
      </c>
      <c r="G523" s="5"/>
      <c r="H523" s="5"/>
      <c r="I523" s="21">
        <v>1</v>
      </c>
      <c r="J523" s="9" t="s">
        <v>249</v>
      </c>
    </row>
    <row r="524" spans="1:10" ht="71.25" x14ac:dyDescent="0.45">
      <c r="A524" s="14" t="s">
        <v>561</v>
      </c>
      <c r="B524" s="6">
        <f>'[3]План КС-15'!$L$19</f>
        <v>1579.42</v>
      </c>
      <c r="C524" s="5"/>
      <c r="D524" s="5"/>
      <c r="E524" s="5"/>
      <c r="F524" s="5"/>
      <c r="G524" s="5"/>
      <c r="H524" s="5"/>
      <c r="I524" s="5">
        <v>2</v>
      </c>
      <c r="J524" s="9" t="s">
        <v>562</v>
      </c>
    </row>
    <row r="525" spans="1:10" ht="57" x14ac:dyDescent="0.45">
      <c r="A525" s="11" t="s">
        <v>564</v>
      </c>
      <c r="B525" s="6">
        <f>'[3]План КС-15'!$L$28</f>
        <v>103.56</v>
      </c>
      <c r="C525" s="12"/>
      <c r="D525" s="12"/>
      <c r="E525" s="12"/>
      <c r="F525" s="12"/>
      <c r="G525" s="12"/>
      <c r="H525" s="12"/>
      <c r="I525" s="5">
        <v>2</v>
      </c>
      <c r="J525" s="13" t="s">
        <v>565</v>
      </c>
    </row>
    <row r="526" spans="1:10" ht="85.5" x14ac:dyDescent="0.45">
      <c r="A526" s="14" t="s">
        <v>566</v>
      </c>
      <c r="B526" s="6">
        <f>'[3]План КС-15'!$L$32</f>
        <v>1311.61</v>
      </c>
      <c r="C526" s="5"/>
      <c r="D526" s="6">
        <f>'[1]План КС-15'!$L$23</f>
        <v>8314.5</v>
      </c>
      <c r="E526" s="5"/>
      <c r="F526" s="5"/>
      <c r="G526" s="5"/>
      <c r="H526" s="5"/>
      <c r="I526" s="5">
        <v>2</v>
      </c>
      <c r="J526" s="9" t="s">
        <v>567</v>
      </c>
    </row>
    <row r="527" spans="1:10" ht="85.5" x14ac:dyDescent="0.45">
      <c r="A527" s="14" t="s">
        <v>568</v>
      </c>
      <c r="B527" s="6">
        <f>'[3]План КС-15'!$L$35</f>
        <v>2121.04</v>
      </c>
      <c r="C527" s="6"/>
      <c r="D527" s="6"/>
      <c r="E527" s="6"/>
      <c r="F527" s="6"/>
      <c r="G527" s="6"/>
      <c r="H527" s="6"/>
      <c r="I527" s="38">
        <v>2</v>
      </c>
      <c r="J527" s="9" t="s">
        <v>569</v>
      </c>
    </row>
    <row r="528" spans="1:10" ht="42.75" x14ac:dyDescent="0.45">
      <c r="A528" s="14" t="s">
        <v>579</v>
      </c>
      <c r="B528" s="6"/>
      <c r="C528" s="6"/>
      <c r="D528" s="6"/>
      <c r="E528" s="6">
        <f>169044.57</f>
        <v>169044.57</v>
      </c>
      <c r="F528" s="6"/>
      <c r="G528" s="6"/>
      <c r="H528" s="6"/>
      <c r="I528" s="38">
        <v>1</v>
      </c>
      <c r="J528" s="9" t="s">
        <v>580</v>
      </c>
    </row>
    <row r="529" spans="1:10" ht="99.75" x14ac:dyDescent="0.45">
      <c r="A529" s="14" t="s">
        <v>583</v>
      </c>
      <c r="B529" s="6"/>
      <c r="C529" s="6"/>
      <c r="D529" s="6"/>
      <c r="E529" s="6">
        <f>2036.46</f>
        <v>2036.46</v>
      </c>
      <c r="F529" s="6"/>
      <c r="G529" s="6"/>
      <c r="H529" s="6"/>
      <c r="I529" s="38">
        <v>2</v>
      </c>
      <c r="J529" s="9" t="s">
        <v>584</v>
      </c>
    </row>
    <row r="530" spans="1:10" x14ac:dyDescent="0.45">
      <c r="B530" s="26"/>
      <c r="C530" s="27"/>
      <c r="D530" s="27"/>
      <c r="E530" s="27"/>
      <c r="F530" s="27"/>
      <c r="G530" s="27"/>
      <c r="H530" s="27"/>
      <c r="I530" s="26"/>
    </row>
    <row r="531" spans="1:10" x14ac:dyDescent="0.45">
      <c r="B531" s="26"/>
      <c r="C531" s="27"/>
      <c r="D531" s="27"/>
      <c r="E531" s="27"/>
      <c r="F531" s="27"/>
      <c r="G531" s="27"/>
      <c r="H531" s="27"/>
      <c r="I531" s="26"/>
    </row>
    <row r="532" spans="1:10" x14ac:dyDescent="0.45">
      <c r="B532" s="26"/>
      <c r="C532" s="27"/>
      <c r="D532" s="27"/>
      <c r="E532" s="27"/>
      <c r="F532" s="27"/>
      <c r="G532" s="27"/>
      <c r="H532" s="27"/>
      <c r="I532" s="26"/>
    </row>
    <row r="533" spans="1:10" x14ac:dyDescent="0.45">
      <c r="B533" s="26"/>
      <c r="C533" s="27"/>
      <c r="D533" s="27"/>
      <c r="E533" s="27"/>
      <c r="F533" s="27"/>
      <c r="G533" s="27"/>
      <c r="H533" s="27"/>
      <c r="I533" s="26"/>
    </row>
    <row r="534" spans="1:10" x14ac:dyDescent="0.45">
      <c r="B534" s="26"/>
      <c r="C534" s="27"/>
      <c r="D534" s="27"/>
      <c r="E534" s="27"/>
      <c r="F534" s="27"/>
      <c r="G534" s="27"/>
      <c r="H534" s="27"/>
      <c r="I534" s="26"/>
    </row>
    <row r="535" spans="1:10" x14ac:dyDescent="0.45">
      <c r="B535" s="26"/>
      <c r="C535" s="27"/>
      <c r="D535" s="27"/>
      <c r="E535" s="27"/>
      <c r="F535" s="27"/>
      <c r="G535" s="27"/>
      <c r="H535" s="27"/>
      <c r="I535" s="26"/>
    </row>
    <row r="536" spans="1:10" x14ac:dyDescent="0.45">
      <c r="B536" s="26"/>
      <c r="C536" s="27"/>
      <c r="D536" s="27"/>
      <c r="E536" s="27"/>
      <c r="F536" s="27"/>
      <c r="G536" s="27"/>
      <c r="H536" s="27"/>
      <c r="I536" s="26"/>
    </row>
    <row r="537" spans="1:10" x14ac:dyDescent="0.45">
      <c r="B537" s="26"/>
      <c r="C537" s="27"/>
      <c r="D537" s="27"/>
      <c r="E537" s="27"/>
      <c r="F537" s="27"/>
      <c r="G537" s="27"/>
      <c r="H537" s="27"/>
      <c r="I537" s="26"/>
    </row>
    <row r="538" spans="1:10" x14ac:dyDescent="0.45">
      <c r="B538" s="26"/>
      <c r="C538" s="27"/>
      <c r="D538" s="27"/>
      <c r="E538" s="27"/>
      <c r="F538" s="27"/>
      <c r="G538" s="27"/>
      <c r="H538" s="27"/>
      <c r="I538" s="26"/>
    </row>
    <row r="539" spans="1:10" x14ac:dyDescent="0.45">
      <c r="B539" s="26"/>
      <c r="C539" s="27"/>
      <c r="D539" s="27"/>
      <c r="E539" s="27"/>
      <c r="F539" s="27"/>
      <c r="G539" s="27"/>
      <c r="H539" s="27"/>
      <c r="I539" s="26"/>
    </row>
  </sheetData>
  <autoFilter ref="A1:J529" xr:uid="{00000000-0009-0000-0000-000000000000}">
    <sortState xmlns:xlrd2="http://schemas.microsoft.com/office/spreadsheetml/2017/richdata2" ref="A101:J511">
      <sortCondition ref="A1:A52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2023-11-24T20:24:15Z</dcterms:modified>
</cp:coreProperties>
</file>