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1860" yWindow="0" windowWidth="21600" windowHeight="11640"/>
  </bookViews>
  <sheets>
    <sheet name="Лист1" sheetId="1" r:id="rId1"/>
  </sheets>
  <definedNames>
    <definedName name="_xlnm.Print_Titles" localSheetId="0">Лист1!#REF!</definedName>
    <definedName name="_xlnm.Print_Area" localSheetId="0">Лист1!$A$1:$R$82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L36" i="1" l="1"/>
  <c r="L27" i="1"/>
  <c r="I54" i="1"/>
  <c r="J54" i="1" s="1"/>
  <c r="J56" i="1" s="1"/>
  <c r="L54" i="1" l="1"/>
  <c r="I43" i="1"/>
  <c r="L43" i="1" s="1"/>
  <c r="I30" i="1"/>
  <c r="L30" i="1" s="1"/>
  <c r="I24" i="1"/>
  <c r="I18" i="1"/>
  <c r="L18" i="1" s="1"/>
  <c r="G15" i="1"/>
  <c r="H15" i="1" s="1"/>
  <c r="H17" i="1" s="1"/>
  <c r="G17" i="1"/>
  <c r="J30" i="1" l="1"/>
  <c r="J31" i="1" s="1"/>
  <c r="J18" i="1"/>
  <c r="J19" i="1" s="1"/>
  <c r="J43" i="1"/>
  <c r="J45" i="1" s="1"/>
  <c r="I61" i="1"/>
  <c r="L61" i="1" s="1"/>
  <c r="I58" i="1"/>
  <c r="G53" i="1"/>
  <c r="G52" i="1"/>
  <c r="I47" i="1"/>
  <c r="L47" i="1" s="1"/>
  <c r="J58" i="1" l="1"/>
  <c r="J60" i="1" s="1"/>
  <c r="L58" i="1"/>
  <c r="J61" i="1"/>
  <c r="J63" i="1" s="1"/>
  <c r="I39" i="1"/>
  <c r="L35" i="1"/>
  <c r="I21" i="1"/>
  <c r="J21" i="1" l="1"/>
  <c r="J23" i="1" s="1"/>
  <c r="L21" i="1"/>
  <c r="J39" i="1"/>
  <c r="J41" i="1" s="1"/>
  <c r="L39" i="1"/>
  <c r="I15" i="1"/>
  <c r="L15" i="1" s="1"/>
  <c r="I51" i="1" l="1"/>
  <c r="L51" i="1" s="1"/>
  <c r="D54" i="1" l="1"/>
  <c r="G54" i="1" s="1"/>
  <c r="F54" i="1"/>
  <c r="E54" i="1"/>
  <c r="H54" i="1" l="1"/>
  <c r="H56" i="1" s="1"/>
  <c r="G56" i="1"/>
  <c r="K56" i="1" s="1"/>
  <c r="K54" i="1"/>
  <c r="D39" i="1"/>
  <c r="G39" i="1" s="1"/>
  <c r="F39" i="1"/>
  <c r="E39" i="1"/>
  <c r="J36" i="1"/>
  <c r="J38" i="1" s="1"/>
  <c r="I38" i="1"/>
  <c r="D36" i="1"/>
  <c r="G36" i="1" s="1"/>
  <c r="F36" i="1"/>
  <c r="E36" i="1"/>
  <c r="I33" i="1"/>
  <c r="I29" i="1"/>
  <c r="I64" i="1" l="1"/>
  <c r="L33" i="1"/>
  <c r="H36" i="1"/>
  <c r="G38" i="1"/>
  <c r="K38" i="1" s="1"/>
  <c r="K36" i="1"/>
  <c r="M54" i="1"/>
  <c r="L56" i="1"/>
  <c r="L41" i="1"/>
  <c r="M39" i="1"/>
  <c r="G41" i="1"/>
  <c r="K41" i="1" s="1"/>
  <c r="H39" i="1"/>
  <c r="J33" i="1"/>
  <c r="J35" i="1" l="1"/>
  <c r="H38" i="1"/>
  <c r="N54" i="1"/>
  <c r="M56" i="1"/>
  <c r="N56" i="1" s="1"/>
  <c r="N39" i="1"/>
  <c r="M41" i="1"/>
  <c r="N41" i="1" s="1"/>
  <c r="H41" i="1"/>
  <c r="K39" i="1"/>
  <c r="G63" i="1"/>
  <c r="G61" i="1" s="1"/>
  <c r="D61" i="1"/>
  <c r="G60" i="1"/>
  <c r="G58" i="1" s="1"/>
  <c r="H58" i="1" s="1"/>
  <c r="D58" i="1"/>
  <c r="F61" i="1"/>
  <c r="E61" i="1"/>
  <c r="F58" i="1"/>
  <c r="E58" i="1"/>
  <c r="J53" i="1"/>
  <c r="J52" i="1"/>
  <c r="J51" i="1"/>
  <c r="H53" i="1"/>
  <c r="L53" i="1" s="1"/>
  <c r="M53" i="1" s="1"/>
  <c r="N53" i="1" s="1"/>
  <c r="H52" i="1"/>
  <c r="L52" i="1" s="1"/>
  <c r="M52" i="1" s="1"/>
  <c r="N52" i="1" s="1"/>
  <c r="G51" i="1"/>
  <c r="H51" i="1" s="1"/>
  <c r="M51" i="1" s="1"/>
  <c r="N51" i="1" s="1"/>
  <c r="D51" i="1"/>
  <c r="F51" i="1"/>
  <c r="E51" i="1"/>
  <c r="J47" i="1"/>
  <c r="J49" i="1" s="1"/>
  <c r="G47" i="1"/>
  <c r="D47" i="1"/>
  <c r="F47" i="1"/>
  <c r="E47" i="1"/>
  <c r="L45" i="1"/>
  <c r="M45" i="1" s="1"/>
  <c r="N45" i="1" s="1"/>
  <c r="H45" i="1"/>
  <c r="K45" i="1" s="1"/>
  <c r="G43" i="1"/>
  <c r="H43" i="1" s="1"/>
  <c r="K43" i="1" s="1"/>
  <c r="D43" i="1"/>
  <c r="F43" i="1"/>
  <c r="E43" i="1"/>
  <c r="L49" i="1" l="1"/>
  <c r="M36" i="1"/>
  <c r="L38" i="1"/>
  <c r="H61" i="1"/>
  <c r="K61" i="1" s="1"/>
  <c r="K52" i="1"/>
  <c r="K51" i="1"/>
  <c r="K58" i="1"/>
  <c r="H60" i="1"/>
  <c r="K60" i="1" s="1"/>
  <c r="K53" i="1"/>
  <c r="H47" i="1"/>
  <c r="H49" i="1" s="1"/>
  <c r="K49" i="1" s="1"/>
  <c r="M47" i="1"/>
  <c r="G33" i="1"/>
  <c r="F33" i="1"/>
  <c r="E33" i="1"/>
  <c r="D33" i="1"/>
  <c r="J27" i="1"/>
  <c r="G27" i="1"/>
  <c r="F27" i="1"/>
  <c r="E27" i="1"/>
  <c r="D27" i="1"/>
  <c r="G21" i="1"/>
  <c r="F21" i="1"/>
  <c r="E21" i="1"/>
  <c r="D21" i="1"/>
  <c r="J24" i="1"/>
  <c r="L24" i="1" s="1"/>
  <c r="M24" i="1" s="1"/>
  <c r="H24" i="1"/>
  <c r="H26" i="1" s="1"/>
  <c r="G26" i="1"/>
  <c r="F24" i="1"/>
  <c r="E24" i="1"/>
  <c r="D24" i="1"/>
  <c r="H21" i="1" l="1"/>
  <c r="H63" i="1"/>
  <c r="K63" i="1" s="1"/>
  <c r="N36" i="1"/>
  <c r="M38" i="1"/>
  <c r="N38" i="1" s="1"/>
  <c r="L63" i="1"/>
  <c r="M61" i="1"/>
  <c r="J29" i="1"/>
  <c r="H23" i="1"/>
  <c r="K23" i="1" s="1"/>
  <c r="K21" i="1"/>
  <c r="M58" i="1"/>
  <c r="L60" i="1"/>
  <c r="K47" i="1"/>
  <c r="J26" i="1"/>
  <c r="K26" i="1" s="1"/>
  <c r="K24" i="1"/>
  <c r="N47" i="1"/>
  <c r="M49" i="1"/>
  <c r="N49" i="1" s="1"/>
  <c r="L26" i="1"/>
  <c r="N43" i="1"/>
  <c r="M43" i="1"/>
  <c r="M27" i="1"/>
  <c r="L29" i="1"/>
  <c r="N24" i="1"/>
  <c r="M26" i="1"/>
  <c r="N26" i="1" s="1"/>
  <c r="M33" i="1"/>
  <c r="H33" i="1"/>
  <c r="H27" i="1"/>
  <c r="H29" i="1" s="1"/>
  <c r="M60" i="1" l="1"/>
  <c r="N60" i="1" s="1"/>
  <c r="N58" i="1"/>
  <c r="N61" i="1"/>
  <c r="K29" i="1"/>
  <c r="M63" i="1"/>
  <c r="N63" i="1" s="1"/>
  <c r="H35" i="1"/>
  <c r="K35" i="1" s="1"/>
  <c r="K33" i="1"/>
  <c r="K27" i="1"/>
  <c r="M21" i="1"/>
  <c r="L23" i="1"/>
  <c r="N33" i="1"/>
  <c r="M35" i="1"/>
  <c r="N27" i="1"/>
  <c r="M29" i="1"/>
  <c r="N29" i="1" s="1"/>
  <c r="N35" i="1" l="1"/>
  <c r="N21" i="1"/>
  <c r="M23" i="1"/>
  <c r="N23" i="1" s="1"/>
  <c r="G31" i="1" l="1"/>
  <c r="F30" i="1"/>
  <c r="E30" i="1"/>
  <c r="D30" i="1"/>
  <c r="L19" i="1"/>
  <c r="M19" i="1" s="1"/>
  <c r="G20" i="1"/>
  <c r="H20" i="1" s="1"/>
  <c r="K20" i="1" s="1"/>
  <c r="G19" i="1"/>
  <c r="H19" i="1" s="1"/>
  <c r="K19" i="1" s="1"/>
  <c r="F18" i="1"/>
  <c r="E18" i="1"/>
  <c r="D18" i="1"/>
  <c r="F15" i="1"/>
  <c r="E15" i="1"/>
  <c r="D15" i="1"/>
  <c r="D64" i="1" s="1"/>
  <c r="H31" i="1" l="1"/>
  <c r="K31" i="1" s="1"/>
  <c r="G30" i="1"/>
  <c r="G64" i="1" s="1"/>
  <c r="G18" i="1"/>
  <c r="N18" i="1" s="1"/>
  <c r="L31" i="1"/>
  <c r="M31" i="1" s="1"/>
  <c r="N31" i="1" s="1"/>
  <c r="H18" i="1" l="1"/>
  <c r="K18" i="1" s="1"/>
  <c r="M18" i="1"/>
  <c r="L64" i="1"/>
  <c r="H30" i="1"/>
  <c r="H64" i="1" l="1"/>
  <c r="M30" i="1"/>
  <c r="K30" i="1"/>
  <c r="I65" i="1"/>
  <c r="N30" i="1" l="1"/>
  <c r="D65" i="1"/>
  <c r="J15" i="1"/>
  <c r="J64" i="1" s="1"/>
  <c r="K64" i="1" l="1"/>
  <c r="G65" i="1"/>
  <c r="K15" i="1"/>
  <c r="M15" i="1"/>
  <c r="M64" i="1" s="1"/>
  <c r="L17" i="1"/>
  <c r="J17" i="1"/>
  <c r="J65" i="1" l="1"/>
  <c r="L65" i="1"/>
  <c r="K17" i="1"/>
  <c r="N15" i="1"/>
  <c r="M17" i="1"/>
  <c r="N17" i="1" s="1"/>
  <c r="N64" i="1" l="1"/>
  <c r="H65" i="1"/>
  <c r="K65" i="1" s="1"/>
  <c r="M65" i="1" l="1"/>
  <c r="N65" i="1"/>
</calcChain>
</file>

<file path=xl/sharedStrings.xml><?xml version="1.0" encoding="utf-8"?>
<sst xmlns="http://schemas.openxmlformats.org/spreadsheetml/2006/main" count="160" uniqueCount="86">
  <si>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</si>
  <si>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</si>
  <si>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</si>
  <si>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</si>
  <si>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</si>
  <si>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</si>
  <si>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</si>
  <si>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</si>
  <si>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</si>
  <si>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</si>
  <si>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</si>
  <si>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</si>
  <si>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</si>
  <si>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</si>
  <si>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</si>
  <si>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 xml:space="preserve">Документ, подтверждающий состояние проекта/работы </t>
  </si>
  <si>
    <t>суммы - в рублях</t>
  </si>
  <si>
    <t>Раздел 2. Капитальный ремонт зданий и сооружений</t>
  </si>
  <si>
    <t>Дальневосточное ГУ Банка России г. Владивосток</t>
  </si>
  <si>
    <t>Отделение по Сахалинской области Дальневосточного ГУ Банка России</t>
  </si>
  <si>
    <t>Отделение по Амурской области Дальневосточного ГУ Банка России</t>
  </si>
  <si>
    <t>Отделение-НБ по Республике Саха (Якутия) Дальневосточного ГУ Банка России</t>
  </si>
  <si>
    <t xml:space="preserve">                                  проектирование</t>
  </si>
  <si>
    <t xml:space="preserve">                                  капремонт</t>
  </si>
  <si>
    <t xml:space="preserve">Итого по разделу 1  (0 проектов, 0 работ)      </t>
  </si>
  <si>
    <t>Дальневосточное ГУ Банка России г.Владивосток</t>
  </si>
  <si>
    <t>Отделение по Магаданской области Дальневосточного ГУ Банка России</t>
  </si>
  <si>
    <t>Выборочный капитальный ремонт  помещения бокс-мастерской и здания Дальневосточного ГУ Банка России по адресу: г. Владивосток, ул. Светланская, 71</t>
  </si>
  <si>
    <t>Выборочный капитальный ремонт РКЦ, пристройки РКЦ, проходной пристройки РКЦ (лит. А ,А1, А2) по адресу: Приморский край, г. Уссурийск, ул. Некрасова, д.102</t>
  </si>
  <si>
    <t>Выборочный капитальный ремонт  здания Центрального Банка Российской Федерации,  расположенного по адресу:  г. Владивосток, ул. Океанский проспект, д.34</t>
  </si>
  <si>
    <t>Капитальный ремонт кровли с устройством электрообогрева фрагментов кровли административного здания Отделения Магадан, расположенного по адресу: г. Магадан, ул. Пушкина, д.4</t>
  </si>
  <si>
    <t>134.5000</t>
  </si>
  <si>
    <t>Код состояния проекта/ работы</t>
  </si>
  <si>
    <t>Утверждено на 2022 год</t>
  </si>
  <si>
    <t>Выполнение плана в 2022 году</t>
  </si>
  <si>
    <t>Ожидаемое исполнение за 2022 год</t>
  </si>
  <si>
    <t>2.87</t>
  </si>
  <si>
    <t>2.88</t>
  </si>
  <si>
    <t>Выборочный капитальный ремонт нежилого здания Центральный банк Российской Федерации, расположенного по адресу: Российская Федерация, Приморский край, г. о. Владивостокский, г. Владивосток, пр-кт Океанский, д. 34 в части замены лифтового оборудования</t>
  </si>
  <si>
    <t>2.91</t>
  </si>
  <si>
    <t>Выборочный капитальный ремонт нежилого здания РКЦ, РКЦ (пристройка), расположенного по адресу: Российская Федерация, Приморский край, Уссурийский городской округ, город Уссурийск, улица Некрасова, здание № 102 в части замены лифтового оборудования.</t>
  </si>
  <si>
    <t>Выборочный капитальный ремонт нежилых помещений, расположенных по адресу: г. Владивосток, ул. Светланская, д.73</t>
  </si>
  <si>
    <t>Капитальный ремонт нежилых помещений и помещения столовой  ГУ в нежилых помещениях здания  (лит.А), расположенных по адресу:  г. Владивосток, ул. Светланская, д.73</t>
  </si>
  <si>
    <t>Капитальный ремонт с перепланировкой помещений Пристройки к зданию Главного управления Центрального банка РФ по Амурской области, Административного (пристройка), Гаража по адресам: Российская Федерация, Амурская область, городской округ город Благовещенск, Город Благовещенск, Переулок Св. Иннокентия, Дом 17 Корпус 2, Корпус 1, Строение 1</t>
  </si>
  <si>
    <t>2.93</t>
  </si>
  <si>
    <t>2.94</t>
  </si>
  <si>
    <t>Выборочный капитальный ремонт крыльца центрального входа административного здания (литера А), по адресу: Сахалинская область, г. Южно-Сахалинск, пр-кт. Коммунистический, д. 47</t>
  </si>
  <si>
    <t>2.97</t>
  </si>
  <si>
    <t>2.98</t>
  </si>
  <si>
    <t>Выборочный капитальный ремонт Административного здания Национального банка (в части ремонта наружных сетей тепло-водоснабжения от Литер А4 до Литер А6) по адресу: Республика Саха (Якутия), г Якутск, ул Кирова, д. 17</t>
  </si>
  <si>
    <t>Выборочный капитальный ремонт Административного здания Национального банка (в части замены дверей в помещении №10 на первом этаже по техническому паспорту и помещении №2 на втором этаже по техническому паспорту на металлические с передаточным узлом) по адресу: Республика Саха (Якутия), г. Якутск, ул. Кирова, д. 17</t>
  </si>
  <si>
    <t>2.158</t>
  </si>
  <si>
    <t>62</t>
  </si>
  <si>
    <t>2.159</t>
  </si>
  <si>
    <t>2.160</t>
  </si>
  <si>
    <t>2.161</t>
  </si>
  <si>
    <t>2.162</t>
  </si>
  <si>
    <t>2.174</t>
  </si>
  <si>
    <t>Выборочный капитальный ремонт помещения № 14 в части устройства защитной перегородки для размещения подразделений полевого учреждения Центрального банка Российской Федерации № 70155 (полевое управление) на объекте: Расчетно-кассовый центр Первомайский г.Владивосток ГУ Банка России по Приморскому краю с пристройками, Российская Федерация, Приморский край, г. о. Владивостокский, г. Владивосток, ул. Калинина, д. 261</t>
  </si>
  <si>
    <t>2.175</t>
  </si>
  <si>
    <t>Выборочный капитальный ремонт с созданием автоматической системы газового пожаротушения в помещении № 14 (по техническому паспорту) в здании Центрального банка Российской Федерации, расположенном по адресу: Российская Федерация, Приморский край, г.о. Владивостокский, г. Владивосток, пр-кт Океанский, д. 34</t>
  </si>
  <si>
    <t>Выборочный капитальный ремонт помещений №№60, 61 в части устройства защитной перегородки и установки банковской двери VII класса для размещения подразделений полевого учреждения Центрального банка Российской Федерации №04200 на объекте: Административное здание, по адресу: Российская Федерация, Сахалинская область, город Южно-Сахалинск, проспект Коммунистический, дом 47</t>
  </si>
  <si>
    <t>2.176</t>
  </si>
  <si>
    <t>4/2022</t>
  </si>
  <si>
    <t>04.07.2022</t>
  </si>
  <si>
    <t>ДГУ-2021-01, д/с №1,2</t>
  </si>
  <si>
    <t>13.08.2021, 17.04.2022, 27.07.2022</t>
  </si>
  <si>
    <t>72</t>
  </si>
  <si>
    <t>3, д/с №1;2;3</t>
  </si>
  <si>
    <t>23.04.2021, 05.10.2021, 23.12.2021, 15.09.2022</t>
  </si>
  <si>
    <t>09.09.2022</t>
  </si>
  <si>
    <t>71</t>
  </si>
  <si>
    <t>б/н</t>
  </si>
  <si>
    <t>12.09.2022</t>
  </si>
  <si>
    <t>1</t>
  </si>
  <si>
    <t>Всего по Плану (0 проектов, 15 работ)</t>
  </si>
  <si>
    <t xml:space="preserve">Итого по разделу 2  (15 работ)      </t>
  </si>
  <si>
    <r>
      <rPr>
        <b/>
        <sz val="12"/>
        <rFont val="Times New Roman"/>
        <family val="1"/>
        <charset val="204"/>
      </rPr>
      <t xml:space="preserve">Отчет об исполнении плана капитального ремонта объектов Банка России на 2022 год и плановый период 2023-2024 годов
</t>
    </r>
    <r>
      <rPr>
        <sz val="12"/>
        <rFont val="Times New Roman"/>
        <family val="1"/>
        <charset val="204"/>
      </rPr>
      <t>(наименование плана капитальных затрат по направлению деятельности/капитального ремонта объектов Банка России)
 за 12 месяцев 2022 года</t>
    </r>
  </si>
  <si>
    <t>26.12.2022</t>
  </si>
  <si>
    <t>30.11.2022</t>
  </si>
  <si>
    <t>01.12.2022</t>
  </si>
  <si>
    <t>17.10.2022</t>
  </si>
  <si>
    <t>,</t>
  </si>
  <si>
    <t>23.12.2022</t>
  </si>
  <si>
    <t>31.05.2022 29.11.2022</t>
  </si>
  <si>
    <t>б/н                        б/н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</si>
</sst>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" fillId="0" borderId="0"/>
    <xf numFmtId="0" fontId="10" fillId="0" borderId="0"/>
    <xf numFmtId="0" fontId="12" fillId="0" borderId="0"/>
  </cellStyleXfs>
  <cellXfs count="112">
    <xf numFmtId="0" fontId="0" fillId="0" borderId="0" xfId="0"/>
    <xf numFmtId="0" fontId="2" fillId="0" borderId="0" xfId="0" applyFont="1" applyFill="1"/>
    <xf numFmtId="0" fontId="2" fillId="0" borderId="2" xfId="1" applyFont="1" applyFill="1" applyBorder="1" applyAlignment="1" applyProtection="1">
      <alignment horizontal="center" vertical="center" wrapText="1"/>
    </xf>
    <xf numFmtId="0" fontId="6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right"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/>
    <xf numFmtId="49" fontId="2" fillId="0" borderId="0" xfId="1" applyNumberFormat="1" applyFont="1" applyFill="1"/>
    <xf numFmtId="49" fontId="4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3" borderId="0" xfId="0" applyFont="1" applyFill="1"/>
    <xf numFmtId="49" fontId="4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vertical="top" wrapText="1"/>
      <protection locked="0"/>
    </xf>
    <xf numFmtId="49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/>
    <xf numFmtId="49" fontId="2" fillId="0" borderId="22" xfId="1" applyNumberFormat="1" applyFont="1" applyFill="1" applyBorder="1" applyAlignment="1" applyProtection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</xf>
    <xf numFmtId="49" fontId="2" fillId="2" borderId="22" xfId="1" applyNumberFormat="1" applyFont="1" applyFill="1" applyBorder="1" applyAlignment="1" applyProtection="1">
      <alignment horizontal="center" vertical="center" wrapText="1"/>
    </xf>
    <xf numFmtId="49" fontId="2" fillId="2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1" applyNumberFormat="1" applyFont="1" applyFill="1" applyBorder="1" applyAlignment="1" applyProtection="1">
      <alignment horizontal="center" vertical="center" wrapText="1"/>
    </xf>
    <xf numFmtId="49" fontId="2" fillId="4" borderId="23" xfId="1" applyNumberFormat="1" applyFont="1" applyFill="1" applyBorder="1" applyAlignment="1" applyProtection="1">
      <alignment horizontal="center" vertical="center" wrapText="1"/>
    </xf>
    <xf numFmtId="49" fontId="2" fillId="4" borderId="13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4" xfId="1" applyNumberFormat="1" applyFont="1" applyFill="1" applyBorder="1" applyAlignment="1" applyProtection="1">
      <alignment horizontal="center" vertical="center" wrapText="1"/>
    </xf>
    <xf numFmtId="49" fontId="2" fillId="0" borderId="2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3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2" xfId="3" applyNumberFormat="1" applyFont="1" applyFill="1" applyBorder="1" applyAlignment="1">
      <alignment horizontal="center" vertical="center" wrapText="1"/>
    </xf>
    <xf numFmtId="0" fontId="3" fillId="0" borderId="2" xfId="3" applyNumberFormat="1" applyFont="1" applyFill="1" applyBorder="1" applyAlignment="1">
      <alignment vertical="center" wrapText="1"/>
    </xf>
    <xf numFmtId="0" fontId="3" fillId="3" borderId="2" xfId="3" applyNumberFormat="1" applyFont="1" applyFill="1" applyBorder="1" applyAlignment="1">
      <alignment vertical="center" wrapText="1"/>
    </xf>
    <xf numFmtId="0" fontId="3" fillId="3" borderId="2" xfId="1" applyFont="1" applyFill="1" applyBorder="1" applyAlignment="1" applyProtection="1">
      <alignment horizontal="center" vertical="center" wrapText="1"/>
      <protection locked="0"/>
    </xf>
    <xf numFmtId="3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3" applyNumberFormat="1" applyFont="1" applyFill="1" applyBorder="1" applyAlignment="1">
      <alignment horizontal="center" vertical="center" wrapText="1"/>
    </xf>
    <xf numFmtId="3" fontId="3" fillId="0" borderId="11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49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center" wrapText="1"/>
      <protection locked="0"/>
    </xf>
    <xf numFmtId="3" fontId="3" fillId="3" borderId="2" xfId="3" applyNumberFormat="1" applyFont="1" applyFill="1" applyBorder="1" applyAlignment="1">
      <alignment horizontal="center" vertical="center" wrapText="1"/>
    </xf>
    <xf numFmtId="0" fontId="7" fillId="3" borderId="2" xfId="3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3" fontId="3" fillId="4" borderId="2" xfId="1" applyNumberFormat="1" applyFont="1" applyFill="1" applyBorder="1" applyAlignment="1" applyProtection="1">
      <alignment horizontal="center" vertical="top" wrapText="1"/>
      <protection locked="0"/>
    </xf>
    <xf numFmtId="49" fontId="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1" applyFont="1" applyFill="1" applyBorder="1" applyAlignment="1" applyProtection="1">
      <alignment vertical="center" wrapText="1"/>
      <protection locked="0"/>
    </xf>
    <xf numFmtId="0" fontId="3" fillId="0" borderId="25" xfId="1" applyFont="1" applyFill="1" applyBorder="1" applyAlignment="1" applyProtection="1">
      <alignment horizontal="center" vertical="center" wrapText="1"/>
      <protection locked="0"/>
    </xf>
    <xf numFmtId="3" fontId="3" fillId="0" borderId="25" xfId="1" applyNumberFormat="1" applyFont="1" applyFill="1" applyBorder="1" applyAlignment="1" applyProtection="1">
      <alignment horizontal="center" vertical="top" wrapText="1"/>
      <protection locked="0"/>
    </xf>
    <xf numFmtId="3" fontId="3" fillId="3" borderId="25" xfId="1" applyNumberFormat="1" applyFont="1" applyFill="1" applyBorder="1" applyAlignment="1" applyProtection="1">
      <alignment horizontal="center" vertical="top" wrapText="1"/>
      <protection locked="0"/>
    </xf>
    <xf numFmtId="3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5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22" xfId="1" applyNumberFormat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vertical="top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13" xfId="1" applyFont="1" applyFill="1" applyBorder="1" applyAlignment="1" applyProtection="1">
      <alignment horizontal="center" vertical="center" wrapText="1"/>
    </xf>
    <xf numFmtId="0" fontId="3" fillId="0" borderId="0" xfId="0" applyFont="1" applyFill="1"/>
    <xf numFmtId="0" fontId="5" fillId="0" borderId="2" xfId="0" applyFont="1" applyFill="1" applyBorder="1" applyAlignment="1">
      <alignment horizontal="center" vertical="center" wrapText="1"/>
    </xf>
    <xf numFmtId="49" fontId="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13" xfId="1" applyNumberFormat="1" applyFont="1" applyFill="1" applyBorder="1" applyAlignment="1" applyProtection="1">
      <alignment horizontal="center" vertical="center" wrapText="1"/>
      <protection locked="0"/>
    </xf>
    <xf numFmtId="49" fontId="8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19" xfId="1" applyFont="1" applyFill="1" applyBorder="1" applyAlignment="1" applyProtection="1">
      <alignment horizontal="center" vertical="center" wrapText="1"/>
    </xf>
    <xf numFmtId="0" fontId="8" fillId="0" borderId="20" xfId="1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left" vertical="top" wrapText="1"/>
      <protection locked="0"/>
    </xf>
    <xf numFmtId="0" fontId="3" fillId="0" borderId="10" xfId="1" applyFont="1" applyFill="1" applyBorder="1" applyAlignment="1" applyProtection="1">
      <alignment horizontal="left" vertical="top" wrapText="1"/>
      <protection locked="0"/>
    </xf>
    <xf numFmtId="0" fontId="3" fillId="0" borderId="11" xfId="1" applyFont="1" applyFill="1" applyBorder="1" applyAlignment="1" applyProtection="1">
      <alignment horizontal="left" vertical="top" wrapText="1"/>
      <protection locked="0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6" xfId="1" applyFont="1" applyFill="1" applyBorder="1" applyAlignment="1" applyProtection="1">
      <alignment horizontal="center" vertical="center" wrapText="1"/>
    </xf>
    <xf numFmtId="0" fontId="8" fillId="0" borderId="7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3" fontId="8" fillId="0" borderId="2" xfId="2" applyNumberFormat="1" applyFont="1" applyFill="1" applyBorder="1" applyAlignment="1" applyProtection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textRotation="90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5" xfId="1" applyFont="1" applyFill="1" applyBorder="1" applyAlignment="1" applyProtection="1">
      <alignment horizontal="center" vertical="center" wrapText="1"/>
    </xf>
    <xf numFmtId="0" fontId="11" fillId="2" borderId="9" xfId="1" applyFont="1" applyFill="1" applyBorder="1" applyAlignment="1" applyProtection="1">
      <alignment horizontal="left" vertical="top" wrapText="1"/>
      <protection locked="0"/>
    </xf>
    <xf numFmtId="0" fontId="11" fillId="2" borderId="11" xfId="1" applyFont="1" applyFill="1" applyBorder="1" applyAlignment="1" applyProtection="1">
      <alignment horizontal="left" vertical="top" wrapText="1"/>
      <protection locked="0"/>
    </xf>
    <xf numFmtId="0" fontId="7" fillId="2" borderId="9" xfId="3" applyNumberFormat="1" applyFont="1" applyFill="1" applyBorder="1" applyAlignment="1">
      <alignment horizontal="left" vertical="center" wrapText="1"/>
    </xf>
    <xf numFmtId="0" fontId="7" fillId="2" borderId="10" xfId="3" applyNumberFormat="1" applyFont="1" applyFill="1" applyBorder="1" applyAlignment="1">
      <alignment horizontal="left" vertical="center" wrapText="1"/>
    </xf>
    <xf numFmtId="0" fontId="7" fillId="2" borderId="11" xfId="3" applyNumberFormat="1" applyFont="1" applyFill="1" applyBorder="1" applyAlignment="1">
      <alignment horizontal="left" vertical="center" wrapText="1"/>
    </xf>
    <xf numFmtId="0" fontId="8" fillId="0" borderId="16" xfId="1" applyFont="1" applyFill="1" applyBorder="1" applyAlignment="1" applyProtection="1">
      <alignment horizontal="center" vertical="center" wrapText="1"/>
    </xf>
    <xf numFmtId="0" fontId="8" fillId="0" borderId="17" xfId="1" applyFont="1" applyFill="1" applyBorder="1" applyAlignment="1" applyProtection="1">
      <alignment horizontal="center" vertical="center" wrapText="1"/>
    </xf>
    <xf numFmtId="0" fontId="8" fillId="0" borderId="12" xfId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</cellXfs>
  <cellStyles count="6">
    <cellStyle name="Обычный" xfId="0" builtinId="0"/>
    <cellStyle name="Обычный 2" xfId="4"/>
    <cellStyle name="Обычный_SVOD" xfId="2"/>
    <cellStyle name="Обычный_Лист в СВОДНЫЙ-ИЗМ" xfId="3"/>
    <cellStyle name="Стиль 1" xfId="1"/>
    <cellStyle name="Стиль 1 2" xfId="5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topLeftCell="A3" zoomScale="80" zoomScaleNormal="80" zoomScaleSheetLayoutView="70" workbookViewId="0">
      <pane ySplit="7" topLeftCell="A64" activePane="bottomLeft" state="frozen"/>
      <selection activeCell="A3" sqref="A3"/>
      <selection pane="bottomLeft" activeCell="A67" sqref="A67:XFD74"/>
    </sheetView>
  </sheetViews>
  <sheetFormatPr defaultColWidth="9.140625" defaultRowHeight="15"/>
  <cols>
    <col min="1" max="1" width="14" style="10" customWidth="1"/>
    <col min="2" max="2" width="50.5703125" style="1" customWidth="1"/>
    <col min="3" max="3" width="27.5703125" style="15" customWidth="1"/>
    <col min="4" max="4" width="15.85546875" style="4" customWidth="1"/>
    <col min="5" max="7" width="15.7109375" style="4" customWidth="1"/>
    <col min="8" max="8" width="15.28515625" style="4" customWidth="1"/>
    <col min="9" max="10" width="16.28515625" style="4" customWidth="1"/>
    <col min="11" max="11" width="15.5703125" style="19" customWidth="1"/>
    <col min="12" max="13" width="15.28515625" style="4" customWidth="1"/>
    <col min="14" max="14" width="15.28515625" style="19" customWidth="1"/>
    <col min="15" max="15" width="10.5703125" style="4" customWidth="1"/>
    <col min="16" max="16" width="13" style="4" customWidth="1"/>
    <col min="17" max="17" width="14.140625" style="4" customWidth="1"/>
    <col min="18" max="18" width="56.28515625" style="1" customWidth="1"/>
    <col min="19" max="16384" width="9.140625" style="1"/>
  </cols>
  <sheetData>
    <row r="1" spans="1:18" ht="63.75" customHeight="1">
      <c r="A1" s="83" t="s">
        <v>77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26.25" customHeight="1" thickBot="1">
      <c r="A2" s="11"/>
      <c r="B2" s="6"/>
      <c r="C2" s="8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7" t="s">
        <v>16</v>
      </c>
    </row>
    <row r="3" spans="1:18" s="4" customFormat="1" ht="22.5" customHeight="1">
      <c r="A3" s="98" t="s">
        <v>7</v>
      </c>
      <c r="B3" s="100" t="s">
        <v>0</v>
      </c>
      <c r="C3" s="102" t="s">
        <v>1</v>
      </c>
      <c r="D3" s="102" t="s">
        <v>2</v>
      </c>
      <c r="E3" s="102" t="s">
        <v>11</v>
      </c>
      <c r="F3" s="102"/>
      <c r="G3" s="108" t="s">
        <v>33</v>
      </c>
      <c r="H3" s="109"/>
      <c r="I3" s="78" t="s">
        <v>34</v>
      </c>
      <c r="J3" s="79"/>
      <c r="K3" s="79"/>
      <c r="L3" s="79"/>
      <c r="M3" s="79"/>
      <c r="N3" s="80"/>
      <c r="O3" s="81" t="s">
        <v>14</v>
      </c>
      <c r="P3" s="81"/>
      <c r="Q3" s="81"/>
      <c r="R3" s="95"/>
    </row>
    <row r="4" spans="1:18" s="4" customFormat="1">
      <c r="A4" s="99"/>
      <c r="B4" s="101"/>
      <c r="C4" s="93"/>
      <c r="D4" s="93"/>
      <c r="E4" s="93"/>
      <c r="F4" s="93"/>
      <c r="G4" s="110"/>
      <c r="H4" s="111"/>
      <c r="I4" s="87" t="s">
        <v>8</v>
      </c>
      <c r="J4" s="88"/>
      <c r="K4" s="89"/>
      <c r="L4" s="87" t="s">
        <v>35</v>
      </c>
      <c r="M4" s="88"/>
      <c r="N4" s="89"/>
      <c r="O4" s="82"/>
      <c r="P4" s="82"/>
      <c r="Q4" s="82"/>
      <c r="R4" s="96"/>
    </row>
    <row r="5" spans="1:18" s="4" customFormat="1" ht="9.75" customHeight="1">
      <c r="A5" s="99"/>
      <c r="B5" s="101"/>
      <c r="C5" s="93"/>
      <c r="D5" s="93"/>
      <c r="E5" s="93"/>
      <c r="F5" s="93"/>
      <c r="G5" s="90"/>
      <c r="H5" s="91"/>
      <c r="I5" s="90"/>
      <c r="J5" s="91"/>
      <c r="K5" s="92"/>
      <c r="L5" s="90"/>
      <c r="M5" s="91"/>
      <c r="N5" s="92"/>
      <c r="O5" s="82"/>
      <c r="P5" s="82"/>
      <c r="Q5" s="82"/>
      <c r="R5" s="96"/>
    </row>
    <row r="6" spans="1:18" s="4" customFormat="1" ht="33" customHeight="1">
      <c r="A6" s="99"/>
      <c r="B6" s="101"/>
      <c r="C6" s="93"/>
      <c r="D6" s="93"/>
      <c r="E6" s="93" t="s">
        <v>3</v>
      </c>
      <c r="F6" s="93" t="s">
        <v>4</v>
      </c>
      <c r="G6" s="94" t="s">
        <v>12</v>
      </c>
      <c r="H6" s="32" t="s">
        <v>5</v>
      </c>
      <c r="I6" s="94" t="s">
        <v>12</v>
      </c>
      <c r="J6" s="32" t="s">
        <v>5</v>
      </c>
      <c r="K6" s="94" t="s">
        <v>13</v>
      </c>
      <c r="L6" s="94" t="s">
        <v>12</v>
      </c>
      <c r="M6" s="32" t="s">
        <v>5</v>
      </c>
      <c r="N6" s="94" t="s">
        <v>13</v>
      </c>
      <c r="O6" s="82" t="s">
        <v>32</v>
      </c>
      <c r="P6" s="82" t="s">
        <v>15</v>
      </c>
      <c r="Q6" s="82"/>
      <c r="R6" s="96"/>
    </row>
    <row r="7" spans="1:18" s="4" customFormat="1" ht="11.25" customHeight="1">
      <c r="A7" s="99"/>
      <c r="B7" s="101"/>
      <c r="C7" s="93"/>
      <c r="D7" s="93"/>
      <c r="E7" s="93"/>
      <c r="F7" s="93"/>
      <c r="G7" s="94"/>
      <c r="H7" s="97" t="s">
        <v>31</v>
      </c>
      <c r="I7" s="94"/>
      <c r="J7" s="97" t="s">
        <v>31</v>
      </c>
      <c r="K7" s="94"/>
      <c r="L7" s="94"/>
      <c r="M7" s="97" t="s">
        <v>31</v>
      </c>
      <c r="N7" s="94"/>
      <c r="O7" s="82"/>
      <c r="P7" s="82"/>
      <c r="Q7" s="82"/>
      <c r="R7" s="96"/>
    </row>
    <row r="8" spans="1:18" s="4" customFormat="1" ht="20.25" customHeight="1">
      <c r="A8" s="99"/>
      <c r="B8" s="101"/>
      <c r="C8" s="93"/>
      <c r="D8" s="93"/>
      <c r="E8" s="93"/>
      <c r="F8" s="93"/>
      <c r="G8" s="94"/>
      <c r="H8" s="97"/>
      <c r="I8" s="94"/>
      <c r="J8" s="97"/>
      <c r="K8" s="94"/>
      <c r="L8" s="94"/>
      <c r="M8" s="97"/>
      <c r="N8" s="94"/>
      <c r="O8" s="82"/>
      <c r="P8" s="82" t="s">
        <v>9</v>
      </c>
      <c r="Q8" s="82" t="s">
        <v>10</v>
      </c>
      <c r="R8" s="96"/>
    </row>
    <row r="9" spans="1:18" s="4" customFormat="1" ht="54" customHeight="1">
      <c r="A9" s="99"/>
      <c r="B9" s="101"/>
      <c r="C9" s="93"/>
      <c r="D9" s="93"/>
      <c r="E9" s="93"/>
      <c r="F9" s="93"/>
      <c r="G9" s="94"/>
      <c r="H9" s="97"/>
      <c r="I9" s="94"/>
      <c r="J9" s="97"/>
      <c r="K9" s="94"/>
      <c r="L9" s="94"/>
      <c r="M9" s="97"/>
      <c r="N9" s="94"/>
      <c r="O9" s="82"/>
      <c r="P9" s="82"/>
      <c r="Q9" s="82"/>
      <c r="R9" s="96"/>
    </row>
    <row r="10" spans="1:18" s="3" customFormat="1" ht="15" customHeight="1">
      <c r="A10" s="23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4"/>
    </row>
    <row r="11" spans="1:18" s="72" customFormat="1" ht="20.100000000000001" customHeight="1">
      <c r="A11" s="68"/>
      <c r="B11" s="69" t="s">
        <v>6</v>
      </c>
      <c r="C11" s="34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</row>
    <row r="12" spans="1:18" s="72" customFormat="1" ht="18" customHeight="1">
      <c r="A12" s="68"/>
      <c r="B12" s="33" t="s">
        <v>24</v>
      </c>
      <c r="C12" s="73"/>
      <c r="D12" s="69"/>
      <c r="E12" s="69"/>
      <c r="F12" s="69"/>
      <c r="G12" s="69"/>
      <c r="H12" s="69"/>
      <c r="I12" s="69"/>
      <c r="J12" s="69"/>
      <c r="K12" s="34"/>
      <c r="L12" s="69"/>
      <c r="M12" s="69"/>
      <c r="N12" s="34"/>
      <c r="O12" s="38"/>
      <c r="P12" s="38"/>
      <c r="Q12" s="38"/>
      <c r="R12" s="74"/>
    </row>
    <row r="13" spans="1:18" s="72" customFormat="1" ht="22.35" customHeight="1">
      <c r="A13" s="68"/>
      <c r="B13" s="84" t="s">
        <v>17</v>
      </c>
      <c r="C13" s="85"/>
      <c r="D13" s="85"/>
      <c r="E13" s="86"/>
      <c r="F13" s="69"/>
      <c r="G13" s="69"/>
      <c r="H13" s="69"/>
      <c r="I13" s="69"/>
      <c r="J13" s="69"/>
      <c r="K13" s="34"/>
      <c r="L13" s="69"/>
      <c r="M13" s="69"/>
      <c r="N13" s="34"/>
      <c r="O13" s="38"/>
      <c r="P13" s="38"/>
      <c r="Q13" s="38"/>
      <c r="R13" s="74"/>
    </row>
    <row r="14" spans="1:18" s="9" customFormat="1" ht="21" customHeight="1">
      <c r="A14" s="25"/>
      <c r="B14" s="103" t="s">
        <v>18</v>
      </c>
      <c r="C14" s="104"/>
      <c r="D14" s="17"/>
      <c r="E14" s="17"/>
      <c r="F14" s="17"/>
      <c r="G14" s="17"/>
      <c r="H14" s="17"/>
      <c r="I14" s="17"/>
      <c r="J14" s="17"/>
      <c r="K14" s="20"/>
      <c r="L14" s="17"/>
      <c r="M14" s="17"/>
      <c r="N14" s="20"/>
      <c r="O14" s="18"/>
      <c r="P14" s="18"/>
      <c r="Q14" s="18"/>
      <c r="R14" s="26"/>
    </row>
    <row r="15" spans="1:18" ht="206.25" customHeight="1">
      <c r="A15" s="23" t="s">
        <v>36</v>
      </c>
      <c r="B15" s="33" t="s">
        <v>29</v>
      </c>
      <c r="C15" s="34" t="s">
        <v>25</v>
      </c>
      <c r="D15" s="35">
        <f>D16+D17</f>
        <v>4415994</v>
      </c>
      <c r="E15" s="36">
        <f>E16</f>
        <v>43922</v>
      </c>
      <c r="F15" s="36">
        <f>F17</f>
        <v>44896</v>
      </c>
      <c r="G15" s="35">
        <f>G17</f>
        <v>4157991</v>
      </c>
      <c r="H15" s="35">
        <f>G15</f>
        <v>4157991</v>
      </c>
      <c r="I15" s="35">
        <f>I17</f>
        <v>3871001.7</v>
      </c>
      <c r="J15" s="35">
        <f>I15</f>
        <v>3871001.7</v>
      </c>
      <c r="K15" s="34">
        <f>ROUND(J15/H15*100,)</f>
        <v>93</v>
      </c>
      <c r="L15" s="35">
        <f>I15</f>
        <v>3871001.7</v>
      </c>
      <c r="M15" s="35">
        <f>L15</f>
        <v>3871001.7</v>
      </c>
      <c r="N15" s="37">
        <f>M15/H15*100</f>
        <v>93.097885493258644</v>
      </c>
      <c r="O15" s="38" t="s">
        <v>67</v>
      </c>
      <c r="P15" s="38" t="s">
        <v>72</v>
      </c>
      <c r="Q15" s="38" t="s">
        <v>78</v>
      </c>
      <c r="R15" s="75"/>
    </row>
    <row r="16" spans="1:18" ht="15.75">
      <c r="A16" s="23"/>
      <c r="B16" s="39" t="s">
        <v>22</v>
      </c>
      <c r="C16" s="34"/>
      <c r="D16" s="35">
        <v>258003</v>
      </c>
      <c r="E16" s="36">
        <v>43922</v>
      </c>
      <c r="F16" s="36">
        <v>44409</v>
      </c>
      <c r="G16" s="35"/>
      <c r="H16" s="35"/>
      <c r="I16" s="35"/>
      <c r="J16" s="35"/>
      <c r="K16" s="34"/>
      <c r="L16" s="35"/>
      <c r="M16" s="35"/>
      <c r="N16" s="37"/>
      <c r="O16" s="38"/>
      <c r="P16" s="38"/>
      <c r="Q16" s="38"/>
      <c r="R16" s="75"/>
    </row>
    <row r="17" spans="1:18" ht="15.75">
      <c r="A17" s="23"/>
      <c r="B17" s="39" t="s">
        <v>23</v>
      </c>
      <c r="C17" s="40"/>
      <c r="D17" s="35">
        <v>4157991</v>
      </c>
      <c r="E17" s="36">
        <v>44682</v>
      </c>
      <c r="F17" s="36">
        <v>44896</v>
      </c>
      <c r="G17" s="35">
        <f>D17</f>
        <v>4157991</v>
      </c>
      <c r="H17" s="35">
        <f>H15</f>
        <v>4157991</v>
      </c>
      <c r="I17" s="35">
        <v>3871001.7</v>
      </c>
      <c r="J17" s="35">
        <f>J15</f>
        <v>3871001.7</v>
      </c>
      <c r="K17" s="34">
        <f>ROUND(J17/H17*100,)</f>
        <v>93</v>
      </c>
      <c r="L17" s="35">
        <f>L15</f>
        <v>3871001.7</v>
      </c>
      <c r="M17" s="35">
        <f>M15</f>
        <v>3871001.7</v>
      </c>
      <c r="N17" s="37">
        <f>M17/H17*100</f>
        <v>93.097885493258644</v>
      </c>
      <c r="O17" s="38"/>
      <c r="P17" s="38"/>
      <c r="Q17" s="38"/>
      <c r="R17" s="75"/>
    </row>
    <row r="18" spans="1:18" ht="312.75" customHeight="1">
      <c r="A18" s="23" t="s">
        <v>37</v>
      </c>
      <c r="B18" s="41" t="s">
        <v>38</v>
      </c>
      <c r="C18" s="34" t="s">
        <v>25</v>
      </c>
      <c r="D18" s="35">
        <f>D19+D20</f>
        <v>4243675</v>
      </c>
      <c r="E18" s="36">
        <f>E19</f>
        <v>44713</v>
      </c>
      <c r="F18" s="36">
        <f>F20</f>
        <v>44866</v>
      </c>
      <c r="G18" s="35">
        <f>G19+G20</f>
        <v>4243675</v>
      </c>
      <c r="H18" s="35">
        <f>G18</f>
        <v>4243675</v>
      </c>
      <c r="I18" s="35">
        <f>I19</f>
        <v>139445.85</v>
      </c>
      <c r="J18" s="35">
        <f>I18</f>
        <v>139445.85</v>
      </c>
      <c r="K18" s="37">
        <f>J18/H18*100</f>
        <v>3.2859691187473126</v>
      </c>
      <c r="L18" s="35">
        <f>I18</f>
        <v>139445.85</v>
      </c>
      <c r="M18" s="35">
        <f>L18</f>
        <v>139445.85</v>
      </c>
      <c r="N18" s="37">
        <f>L18/G18*100</f>
        <v>3.2859691187473126</v>
      </c>
      <c r="O18" s="38" t="s">
        <v>52</v>
      </c>
      <c r="P18" s="38" t="s">
        <v>63</v>
      </c>
      <c r="Q18" s="38" t="s">
        <v>64</v>
      </c>
      <c r="R18" s="75"/>
    </row>
    <row r="19" spans="1:18" ht="15.75">
      <c r="A19" s="23"/>
      <c r="B19" s="39" t="s">
        <v>22</v>
      </c>
      <c r="C19" s="40"/>
      <c r="D19" s="35">
        <v>139446</v>
      </c>
      <c r="E19" s="36">
        <v>44713</v>
      </c>
      <c r="F19" s="36">
        <v>44896</v>
      </c>
      <c r="G19" s="35">
        <f>D19</f>
        <v>139446</v>
      </c>
      <c r="H19" s="35">
        <f>G19</f>
        <v>139446</v>
      </c>
      <c r="I19" s="35">
        <v>139445.85</v>
      </c>
      <c r="J19" s="35">
        <f>J18</f>
        <v>139445.85</v>
      </c>
      <c r="K19" s="37">
        <f>J19/H19*100</f>
        <v>99.999892431478855</v>
      </c>
      <c r="L19" s="35">
        <f>D19</f>
        <v>139446</v>
      </c>
      <c r="M19" s="35">
        <f>L19</f>
        <v>139446</v>
      </c>
      <c r="N19" s="37">
        <v>100</v>
      </c>
      <c r="O19" s="38"/>
      <c r="P19" s="38"/>
      <c r="Q19" s="38"/>
      <c r="R19" s="75"/>
    </row>
    <row r="20" spans="1:18" ht="15.75">
      <c r="A20" s="23"/>
      <c r="B20" s="39" t="s">
        <v>23</v>
      </c>
      <c r="C20" s="40"/>
      <c r="D20" s="35">
        <v>4104229</v>
      </c>
      <c r="E20" s="36">
        <v>44805</v>
      </c>
      <c r="F20" s="36">
        <v>44866</v>
      </c>
      <c r="G20" s="35">
        <f>D20</f>
        <v>4104229</v>
      </c>
      <c r="H20" s="35">
        <f>G20</f>
        <v>4104229</v>
      </c>
      <c r="I20" s="35">
        <v>0</v>
      </c>
      <c r="J20" s="35">
        <v>0</v>
      </c>
      <c r="K20" s="34">
        <f>J20/H20*100</f>
        <v>0</v>
      </c>
      <c r="L20" s="35"/>
      <c r="M20" s="35"/>
      <c r="N20" s="37"/>
      <c r="O20" s="38"/>
      <c r="P20" s="38"/>
      <c r="Q20" s="38"/>
      <c r="R20" s="75"/>
    </row>
    <row r="21" spans="1:18" ht="222" customHeight="1">
      <c r="A21" s="23" t="s">
        <v>51</v>
      </c>
      <c r="B21" s="41" t="s">
        <v>27</v>
      </c>
      <c r="C21" s="34" t="s">
        <v>25</v>
      </c>
      <c r="D21" s="35">
        <f>D22+D23</f>
        <v>12475698</v>
      </c>
      <c r="E21" s="36">
        <f>E22</f>
        <v>43617</v>
      </c>
      <c r="F21" s="36">
        <f>F23</f>
        <v>44896</v>
      </c>
      <c r="G21" s="35">
        <f>G23</f>
        <v>9692508</v>
      </c>
      <c r="H21" s="35">
        <f>G21</f>
        <v>9692508</v>
      </c>
      <c r="I21" s="35">
        <f>I23</f>
        <v>3909529.02</v>
      </c>
      <c r="J21" s="35">
        <f>I21</f>
        <v>3909529.02</v>
      </c>
      <c r="K21" s="37">
        <f>J21/H21*100</f>
        <v>40.335576921886471</v>
      </c>
      <c r="L21" s="35">
        <f>I21</f>
        <v>3909529.02</v>
      </c>
      <c r="M21" s="35">
        <f>L21</f>
        <v>3909529.02</v>
      </c>
      <c r="N21" s="37">
        <f>M21/G21*100</f>
        <v>40.335576921886471</v>
      </c>
      <c r="O21" s="47" t="s">
        <v>52</v>
      </c>
      <c r="P21" s="47" t="s">
        <v>65</v>
      </c>
      <c r="Q21" s="47" t="s">
        <v>66</v>
      </c>
      <c r="R21" s="76"/>
    </row>
    <row r="22" spans="1:18" ht="15.75">
      <c r="A22" s="23"/>
      <c r="B22" s="39" t="s">
        <v>22</v>
      </c>
      <c r="C22" s="40"/>
      <c r="D22" s="35">
        <v>474700</v>
      </c>
      <c r="E22" s="36">
        <v>43617</v>
      </c>
      <c r="F22" s="36">
        <v>43891</v>
      </c>
      <c r="G22" s="35"/>
      <c r="H22" s="35"/>
      <c r="I22" s="35"/>
      <c r="J22" s="35"/>
      <c r="K22" s="37"/>
      <c r="L22" s="35"/>
      <c r="M22" s="35"/>
      <c r="N22" s="37"/>
      <c r="O22" s="38"/>
      <c r="P22" s="38"/>
      <c r="Q22" s="38"/>
      <c r="R22" s="75"/>
    </row>
    <row r="23" spans="1:18" ht="15.75">
      <c r="A23" s="23"/>
      <c r="B23" s="39" t="s">
        <v>23</v>
      </c>
      <c r="C23" s="40"/>
      <c r="D23" s="35">
        <v>12000998</v>
      </c>
      <c r="E23" s="36">
        <v>44409</v>
      </c>
      <c r="F23" s="36">
        <v>44896</v>
      </c>
      <c r="G23" s="35">
        <v>9692508</v>
      </c>
      <c r="H23" s="35">
        <f>H21</f>
        <v>9692508</v>
      </c>
      <c r="I23" s="35">
        <v>3909529.02</v>
      </c>
      <c r="J23" s="35">
        <f>J21</f>
        <v>3909529.02</v>
      </c>
      <c r="K23" s="37">
        <f>J23/H23*100</f>
        <v>40.335576921886471</v>
      </c>
      <c r="L23" s="35">
        <f>L21</f>
        <v>3909529.02</v>
      </c>
      <c r="M23" s="35">
        <f>M21</f>
        <v>3909529.02</v>
      </c>
      <c r="N23" s="37">
        <f>M23/G23*100</f>
        <v>40.335576921886471</v>
      </c>
      <c r="O23" s="38"/>
      <c r="P23" s="38"/>
      <c r="Q23" s="38"/>
      <c r="R23" s="75"/>
    </row>
    <row r="24" spans="1:18" ht="210" customHeight="1">
      <c r="A24" s="23" t="s">
        <v>53</v>
      </c>
      <c r="B24" s="41" t="s">
        <v>41</v>
      </c>
      <c r="C24" s="34" t="s">
        <v>25</v>
      </c>
      <c r="D24" s="35">
        <f>D26</f>
        <v>2907500</v>
      </c>
      <c r="E24" s="36">
        <f>E26</f>
        <v>44409</v>
      </c>
      <c r="F24" s="36">
        <f>F26</f>
        <v>44896</v>
      </c>
      <c r="G24" s="35">
        <v>2671905</v>
      </c>
      <c r="H24" s="35">
        <f>G24</f>
        <v>2671905</v>
      </c>
      <c r="I24" s="35">
        <f>I26</f>
        <v>945594.46</v>
      </c>
      <c r="J24" s="35">
        <f>I24</f>
        <v>945594.46</v>
      </c>
      <c r="K24" s="37">
        <f>J24/H24*100</f>
        <v>35.390272483490243</v>
      </c>
      <c r="L24" s="35">
        <f>J24</f>
        <v>945594.46</v>
      </c>
      <c r="M24" s="35">
        <f>L24</f>
        <v>945594.46</v>
      </c>
      <c r="N24" s="37">
        <f>M24/G24*100</f>
        <v>35.390272483490243</v>
      </c>
      <c r="O24" s="47" t="s">
        <v>52</v>
      </c>
      <c r="P24" s="47" t="s">
        <v>65</v>
      </c>
      <c r="Q24" s="47" t="s">
        <v>66</v>
      </c>
      <c r="R24" s="76"/>
    </row>
    <row r="25" spans="1:18" ht="15.75">
      <c r="A25" s="23"/>
      <c r="B25" s="39" t="s">
        <v>22</v>
      </c>
      <c r="C25" s="40"/>
      <c r="D25" s="35"/>
      <c r="E25" s="36"/>
      <c r="F25" s="36"/>
      <c r="G25" s="35"/>
      <c r="H25" s="35"/>
      <c r="I25" s="35"/>
      <c r="J25" s="35"/>
      <c r="K25" s="37"/>
      <c r="L25" s="35"/>
      <c r="M25" s="35"/>
      <c r="N25" s="37"/>
      <c r="O25" s="38"/>
      <c r="P25" s="38"/>
      <c r="Q25" s="38"/>
      <c r="R25" s="75"/>
    </row>
    <row r="26" spans="1:18" ht="15.75">
      <c r="A26" s="23"/>
      <c r="B26" s="39" t="s">
        <v>23</v>
      </c>
      <c r="C26" s="40"/>
      <c r="D26" s="35">
        <v>2907500</v>
      </c>
      <c r="E26" s="36">
        <v>44409</v>
      </c>
      <c r="F26" s="36">
        <v>44896</v>
      </c>
      <c r="G26" s="35">
        <f>G24</f>
        <v>2671905</v>
      </c>
      <c r="H26" s="35">
        <f>H24</f>
        <v>2671905</v>
      </c>
      <c r="I26" s="35">
        <v>945594.46</v>
      </c>
      <c r="J26" s="35">
        <f>J24</f>
        <v>945594.46</v>
      </c>
      <c r="K26" s="37">
        <f>J26/H26*100</f>
        <v>35.390272483490243</v>
      </c>
      <c r="L26" s="35">
        <f>L24</f>
        <v>945594.46</v>
      </c>
      <c r="M26" s="35">
        <f>M24</f>
        <v>945594.46</v>
      </c>
      <c r="N26" s="37">
        <f>M26/G26*100</f>
        <v>35.390272483490243</v>
      </c>
      <c r="O26" s="38"/>
      <c r="P26" s="38"/>
      <c r="Q26" s="38"/>
      <c r="R26" s="75"/>
    </row>
    <row r="27" spans="1:18" ht="225" customHeight="1">
      <c r="A27" s="23" t="s">
        <v>54</v>
      </c>
      <c r="B27" s="41" t="s">
        <v>42</v>
      </c>
      <c r="C27" s="34" t="s">
        <v>25</v>
      </c>
      <c r="D27" s="35">
        <f>D28+D29</f>
        <v>31288369</v>
      </c>
      <c r="E27" s="36">
        <f>E28</f>
        <v>43617</v>
      </c>
      <c r="F27" s="36">
        <f>F29</f>
        <v>44896</v>
      </c>
      <c r="G27" s="35">
        <f>G29</f>
        <v>15650333</v>
      </c>
      <c r="H27" s="35">
        <f>G27</f>
        <v>15650333</v>
      </c>
      <c r="I27" s="35">
        <f>6935083.91+4841735.18</f>
        <v>11776819.09</v>
      </c>
      <c r="J27" s="35">
        <f>I27</f>
        <v>11776819.09</v>
      </c>
      <c r="K27" s="37">
        <f>J27/H27*100</f>
        <v>75.249639033239731</v>
      </c>
      <c r="L27" s="35">
        <f>I27</f>
        <v>11776819.09</v>
      </c>
      <c r="M27" s="35">
        <f>L27</f>
        <v>11776819.09</v>
      </c>
      <c r="N27" s="37">
        <f>M27/G27*100</f>
        <v>75.249639033239731</v>
      </c>
      <c r="O27" s="47" t="s">
        <v>52</v>
      </c>
      <c r="P27" s="47" t="s">
        <v>65</v>
      </c>
      <c r="Q27" s="47" t="s">
        <v>66</v>
      </c>
      <c r="R27" s="75"/>
    </row>
    <row r="28" spans="1:18" ht="15.75">
      <c r="A28" s="23"/>
      <c r="B28" s="39" t="s">
        <v>22</v>
      </c>
      <c r="C28" s="40"/>
      <c r="D28" s="35">
        <v>511522</v>
      </c>
      <c r="E28" s="36">
        <v>43617</v>
      </c>
      <c r="F28" s="36">
        <v>43891</v>
      </c>
      <c r="G28" s="35"/>
      <c r="H28" s="35"/>
      <c r="I28" s="35"/>
      <c r="J28" s="35"/>
      <c r="K28" s="37"/>
      <c r="L28" s="35"/>
      <c r="M28" s="35"/>
      <c r="N28" s="37"/>
      <c r="O28" s="38"/>
      <c r="P28" s="38"/>
      <c r="Q28" s="38"/>
      <c r="R28" s="75"/>
    </row>
    <row r="29" spans="1:18" ht="15.75">
      <c r="A29" s="23"/>
      <c r="B29" s="39" t="s">
        <v>23</v>
      </c>
      <c r="C29" s="40"/>
      <c r="D29" s="35">
        <v>30776847</v>
      </c>
      <c r="E29" s="36">
        <v>44409</v>
      </c>
      <c r="F29" s="36">
        <v>44896</v>
      </c>
      <c r="G29" s="35">
        <v>15650333</v>
      </c>
      <c r="H29" s="35">
        <f>H27</f>
        <v>15650333</v>
      </c>
      <c r="I29" s="35">
        <f>I27</f>
        <v>11776819.09</v>
      </c>
      <c r="J29" s="35">
        <f>J27</f>
        <v>11776819.09</v>
      </c>
      <c r="K29" s="37">
        <f>J29/H29*100</f>
        <v>75.249639033239731</v>
      </c>
      <c r="L29" s="35">
        <f>L27</f>
        <v>11776819.09</v>
      </c>
      <c r="M29" s="35">
        <f>M27</f>
        <v>11776819.09</v>
      </c>
      <c r="N29" s="37">
        <f>M29/G29*100</f>
        <v>75.249639033239731</v>
      </c>
      <c r="O29" s="38"/>
      <c r="P29" s="38"/>
      <c r="Q29" s="38"/>
      <c r="R29" s="75"/>
    </row>
    <row r="30" spans="1:18" ht="304.5" customHeight="1">
      <c r="A30" s="23" t="s">
        <v>39</v>
      </c>
      <c r="B30" s="41" t="s">
        <v>40</v>
      </c>
      <c r="C30" s="34" t="s">
        <v>25</v>
      </c>
      <c r="D30" s="35">
        <f>D31+D32</f>
        <v>4074527</v>
      </c>
      <c r="E30" s="36">
        <f>E31</f>
        <v>44713</v>
      </c>
      <c r="F30" s="36">
        <f>F32</f>
        <v>45383</v>
      </c>
      <c r="G30" s="35">
        <f>G31</f>
        <v>153689</v>
      </c>
      <c r="H30" s="35">
        <f>G30</f>
        <v>153689</v>
      </c>
      <c r="I30" s="35">
        <f>I31</f>
        <v>153688.78</v>
      </c>
      <c r="J30" s="35">
        <f>I30</f>
        <v>153688.78</v>
      </c>
      <c r="K30" s="37">
        <f>J30/H30*100</f>
        <v>99.999856853776137</v>
      </c>
      <c r="L30" s="35">
        <f>I30</f>
        <v>153688.78</v>
      </c>
      <c r="M30" s="35">
        <f>L30</f>
        <v>153688.78</v>
      </c>
      <c r="N30" s="37">
        <f>M30/G30*100</f>
        <v>99.999856853776137</v>
      </c>
      <c r="O30" s="47" t="s">
        <v>52</v>
      </c>
      <c r="P30" s="38" t="s">
        <v>63</v>
      </c>
      <c r="Q30" s="38" t="s">
        <v>64</v>
      </c>
      <c r="R30" s="75"/>
    </row>
    <row r="31" spans="1:18" ht="15.75">
      <c r="A31" s="23"/>
      <c r="B31" s="39" t="s">
        <v>22</v>
      </c>
      <c r="C31" s="40"/>
      <c r="D31" s="35">
        <v>153689</v>
      </c>
      <c r="E31" s="36">
        <v>44713</v>
      </c>
      <c r="F31" s="36">
        <v>44896</v>
      </c>
      <c r="G31" s="35">
        <f>D31</f>
        <v>153689</v>
      </c>
      <c r="H31" s="35">
        <f>G31</f>
        <v>153689</v>
      </c>
      <c r="I31" s="35">
        <v>153688.78</v>
      </c>
      <c r="J31" s="35">
        <f>J30</f>
        <v>153688.78</v>
      </c>
      <c r="K31" s="37">
        <f>J31/H31*100</f>
        <v>99.999856853776137</v>
      </c>
      <c r="L31" s="35">
        <f>G31</f>
        <v>153689</v>
      </c>
      <c r="M31" s="35">
        <f>L31</f>
        <v>153689</v>
      </c>
      <c r="N31" s="34">
        <f>M31/G31*100</f>
        <v>100</v>
      </c>
      <c r="O31" s="38"/>
      <c r="P31" s="38"/>
      <c r="Q31" s="38"/>
      <c r="R31" s="75"/>
    </row>
    <row r="32" spans="1:18" ht="15.75">
      <c r="A32" s="23"/>
      <c r="B32" s="39" t="s">
        <v>23</v>
      </c>
      <c r="C32" s="40"/>
      <c r="D32" s="35">
        <v>3920838</v>
      </c>
      <c r="E32" s="36">
        <v>44896</v>
      </c>
      <c r="F32" s="36">
        <v>45383</v>
      </c>
      <c r="G32" s="35"/>
      <c r="H32" s="35"/>
      <c r="I32" s="35"/>
      <c r="J32" s="35"/>
      <c r="K32" s="37"/>
      <c r="L32" s="35"/>
      <c r="M32" s="35"/>
      <c r="N32" s="37"/>
      <c r="O32" s="38"/>
      <c r="P32" s="38"/>
      <c r="Q32" s="38"/>
      <c r="R32" s="75"/>
    </row>
    <row r="33" spans="1:18" ht="189" customHeight="1">
      <c r="A33" s="23" t="s">
        <v>55</v>
      </c>
      <c r="B33" s="41" t="s">
        <v>28</v>
      </c>
      <c r="C33" s="34" t="s">
        <v>25</v>
      </c>
      <c r="D33" s="35">
        <f>D34+D35</f>
        <v>16107760</v>
      </c>
      <c r="E33" s="36">
        <f>E34</f>
        <v>43709</v>
      </c>
      <c r="F33" s="36">
        <f>F35</f>
        <v>45992</v>
      </c>
      <c r="G33" s="35">
        <f>G35</f>
        <v>1212791</v>
      </c>
      <c r="H33" s="35">
        <f>G33</f>
        <v>1212791</v>
      </c>
      <c r="I33" s="35">
        <f>I35</f>
        <v>1212790.6299999999</v>
      </c>
      <c r="J33" s="35">
        <f>I33</f>
        <v>1212790.6299999999</v>
      </c>
      <c r="K33" s="37">
        <f>J33/H33*100</f>
        <v>99.999969491858025</v>
      </c>
      <c r="L33" s="35">
        <f>I33</f>
        <v>1212790.6299999999</v>
      </c>
      <c r="M33" s="35">
        <f>L33</f>
        <v>1212790.6299999999</v>
      </c>
      <c r="N33" s="37">
        <f>M33/H33*100</f>
        <v>99.999969491858025</v>
      </c>
      <c r="O33" s="38" t="s">
        <v>67</v>
      </c>
      <c r="P33" s="38" t="s">
        <v>68</v>
      </c>
      <c r="Q33" s="38" t="s">
        <v>69</v>
      </c>
      <c r="R33" s="75"/>
    </row>
    <row r="34" spans="1:18" ht="15.75">
      <c r="A34" s="23"/>
      <c r="B34" s="39" t="s">
        <v>22</v>
      </c>
      <c r="C34" s="40"/>
      <c r="D34" s="49">
        <v>756805</v>
      </c>
      <c r="E34" s="36">
        <v>43709</v>
      </c>
      <c r="F34" s="36">
        <v>43891</v>
      </c>
      <c r="G34" s="35"/>
      <c r="H34" s="35"/>
      <c r="I34" s="35"/>
      <c r="J34" s="35"/>
      <c r="K34" s="37"/>
      <c r="L34" s="35"/>
      <c r="M34" s="35"/>
      <c r="N34" s="37"/>
      <c r="O34" s="38"/>
      <c r="P34" s="38"/>
      <c r="Q34" s="38"/>
      <c r="R34" s="75"/>
    </row>
    <row r="35" spans="1:18" ht="15.75">
      <c r="A35" s="23"/>
      <c r="B35" s="39" t="s">
        <v>23</v>
      </c>
      <c r="C35" s="40"/>
      <c r="D35" s="49">
        <v>15350955</v>
      </c>
      <c r="E35" s="36">
        <v>44287</v>
      </c>
      <c r="F35" s="36">
        <v>45992</v>
      </c>
      <c r="G35" s="35">
        <v>1212791</v>
      </c>
      <c r="H35" s="35">
        <f>H33</f>
        <v>1212791</v>
      </c>
      <c r="I35" s="35">
        <v>1212790.6299999999</v>
      </c>
      <c r="J35" s="35">
        <f>J33</f>
        <v>1212790.6299999999</v>
      </c>
      <c r="K35" s="37">
        <f>J35/H35*100</f>
        <v>99.999969491858025</v>
      </c>
      <c r="L35" s="35">
        <f>I35</f>
        <v>1212790.6299999999</v>
      </c>
      <c r="M35" s="35">
        <f>M33</f>
        <v>1212790.6299999999</v>
      </c>
      <c r="N35" s="37">
        <f>M35/H35*100</f>
        <v>99.999969491858025</v>
      </c>
      <c r="O35" s="38"/>
      <c r="P35" s="38"/>
      <c r="Q35" s="38"/>
      <c r="R35" s="75"/>
    </row>
    <row r="36" spans="1:18" ht="174" customHeight="1">
      <c r="A36" s="23" t="s">
        <v>57</v>
      </c>
      <c r="B36" s="41" t="s">
        <v>60</v>
      </c>
      <c r="C36" s="34" t="s">
        <v>25</v>
      </c>
      <c r="D36" s="35">
        <f>D38</f>
        <v>57279</v>
      </c>
      <c r="E36" s="36">
        <f>E38</f>
        <v>44835</v>
      </c>
      <c r="F36" s="36">
        <f>F38</f>
        <v>44866</v>
      </c>
      <c r="G36" s="35">
        <f>D36</f>
        <v>57279</v>
      </c>
      <c r="H36" s="35">
        <f>G36</f>
        <v>57279</v>
      </c>
      <c r="I36" s="35">
        <v>57278.400000000001</v>
      </c>
      <c r="J36" s="35">
        <f>I36</f>
        <v>57278.400000000001</v>
      </c>
      <c r="K36" s="37">
        <f>J36/G36*100</f>
        <v>99.998952495679049</v>
      </c>
      <c r="L36" s="35">
        <f>I36</f>
        <v>57278.400000000001</v>
      </c>
      <c r="M36" s="35">
        <f>L36</f>
        <v>57278.400000000001</v>
      </c>
      <c r="N36" s="37">
        <f>M36/H36*100</f>
        <v>99.998952495679049</v>
      </c>
      <c r="O36" s="38" t="s">
        <v>71</v>
      </c>
      <c r="P36" s="38" t="s">
        <v>72</v>
      </c>
      <c r="Q36" s="38" t="s">
        <v>79</v>
      </c>
      <c r="R36" s="75"/>
    </row>
    <row r="37" spans="1:18" ht="15.75">
      <c r="A37" s="23"/>
      <c r="B37" s="39" t="s">
        <v>22</v>
      </c>
      <c r="C37" s="40"/>
      <c r="D37" s="49"/>
      <c r="E37" s="36"/>
      <c r="F37" s="36"/>
      <c r="G37" s="35"/>
      <c r="H37" s="35"/>
      <c r="I37" s="35"/>
      <c r="J37" s="35"/>
      <c r="K37" s="37"/>
      <c r="L37" s="35"/>
      <c r="M37" s="35"/>
      <c r="N37" s="37"/>
      <c r="O37" s="38"/>
      <c r="P37" s="38"/>
      <c r="Q37" s="38"/>
      <c r="R37" s="75"/>
    </row>
    <row r="38" spans="1:18" ht="15.75">
      <c r="A38" s="23"/>
      <c r="B38" s="39" t="s">
        <v>23</v>
      </c>
      <c r="C38" s="40"/>
      <c r="D38" s="49">
        <v>57279</v>
      </c>
      <c r="E38" s="36">
        <v>44835</v>
      </c>
      <c r="F38" s="36">
        <v>44866</v>
      </c>
      <c r="G38" s="35">
        <f>G36</f>
        <v>57279</v>
      </c>
      <c r="H38" s="35">
        <f>H36</f>
        <v>57279</v>
      </c>
      <c r="I38" s="35">
        <f>I36</f>
        <v>57278.400000000001</v>
      </c>
      <c r="J38" s="35">
        <f>J36</f>
        <v>57278.400000000001</v>
      </c>
      <c r="K38" s="37">
        <f>J38/G38*100</f>
        <v>99.998952495679049</v>
      </c>
      <c r="L38" s="35">
        <f>L36</f>
        <v>57278.400000000001</v>
      </c>
      <c r="M38" s="35">
        <f>M36</f>
        <v>57278.400000000001</v>
      </c>
      <c r="N38" s="37">
        <f>M38/H38*100</f>
        <v>99.998952495679049</v>
      </c>
      <c r="O38" s="38"/>
      <c r="P38" s="38"/>
      <c r="Q38" s="38"/>
      <c r="R38" s="75"/>
    </row>
    <row r="39" spans="1:18" ht="179.25" customHeight="1">
      <c r="A39" s="23" t="s">
        <v>59</v>
      </c>
      <c r="B39" s="41" t="s">
        <v>58</v>
      </c>
      <c r="C39" s="34" t="s">
        <v>25</v>
      </c>
      <c r="D39" s="35">
        <f>D41</f>
        <v>1212904</v>
      </c>
      <c r="E39" s="36">
        <f>E41</f>
        <v>44743</v>
      </c>
      <c r="F39" s="36">
        <f>F41</f>
        <v>44896</v>
      </c>
      <c r="G39" s="35">
        <f>D39</f>
        <v>1212904</v>
      </c>
      <c r="H39" s="35">
        <f>G39</f>
        <v>1212904</v>
      </c>
      <c r="I39" s="35">
        <f>I41</f>
        <v>1212903.56</v>
      </c>
      <c r="J39" s="35">
        <f>I39</f>
        <v>1212903.56</v>
      </c>
      <c r="K39" s="37">
        <f>J39/H39*100</f>
        <v>99.999963723427413</v>
      </c>
      <c r="L39" s="35">
        <f>I39</f>
        <v>1212903.56</v>
      </c>
      <c r="M39" s="35">
        <f>L39</f>
        <v>1212903.56</v>
      </c>
      <c r="N39" s="37">
        <f>M39/G39*100</f>
        <v>99.999963723427413</v>
      </c>
      <c r="O39" s="38" t="s">
        <v>71</v>
      </c>
      <c r="P39" s="38" t="s">
        <v>72</v>
      </c>
      <c r="Q39" s="38" t="s">
        <v>80</v>
      </c>
      <c r="R39" s="75"/>
    </row>
    <row r="40" spans="1:18" ht="15.75">
      <c r="A40" s="23"/>
      <c r="B40" s="39" t="s">
        <v>22</v>
      </c>
      <c r="C40" s="40"/>
      <c r="D40" s="49"/>
      <c r="E40" s="36"/>
      <c r="F40" s="36"/>
      <c r="G40" s="35"/>
      <c r="H40" s="35"/>
      <c r="I40" s="35"/>
      <c r="J40" s="35"/>
      <c r="K40" s="37"/>
      <c r="L40" s="35"/>
      <c r="M40" s="35"/>
      <c r="N40" s="37"/>
      <c r="O40" s="38"/>
      <c r="P40" s="38"/>
      <c r="Q40" s="38"/>
      <c r="R40" s="75"/>
    </row>
    <row r="41" spans="1:18" ht="15.75">
      <c r="A41" s="23"/>
      <c r="B41" s="39" t="s">
        <v>23</v>
      </c>
      <c r="C41" s="40"/>
      <c r="D41" s="49">
        <v>1212904</v>
      </c>
      <c r="E41" s="36">
        <v>44743</v>
      </c>
      <c r="F41" s="36">
        <v>44896</v>
      </c>
      <c r="G41" s="35">
        <f>G39</f>
        <v>1212904</v>
      </c>
      <c r="H41" s="35">
        <f>H39</f>
        <v>1212904</v>
      </c>
      <c r="I41" s="35">
        <v>1212903.56</v>
      </c>
      <c r="J41" s="35">
        <f>J39</f>
        <v>1212903.56</v>
      </c>
      <c r="K41" s="37">
        <f>J41/G41*100</f>
        <v>99.999963723427413</v>
      </c>
      <c r="L41" s="35">
        <f>L39</f>
        <v>1212903.56</v>
      </c>
      <c r="M41" s="35">
        <f>M39</f>
        <v>1212903.56</v>
      </c>
      <c r="N41" s="37">
        <f>M41/G41*100</f>
        <v>99.999963723427413</v>
      </c>
      <c r="O41" s="38"/>
      <c r="P41" s="38"/>
      <c r="Q41" s="38"/>
      <c r="R41" s="75"/>
    </row>
    <row r="42" spans="1:18" s="9" customFormat="1" ht="15.75">
      <c r="A42" s="25"/>
      <c r="B42" s="105" t="s">
        <v>20</v>
      </c>
      <c r="C42" s="106"/>
      <c r="D42" s="107"/>
      <c r="E42" s="50"/>
      <c r="F42" s="50"/>
      <c r="G42" s="51"/>
      <c r="H42" s="51"/>
      <c r="I42" s="51"/>
      <c r="J42" s="51"/>
      <c r="K42" s="51"/>
      <c r="L42" s="51"/>
      <c r="M42" s="51"/>
      <c r="N42" s="52"/>
      <c r="O42" s="53"/>
      <c r="P42" s="53"/>
      <c r="Q42" s="53"/>
      <c r="R42" s="77"/>
    </row>
    <row r="43" spans="1:18" ht="178.5" customHeight="1">
      <c r="A43" s="23" t="s">
        <v>56</v>
      </c>
      <c r="B43" s="41" t="s">
        <v>43</v>
      </c>
      <c r="C43" s="40" t="s">
        <v>20</v>
      </c>
      <c r="D43" s="35">
        <f>D44+D45</f>
        <v>43837947</v>
      </c>
      <c r="E43" s="36">
        <f>E44</f>
        <v>44743</v>
      </c>
      <c r="F43" s="36">
        <f>F45</f>
        <v>45992</v>
      </c>
      <c r="G43" s="35">
        <f>G44+G45</f>
        <v>999621</v>
      </c>
      <c r="H43" s="35">
        <f>G43</f>
        <v>999621</v>
      </c>
      <c r="I43" s="35">
        <f>I45</f>
        <v>999620.92</v>
      </c>
      <c r="J43" s="35">
        <f>I43</f>
        <v>999620.92</v>
      </c>
      <c r="K43" s="37">
        <f>J43/H43*100</f>
        <v>99.999991996966855</v>
      </c>
      <c r="L43" s="35">
        <f>I43</f>
        <v>999620.92</v>
      </c>
      <c r="M43" s="35">
        <f>L43</f>
        <v>999620.92</v>
      </c>
      <c r="N43" s="37">
        <f>L43/G43*100</f>
        <v>99.999991996966855</v>
      </c>
      <c r="O43" s="38" t="s">
        <v>71</v>
      </c>
      <c r="P43" s="38" t="s">
        <v>74</v>
      </c>
      <c r="Q43" s="38" t="s">
        <v>81</v>
      </c>
      <c r="R43" s="75"/>
    </row>
    <row r="44" spans="1:18" ht="15.75">
      <c r="A44" s="23"/>
      <c r="B44" s="39" t="s">
        <v>22</v>
      </c>
      <c r="C44" s="40"/>
      <c r="D44" s="35">
        <v>928115</v>
      </c>
      <c r="E44" s="36">
        <v>44743</v>
      </c>
      <c r="F44" s="36">
        <v>44986</v>
      </c>
      <c r="G44" s="35"/>
      <c r="H44" s="35"/>
      <c r="I44" s="35"/>
      <c r="J44" s="35"/>
      <c r="K44" s="37"/>
      <c r="L44" s="35"/>
      <c r="M44" s="35"/>
      <c r="N44" s="37"/>
      <c r="O44" s="38"/>
      <c r="P44" s="38"/>
      <c r="Q44" s="38"/>
      <c r="R44" s="75"/>
    </row>
    <row r="45" spans="1:18" ht="15.75">
      <c r="A45" s="23"/>
      <c r="B45" s="39" t="s">
        <v>23</v>
      </c>
      <c r="C45" s="40"/>
      <c r="D45" s="35">
        <v>42909832</v>
      </c>
      <c r="E45" s="36">
        <v>44743</v>
      </c>
      <c r="F45" s="36">
        <v>45992</v>
      </c>
      <c r="G45" s="35">
        <v>999621</v>
      </c>
      <c r="H45" s="35">
        <f>G45</f>
        <v>999621</v>
      </c>
      <c r="I45" s="35">
        <v>999620.92</v>
      </c>
      <c r="J45" s="35">
        <f>J43</f>
        <v>999620.92</v>
      </c>
      <c r="K45" s="37">
        <f>J45/H45*100</f>
        <v>99.999991996966855</v>
      </c>
      <c r="L45" s="35">
        <f>G45</f>
        <v>999621</v>
      </c>
      <c r="M45" s="35">
        <f>L45</f>
        <v>999621</v>
      </c>
      <c r="N45" s="37">
        <f>M45/G45*100</f>
        <v>100</v>
      </c>
      <c r="O45" s="38"/>
      <c r="P45" s="38"/>
      <c r="Q45" s="38"/>
      <c r="R45" s="75"/>
    </row>
    <row r="46" spans="1:18" s="9" customFormat="1" ht="20.25" customHeight="1">
      <c r="A46" s="25"/>
      <c r="B46" s="105" t="s">
        <v>26</v>
      </c>
      <c r="C46" s="106"/>
      <c r="D46" s="107"/>
      <c r="E46" s="50"/>
      <c r="F46" s="50"/>
      <c r="G46" s="51"/>
      <c r="H46" s="51"/>
      <c r="I46" s="51"/>
      <c r="J46" s="51"/>
      <c r="K46" s="52"/>
      <c r="L46" s="51"/>
      <c r="M46" s="51"/>
      <c r="N46" s="52"/>
      <c r="O46" s="53"/>
      <c r="P46" s="53"/>
      <c r="Q46" s="53"/>
      <c r="R46" s="77"/>
    </row>
    <row r="47" spans="1:18" ht="264.75" customHeight="1">
      <c r="A47" s="23" t="s">
        <v>44</v>
      </c>
      <c r="B47" s="39" t="s">
        <v>30</v>
      </c>
      <c r="C47" s="48" t="s">
        <v>26</v>
      </c>
      <c r="D47" s="35">
        <f>D48+D49</f>
        <v>15992094</v>
      </c>
      <c r="E47" s="36">
        <f>E48</f>
        <v>43922</v>
      </c>
      <c r="F47" s="36">
        <f>F49</f>
        <v>44896</v>
      </c>
      <c r="G47" s="35">
        <f>G49</f>
        <v>12633689</v>
      </c>
      <c r="H47" s="35">
        <f>G47</f>
        <v>12633689</v>
      </c>
      <c r="I47" s="35">
        <f>I49</f>
        <v>12633688.16</v>
      </c>
      <c r="J47" s="35">
        <f>I47</f>
        <v>12633688.16</v>
      </c>
      <c r="K47" s="44">
        <f>J47/H47*100</f>
        <v>99.999993351110675</v>
      </c>
      <c r="L47" s="35">
        <f>I47</f>
        <v>12633688.16</v>
      </c>
      <c r="M47" s="35">
        <f>L47</f>
        <v>12633688.16</v>
      </c>
      <c r="N47" s="46">
        <f>M47/G47*100</f>
        <v>99.999993351110675</v>
      </c>
      <c r="O47" s="38" t="s">
        <v>71</v>
      </c>
      <c r="P47" s="38" t="s">
        <v>72</v>
      </c>
      <c r="Q47" s="38" t="s">
        <v>83</v>
      </c>
      <c r="R47" s="75"/>
    </row>
    <row r="48" spans="1:18" ht="15.75">
      <c r="A48" s="23"/>
      <c r="B48" s="39" t="s">
        <v>22</v>
      </c>
      <c r="C48" s="40"/>
      <c r="D48" s="35">
        <v>85465</v>
      </c>
      <c r="E48" s="36">
        <v>43922</v>
      </c>
      <c r="F48" s="36">
        <v>44075</v>
      </c>
      <c r="G48" s="35"/>
      <c r="H48" s="35"/>
      <c r="I48" s="35"/>
      <c r="J48" s="35"/>
      <c r="K48" s="44"/>
      <c r="L48" s="35"/>
      <c r="M48" s="35"/>
      <c r="N48" s="43"/>
      <c r="O48" s="38"/>
      <c r="P48" s="38"/>
      <c r="Q48" s="38"/>
      <c r="R48" s="75"/>
    </row>
    <row r="49" spans="1:20" ht="15.75">
      <c r="A49" s="23"/>
      <c r="B49" s="39" t="s">
        <v>23</v>
      </c>
      <c r="C49" s="40"/>
      <c r="D49" s="35">
        <v>15906629</v>
      </c>
      <c r="E49" s="36">
        <v>44317</v>
      </c>
      <c r="F49" s="36">
        <v>44896</v>
      </c>
      <c r="G49" s="35">
        <v>12633689</v>
      </c>
      <c r="H49" s="35">
        <f>H47</f>
        <v>12633689</v>
      </c>
      <c r="I49" s="35">
        <v>12633688.16</v>
      </c>
      <c r="J49" s="35">
        <f>J47</f>
        <v>12633688.16</v>
      </c>
      <c r="K49" s="44">
        <f>J49/H49*100</f>
        <v>99.999993351110675</v>
      </c>
      <c r="L49" s="35">
        <f>L47</f>
        <v>12633688.16</v>
      </c>
      <c r="M49" s="35">
        <f>M47</f>
        <v>12633688.16</v>
      </c>
      <c r="N49" s="46">
        <f>M49/G49*100</f>
        <v>99.999993351110675</v>
      </c>
      <c r="O49" s="38"/>
      <c r="P49" s="38"/>
      <c r="Q49" s="38"/>
      <c r="R49" s="75"/>
    </row>
    <row r="50" spans="1:20" s="9" customFormat="1" ht="15.75">
      <c r="A50" s="25"/>
      <c r="B50" s="105" t="s">
        <v>19</v>
      </c>
      <c r="C50" s="106"/>
      <c r="D50" s="107"/>
      <c r="E50" s="50"/>
      <c r="F50" s="50" t="s">
        <v>82</v>
      </c>
      <c r="G50" s="51"/>
      <c r="H50" s="51"/>
      <c r="I50" s="51"/>
      <c r="J50" s="51"/>
      <c r="K50" s="51"/>
      <c r="L50" s="51"/>
      <c r="M50" s="51"/>
      <c r="N50" s="52"/>
      <c r="O50" s="53"/>
      <c r="P50" s="53"/>
      <c r="Q50" s="53"/>
      <c r="R50" s="77"/>
    </row>
    <row r="51" spans="1:20" ht="220.5" customHeight="1">
      <c r="A51" s="23" t="s">
        <v>45</v>
      </c>
      <c r="B51" s="54" t="s">
        <v>46</v>
      </c>
      <c r="C51" s="40" t="s">
        <v>19</v>
      </c>
      <c r="D51" s="49">
        <f>D52+D53</f>
        <v>3480781</v>
      </c>
      <c r="E51" s="36">
        <f>E52</f>
        <v>44652</v>
      </c>
      <c r="F51" s="36">
        <f>F53</f>
        <v>44896</v>
      </c>
      <c r="G51" s="35">
        <f>G52+G53</f>
        <v>3480781</v>
      </c>
      <c r="H51" s="35">
        <f>G51</f>
        <v>3480781</v>
      </c>
      <c r="I51" s="35">
        <f>I52+I53</f>
        <v>3480780.96</v>
      </c>
      <c r="J51" s="35">
        <f>I51</f>
        <v>3480780.96</v>
      </c>
      <c r="K51" s="37">
        <f>J51/H51*100</f>
        <v>99.999998850832611</v>
      </c>
      <c r="L51" s="35">
        <f>I51</f>
        <v>3480780.96</v>
      </c>
      <c r="M51" s="35">
        <f>L51</f>
        <v>3480780.96</v>
      </c>
      <c r="N51" s="37">
        <f>M51/H51*100</f>
        <v>99.999998850832611</v>
      </c>
      <c r="O51" s="38" t="s">
        <v>67</v>
      </c>
      <c r="P51" s="38" t="s">
        <v>85</v>
      </c>
      <c r="Q51" s="38" t="s">
        <v>84</v>
      </c>
      <c r="R51" s="75"/>
    </row>
    <row r="52" spans="1:20" ht="15.75">
      <c r="A52" s="23"/>
      <c r="B52" s="39" t="s">
        <v>22</v>
      </c>
      <c r="C52" s="40"/>
      <c r="D52" s="35">
        <v>66546</v>
      </c>
      <c r="E52" s="36">
        <v>44652</v>
      </c>
      <c r="F52" s="36">
        <v>44713</v>
      </c>
      <c r="G52" s="35">
        <f>D52</f>
        <v>66546</v>
      </c>
      <c r="H52" s="35">
        <f>G52</f>
        <v>66546</v>
      </c>
      <c r="I52" s="35">
        <v>66545.960000000006</v>
      </c>
      <c r="J52" s="35">
        <f>I52</f>
        <v>66545.960000000006</v>
      </c>
      <c r="K52" s="37">
        <f>J52/H52*100</f>
        <v>99.999939891203084</v>
      </c>
      <c r="L52" s="35">
        <f>H52</f>
        <v>66546</v>
      </c>
      <c r="M52" s="35">
        <f>L52</f>
        <v>66546</v>
      </c>
      <c r="N52" s="37">
        <f>M52/H52*100</f>
        <v>100</v>
      </c>
      <c r="O52" s="38"/>
      <c r="P52" s="38"/>
      <c r="Q52" s="38"/>
      <c r="R52" s="75"/>
    </row>
    <row r="53" spans="1:20" ht="15.75">
      <c r="A53" s="23"/>
      <c r="B53" s="39" t="s">
        <v>23</v>
      </c>
      <c r="C53" s="40"/>
      <c r="D53" s="35">
        <v>3414235</v>
      </c>
      <c r="E53" s="36">
        <v>44713</v>
      </c>
      <c r="F53" s="36">
        <v>44896</v>
      </c>
      <c r="G53" s="35">
        <f>D53</f>
        <v>3414235</v>
      </c>
      <c r="H53" s="35">
        <f>G53</f>
        <v>3414235</v>
      </c>
      <c r="I53" s="35">
        <v>3414235</v>
      </c>
      <c r="J53" s="35">
        <f>I53</f>
        <v>3414235</v>
      </c>
      <c r="K53" s="37">
        <f>J53/H53*100</f>
        <v>100</v>
      </c>
      <c r="L53" s="35">
        <f>H53</f>
        <v>3414235</v>
      </c>
      <c r="M53" s="35">
        <f>L53</f>
        <v>3414235</v>
      </c>
      <c r="N53" s="37">
        <f>M53/H53*100</f>
        <v>100</v>
      </c>
      <c r="O53" s="38"/>
      <c r="P53" s="38"/>
      <c r="Q53" s="38"/>
      <c r="R53" s="75"/>
    </row>
    <row r="54" spans="1:20" ht="167.25" customHeight="1">
      <c r="A54" s="23" t="s">
        <v>62</v>
      </c>
      <c r="B54" s="54" t="s">
        <v>61</v>
      </c>
      <c r="C54" s="40" t="s">
        <v>19</v>
      </c>
      <c r="D54" s="49">
        <f>D56</f>
        <v>3507454</v>
      </c>
      <c r="E54" s="36">
        <f>E56</f>
        <v>44774</v>
      </c>
      <c r="F54" s="36">
        <f>F56</f>
        <v>44896</v>
      </c>
      <c r="G54" s="35">
        <f>D54</f>
        <v>3507454</v>
      </c>
      <c r="H54" s="35">
        <f>G54</f>
        <v>3507454</v>
      </c>
      <c r="I54" s="35">
        <f>I56</f>
        <v>3407453.66</v>
      </c>
      <c r="J54" s="35">
        <f>I54</f>
        <v>3407453.66</v>
      </c>
      <c r="K54" s="37">
        <f>J54/G54*100</f>
        <v>97.148919415621705</v>
      </c>
      <c r="L54" s="35">
        <f>I54</f>
        <v>3407453.66</v>
      </c>
      <c r="M54" s="35">
        <f>L54</f>
        <v>3407453.66</v>
      </c>
      <c r="N54" s="37">
        <f>M54/G54*100</f>
        <v>97.148919415621705</v>
      </c>
      <c r="O54" s="38" t="s">
        <v>67</v>
      </c>
      <c r="P54" s="38" t="s">
        <v>72</v>
      </c>
      <c r="Q54" s="38" t="s">
        <v>78</v>
      </c>
      <c r="R54" s="75"/>
    </row>
    <row r="55" spans="1:20" ht="15.75">
      <c r="A55" s="23"/>
      <c r="B55" s="39" t="s">
        <v>22</v>
      </c>
      <c r="C55" s="40"/>
      <c r="D55" s="35"/>
      <c r="E55" s="36"/>
      <c r="F55" s="36"/>
      <c r="G55" s="35"/>
      <c r="H55" s="35"/>
      <c r="I55" s="35"/>
      <c r="J55" s="35"/>
      <c r="K55" s="37"/>
      <c r="L55" s="35"/>
      <c r="M55" s="35"/>
      <c r="N55" s="37"/>
      <c r="O55" s="38"/>
      <c r="P55" s="38"/>
      <c r="Q55" s="38"/>
      <c r="R55" s="75"/>
    </row>
    <row r="56" spans="1:20" ht="15.75">
      <c r="A56" s="23"/>
      <c r="B56" s="39" t="s">
        <v>23</v>
      </c>
      <c r="C56" s="40"/>
      <c r="D56" s="35">
        <v>3507454</v>
      </c>
      <c r="E56" s="36">
        <v>44774</v>
      </c>
      <c r="F56" s="36">
        <v>44896</v>
      </c>
      <c r="G56" s="35">
        <f>G54</f>
        <v>3507454</v>
      </c>
      <c r="H56" s="35">
        <f>H54</f>
        <v>3507454</v>
      </c>
      <c r="I56" s="35">
        <v>3407453.66</v>
      </c>
      <c r="J56" s="35">
        <f>J54</f>
        <v>3407453.66</v>
      </c>
      <c r="K56" s="37">
        <f>J56/G56*100</f>
        <v>97.148919415621705</v>
      </c>
      <c r="L56" s="35">
        <f>L54</f>
        <v>3407453.66</v>
      </c>
      <c r="M56" s="35">
        <f>M54</f>
        <v>3407453.66</v>
      </c>
      <c r="N56" s="37">
        <f>M56/G56*100</f>
        <v>97.148919415621705</v>
      </c>
      <c r="O56" s="38"/>
      <c r="P56" s="38"/>
      <c r="Q56" s="38"/>
      <c r="R56" s="75"/>
    </row>
    <row r="57" spans="1:20" s="9" customFormat="1" ht="15.75">
      <c r="A57" s="25"/>
      <c r="B57" s="105" t="s">
        <v>21</v>
      </c>
      <c r="C57" s="106"/>
      <c r="D57" s="107"/>
      <c r="E57" s="57"/>
      <c r="F57" s="57"/>
      <c r="G57" s="51"/>
      <c r="H57" s="51"/>
      <c r="I57" s="51"/>
      <c r="J57" s="51"/>
      <c r="K57" s="52"/>
      <c r="L57" s="51"/>
      <c r="M57" s="51"/>
      <c r="N57" s="52"/>
      <c r="O57" s="53"/>
      <c r="P57" s="53"/>
      <c r="Q57" s="53"/>
      <c r="R57" s="77"/>
    </row>
    <row r="58" spans="1:20" s="13" customFormat="1" ht="108.75" customHeight="1">
      <c r="A58" s="23" t="s">
        <v>47</v>
      </c>
      <c r="B58" s="42" t="s">
        <v>49</v>
      </c>
      <c r="C58" s="48" t="s">
        <v>21</v>
      </c>
      <c r="D58" s="55">
        <f>D60</f>
        <v>1256612</v>
      </c>
      <c r="E58" s="45">
        <f>E60</f>
        <v>44682</v>
      </c>
      <c r="F58" s="45">
        <f>F60</f>
        <v>44805</v>
      </c>
      <c r="G58" s="44">
        <f>G60</f>
        <v>1256612</v>
      </c>
      <c r="H58" s="44">
        <f>G58</f>
        <v>1256612</v>
      </c>
      <c r="I58" s="44">
        <f>I60</f>
        <v>1256611.8999999999</v>
      </c>
      <c r="J58" s="44">
        <f>I58</f>
        <v>1256611.8999999999</v>
      </c>
      <c r="K58" s="46">
        <f>J58/H58*100</f>
        <v>99.999992042094135</v>
      </c>
      <c r="L58" s="44">
        <f>I58</f>
        <v>1256611.8999999999</v>
      </c>
      <c r="M58" s="44">
        <f>L58</f>
        <v>1256611.8999999999</v>
      </c>
      <c r="N58" s="46">
        <f>M58/H58*100</f>
        <v>99.999992042094135</v>
      </c>
      <c r="O58" s="47" t="s">
        <v>67</v>
      </c>
      <c r="P58" s="47" t="s">
        <v>72</v>
      </c>
      <c r="Q58" s="47" t="s">
        <v>73</v>
      </c>
      <c r="R58" s="75"/>
    </row>
    <row r="59" spans="1:20" s="13" customFormat="1" ht="15.75">
      <c r="A59" s="27"/>
      <c r="B59" s="39" t="s">
        <v>22</v>
      </c>
      <c r="C59" s="56"/>
      <c r="D59" s="55"/>
      <c r="E59" s="45"/>
      <c r="F59" s="45"/>
      <c r="G59" s="44"/>
      <c r="H59" s="44"/>
      <c r="I59" s="44"/>
      <c r="J59" s="44"/>
      <c r="K59" s="46"/>
      <c r="L59" s="44"/>
      <c r="M59" s="44"/>
      <c r="N59" s="46"/>
      <c r="O59" s="47"/>
      <c r="P59" s="47"/>
      <c r="Q59" s="47"/>
      <c r="R59" s="76"/>
    </row>
    <row r="60" spans="1:20" s="13" customFormat="1" ht="15.75">
      <c r="A60" s="27"/>
      <c r="B60" s="39" t="s">
        <v>23</v>
      </c>
      <c r="C60" s="56"/>
      <c r="D60" s="55">
        <v>1256612</v>
      </c>
      <c r="E60" s="45">
        <v>44682</v>
      </c>
      <c r="F60" s="45">
        <v>44805</v>
      </c>
      <c r="G60" s="44">
        <f>D60</f>
        <v>1256612</v>
      </c>
      <c r="H60" s="44">
        <f>H58</f>
        <v>1256612</v>
      </c>
      <c r="I60" s="44">
        <v>1256611.8999999999</v>
      </c>
      <c r="J60" s="44">
        <f>J58</f>
        <v>1256611.8999999999</v>
      </c>
      <c r="K60" s="46">
        <f>J60/H60*100</f>
        <v>99.999992042094135</v>
      </c>
      <c r="L60" s="44">
        <f>L58</f>
        <v>1256611.8999999999</v>
      </c>
      <c r="M60" s="44">
        <f>M58</f>
        <v>1256611.8999999999</v>
      </c>
      <c r="N60" s="46">
        <f t="shared" ref="N60" si="0">M60/H60*100</f>
        <v>99.999992042094135</v>
      </c>
      <c r="O60" s="47"/>
      <c r="P60" s="47"/>
      <c r="Q60" s="47"/>
      <c r="R60" s="76"/>
    </row>
    <row r="61" spans="1:20" s="13" customFormat="1" ht="143.25" customHeight="1">
      <c r="A61" s="23" t="s">
        <v>48</v>
      </c>
      <c r="B61" s="42" t="s">
        <v>50</v>
      </c>
      <c r="C61" s="48" t="s">
        <v>21</v>
      </c>
      <c r="D61" s="55">
        <f>D63</f>
        <v>356108</v>
      </c>
      <c r="E61" s="45">
        <f>E63</f>
        <v>44743</v>
      </c>
      <c r="F61" s="45">
        <f>F63</f>
        <v>44805</v>
      </c>
      <c r="G61" s="44">
        <f>G63</f>
        <v>356108</v>
      </c>
      <c r="H61" s="44">
        <f>G61</f>
        <v>356108</v>
      </c>
      <c r="I61" s="44">
        <f>I63</f>
        <v>356108</v>
      </c>
      <c r="J61" s="44">
        <f>I61</f>
        <v>356108</v>
      </c>
      <c r="K61" s="46">
        <f>J61/H61*100</f>
        <v>100</v>
      </c>
      <c r="L61" s="44">
        <f>I61</f>
        <v>356108</v>
      </c>
      <c r="M61" s="44">
        <f>L61</f>
        <v>356108</v>
      </c>
      <c r="N61" s="46">
        <f>M61/H61*100</f>
        <v>100</v>
      </c>
      <c r="O61" s="47" t="s">
        <v>71</v>
      </c>
      <c r="P61" s="47" t="s">
        <v>74</v>
      </c>
      <c r="Q61" s="47" t="s">
        <v>70</v>
      </c>
      <c r="R61" s="75"/>
    </row>
    <row r="62" spans="1:20" s="13" customFormat="1" ht="15.75">
      <c r="A62" s="27"/>
      <c r="B62" s="39" t="s">
        <v>22</v>
      </c>
      <c r="C62" s="56"/>
      <c r="D62" s="55"/>
      <c r="E62" s="45"/>
      <c r="F62" s="45"/>
      <c r="G62" s="44"/>
      <c r="H62" s="44"/>
      <c r="I62" s="44"/>
      <c r="J62" s="44"/>
      <c r="K62" s="46"/>
      <c r="L62" s="44"/>
      <c r="M62" s="44"/>
      <c r="N62" s="46"/>
      <c r="O62" s="47"/>
      <c r="P62" s="47"/>
      <c r="Q62" s="47"/>
      <c r="R62" s="76"/>
    </row>
    <row r="63" spans="1:20" s="13" customFormat="1" ht="15.75">
      <c r="A63" s="27"/>
      <c r="B63" s="39" t="s">
        <v>23</v>
      </c>
      <c r="C63" s="56"/>
      <c r="D63" s="55">
        <v>356108</v>
      </c>
      <c r="E63" s="45">
        <v>44743</v>
      </c>
      <c r="F63" s="45">
        <v>44805</v>
      </c>
      <c r="G63" s="44">
        <f>D63</f>
        <v>356108</v>
      </c>
      <c r="H63" s="44">
        <f>H61</f>
        <v>356108</v>
      </c>
      <c r="I63" s="44">
        <v>356108</v>
      </c>
      <c r="J63" s="44">
        <f>J61</f>
        <v>356108</v>
      </c>
      <c r="K63" s="46">
        <f>J63/H63*100</f>
        <v>100</v>
      </c>
      <c r="L63" s="44">
        <f>L61</f>
        <v>356108</v>
      </c>
      <c r="M63" s="44">
        <f>M61</f>
        <v>356108</v>
      </c>
      <c r="N63" s="46">
        <f t="shared" ref="N63" si="1">M63/H63*100</f>
        <v>100</v>
      </c>
      <c r="O63" s="47"/>
      <c r="P63" s="47"/>
      <c r="Q63" s="47"/>
      <c r="R63" s="76"/>
    </row>
    <row r="64" spans="1:20" s="22" customFormat="1" ht="15.75">
      <c r="A64" s="28"/>
      <c r="B64" s="58" t="s">
        <v>76</v>
      </c>
      <c r="C64" s="59"/>
      <c r="D64" s="60">
        <f>D61+D58+D54+D51+D47+D43++D39+D36+D33+D30+D27+D24+D21+D18+D15</f>
        <v>145214702</v>
      </c>
      <c r="E64" s="60"/>
      <c r="F64" s="60"/>
      <c r="G64" s="60">
        <f>G61+G58+G54+G51+G47+G43+G39+G36+G33+G30+G27+G24+G21+G18+G15</f>
        <v>61287340</v>
      </c>
      <c r="H64" s="60">
        <f>H61+H58+H54+H51+H47+H43+H39+H36+H33+H30+H27+H24+H21+H18+H15</f>
        <v>61287340</v>
      </c>
      <c r="I64" s="60">
        <f>I61+I58+I54+I51+I47+I43+I39+I36+I33+I30+I27+I24+I21+I18+I15</f>
        <v>45413315.090000011</v>
      </c>
      <c r="J64" s="60">
        <f>J61+J58+J54+J51+J47+J43+J39+J36+J33+J30+J27+J24+J21+J18+J15</f>
        <v>45413315.090000011</v>
      </c>
      <c r="K64" s="60">
        <f>J64/H64*100</f>
        <v>74.099014723105967</v>
      </c>
      <c r="L64" s="60">
        <f>L61+L58+L54+L51+L47+L43+L39+L36+L33+L30+L27+L24+L21+L18+L15</f>
        <v>45413315.090000011</v>
      </c>
      <c r="M64" s="60">
        <f>M61+M58+M54+M51+M47+M43+M39+M36+M33+M30+M27+M24+M21+M18+M15</f>
        <v>45413315.090000011</v>
      </c>
      <c r="N64" s="60">
        <f>M64/H64*100</f>
        <v>74.099014723105967</v>
      </c>
      <c r="O64" s="61"/>
      <c r="P64" s="61"/>
      <c r="Q64" s="61"/>
      <c r="R64" s="29"/>
      <c r="S64" s="21"/>
      <c r="T64" s="21"/>
    </row>
    <row r="65" spans="1:21" ht="19.5" thickBot="1">
      <c r="A65" s="30"/>
      <c r="B65" s="62" t="s">
        <v>75</v>
      </c>
      <c r="C65" s="63"/>
      <c r="D65" s="64">
        <f>D64</f>
        <v>145214702</v>
      </c>
      <c r="E65" s="64"/>
      <c r="F65" s="64"/>
      <c r="G65" s="64">
        <f t="shared" ref="G65:J65" si="2">G64</f>
        <v>61287340</v>
      </c>
      <c r="H65" s="64">
        <f t="shared" si="2"/>
        <v>61287340</v>
      </c>
      <c r="I65" s="64">
        <f t="shared" si="2"/>
        <v>45413315.090000011</v>
      </c>
      <c r="J65" s="64">
        <f t="shared" si="2"/>
        <v>45413315.090000011</v>
      </c>
      <c r="K65" s="65">
        <f>J65/H65*100</f>
        <v>74.099014723105967</v>
      </c>
      <c r="L65" s="64">
        <f t="shared" ref="L65" si="3">L64</f>
        <v>45413315.090000011</v>
      </c>
      <c r="M65" s="64">
        <f t="shared" ref="M65" si="4">M64</f>
        <v>45413315.090000011</v>
      </c>
      <c r="N65" s="66">
        <f>N64</f>
        <v>74.099014723105967</v>
      </c>
      <c r="O65" s="67"/>
      <c r="P65" s="67"/>
      <c r="Q65" s="67"/>
      <c r="R65" s="31"/>
      <c r="U65" s="5"/>
    </row>
    <row r="66" spans="1:21">
      <c r="A66" s="12"/>
    </row>
    <row r="67" spans="1:21" ht="18.75" customHeight="1">
      <c r="A67" s="14"/>
    </row>
  </sheetData>
  <mergeCells count="32">
    <mergeCell ref="B50:D50"/>
    <mergeCell ref="I4:K5"/>
    <mergeCell ref="M7:M9"/>
    <mergeCell ref="O6:O9"/>
    <mergeCell ref="P6:Q7"/>
    <mergeCell ref="A3:A9"/>
    <mergeCell ref="B3:B9"/>
    <mergeCell ref="C3:C9"/>
    <mergeCell ref="D3:D9"/>
    <mergeCell ref="E3:F5"/>
    <mergeCell ref="E6:E9"/>
    <mergeCell ref="B14:C14"/>
    <mergeCell ref="B46:D46"/>
    <mergeCell ref="B42:D42"/>
    <mergeCell ref="G3:H5"/>
    <mergeCell ref="B57:D57"/>
    <mergeCell ref="I3:N3"/>
    <mergeCell ref="O3:Q5"/>
    <mergeCell ref="A1:R1"/>
    <mergeCell ref="B13:E13"/>
    <mergeCell ref="L4:N5"/>
    <mergeCell ref="F6:F9"/>
    <mergeCell ref="K6:K9"/>
    <mergeCell ref="L6:L9"/>
    <mergeCell ref="R3:R9"/>
    <mergeCell ref="G6:G9"/>
    <mergeCell ref="I6:I9"/>
    <mergeCell ref="J7:J9"/>
    <mergeCell ref="H7:H9"/>
    <mergeCell ref="P8:P9"/>
    <mergeCell ref="Q8:Q9"/>
    <mergeCell ref="N6:N9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57" firstPageNumber="42" fitToHeight="0" orientation="landscape" useFirstPageNumber="1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2019-04-01T05:13:02Z</cp:lastPrinted>
  <dcterms:created xsi:type="dcterms:W3CDTF">2017-11-14T09:57:31Z</dcterms:created>
  <dcterms:modified xsi:type="dcterms:W3CDTF">2023-11-13T04:14:29Z</dcterms:modified>
</cp:coreProperties>
</file>