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4_Общая\Калинин\"/>
    </mc:Choice>
  </mc:AlternateContent>
  <bookViews>
    <workbookView xWindow="930" yWindow="60" windowWidth="19410" windowHeight="11010" tabRatio="463"/>
  </bookViews>
  <sheets>
    <sheet name="Лист1" sheetId="1" r:id="rId1"/>
  </sheets>
  <definedNames>
    <definedName name="_xlnm.Print_Titles" localSheetId="0">Лист1!#REF!</definedName>
    <definedName name="_xlnm.Print_Area" localSheetId="0">Лист1!$A$1:$U$77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" l="1"/>
  <c r="J55" i="1"/>
  <c r="J49" i="1"/>
  <c r="J50" i="1" s="1"/>
  <c r="L46" i="1"/>
  <c r="L47" i="1" s="1"/>
  <c r="J46" i="1"/>
  <c r="J47" i="1" s="1"/>
  <c r="L43" i="1"/>
  <c r="L44" i="1" s="1"/>
  <c r="J44" i="1"/>
  <c r="N43" i="1"/>
  <c r="J36" i="1"/>
  <c r="N36" i="1" s="1"/>
  <c r="N22" i="1"/>
  <c r="N20" i="1"/>
  <c r="L36" i="1" l="1"/>
  <c r="N70" i="1"/>
  <c r="N50" i="1"/>
  <c r="N60" i="1"/>
  <c r="N63" i="1"/>
  <c r="L53" i="1"/>
  <c r="L55" i="1" s="1"/>
  <c r="L38" i="1" l="1"/>
  <c r="L33" i="1"/>
  <c r="N33" i="1" s="1"/>
  <c r="J35" i="1"/>
  <c r="K20" i="1"/>
  <c r="K22" i="1" s="1"/>
  <c r="J22" i="1"/>
  <c r="L30" i="1"/>
  <c r="L32" i="1" s="1"/>
  <c r="J32" i="1"/>
  <c r="J27" i="1"/>
  <c r="N27" i="1" s="1"/>
  <c r="L27" i="1" l="1"/>
  <c r="L35" i="1"/>
  <c r="L63" i="1"/>
  <c r="J65" i="1"/>
  <c r="J62" i="1"/>
  <c r="L65" i="1" l="1"/>
  <c r="H73" i="1" l="1"/>
  <c r="K73" i="1"/>
  <c r="O73" i="1"/>
  <c r="G66" i="1"/>
  <c r="I66" i="1" s="1"/>
  <c r="F66" i="1"/>
  <c r="E66" i="1"/>
  <c r="D66" i="1"/>
  <c r="J66" i="1" l="1"/>
  <c r="I68" i="1"/>
  <c r="N66" i="1"/>
  <c r="P50" i="1"/>
  <c r="I51" i="1"/>
  <c r="I50" i="1"/>
  <c r="I49" i="1" s="1"/>
  <c r="G49" i="1"/>
  <c r="N46" i="1"/>
  <c r="P47" i="1"/>
  <c r="I48" i="1"/>
  <c r="I47" i="1"/>
  <c r="M47" i="1" s="1"/>
  <c r="G46" i="1"/>
  <c r="P44" i="1"/>
  <c r="Q44" i="1" s="1"/>
  <c r="I45" i="1"/>
  <c r="I44" i="1"/>
  <c r="M44" i="1" s="1"/>
  <c r="G43" i="1"/>
  <c r="Q50" i="1" l="1"/>
  <c r="I46" i="1"/>
  <c r="M46" i="1" s="1"/>
  <c r="P66" i="1"/>
  <c r="N68" i="1"/>
  <c r="Q47" i="1"/>
  <c r="L66" i="1"/>
  <c r="L68" i="1" s="1"/>
  <c r="J68" i="1"/>
  <c r="J73" i="1"/>
  <c r="P49" i="1"/>
  <c r="Q49" i="1" s="1"/>
  <c r="G38" i="1"/>
  <c r="P68" i="1" l="1"/>
  <c r="Q68" i="1" s="1"/>
  <c r="Q66" i="1"/>
  <c r="G33" i="1"/>
  <c r="G35" i="1" s="1"/>
  <c r="G22" i="1"/>
  <c r="G65" i="1" l="1"/>
  <c r="G63" i="1" s="1"/>
  <c r="N65" i="1" s="1"/>
  <c r="G56" i="1"/>
  <c r="I56" i="1" s="1"/>
  <c r="I58" i="1" s="1"/>
  <c r="E36" i="1"/>
  <c r="F36" i="1"/>
  <c r="D36" i="1"/>
  <c r="E33" i="1"/>
  <c r="D33" i="1"/>
  <c r="E39" i="1"/>
  <c r="G30" i="1"/>
  <c r="K24" i="1"/>
  <c r="K74" i="1" s="1"/>
  <c r="J24" i="1"/>
  <c r="J74" i="1" s="1"/>
  <c r="N30" i="1" l="1"/>
  <c r="I36" i="1"/>
  <c r="G58" i="1"/>
  <c r="I38" i="1" l="1"/>
  <c r="M38" i="1" s="1"/>
  <c r="M36" i="1"/>
  <c r="N32" i="1"/>
  <c r="P36" i="1"/>
  <c r="N38" i="1"/>
  <c r="P38" i="1" l="1"/>
  <c r="Q36" i="1"/>
  <c r="Q38" i="1" s="1"/>
  <c r="L62" i="1" l="1"/>
  <c r="L60" i="1"/>
  <c r="L29" i="1" l="1"/>
  <c r="L70" i="1"/>
  <c r="J71" i="1"/>
  <c r="L71" i="1" l="1"/>
  <c r="L49" i="1"/>
  <c r="L50" i="1" s="1"/>
  <c r="M50" i="1" s="1"/>
  <c r="L73" i="1" l="1"/>
  <c r="L74" i="1" s="1"/>
  <c r="G71" i="1" l="1"/>
  <c r="Q71" i="1" s="1"/>
  <c r="G72" i="1"/>
  <c r="I63" i="1"/>
  <c r="G62" i="1"/>
  <c r="G53" i="1"/>
  <c r="I43" i="1"/>
  <c r="M43" i="1" s="1"/>
  <c r="G60" i="1" l="1"/>
  <c r="P62" i="1" s="1"/>
  <c r="M63" i="1"/>
  <c r="I65" i="1"/>
  <c r="M65" i="1" s="1"/>
  <c r="P71" i="1"/>
  <c r="I53" i="1"/>
  <c r="M51" i="1"/>
  <c r="M49" i="1"/>
  <c r="G55" i="1"/>
  <c r="I71" i="1"/>
  <c r="M71" i="1" s="1"/>
  <c r="P43" i="1"/>
  <c r="Q43" i="1" s="1"/>
  <c r="I62" i="1"/>
  <c r="M62" i="1" s="1"/>
  <c r="P63" i="1"/>
  <c r="P65" i="1" s="1"/>
  <c r="Q65" i="1" s="1"/>
  <c r="I72" i="1"/>
  <c r="I55" i="1" l="1"/>
  <c r="M55" i="1" s="1"/>
  <c r="M53" i="1"/>
  <c r="P46" i="1"/>
  <c r="Q46" i="1" s="1"/>
  <c r="P56" i="1"/>
  <c r="N55" i="1"/>
  <c r="P53" i="1"/>
  <c r="P55" i="1" s="1"/>
  <c r="G39" i="1"/>
  <c r="E31" i="1"/>
  <c r="F30" i="1"/>
  <c r="F39" i="1"/>
  <c r="F33" i="1"/>
  <c r="F43" i="1"/>
  <c r="E44" i="1"/>
  <c r="F46" i="1"/>
  <c r="E47" i="1"/>
  <c r="F49" i="1"/>
  <c r="E50" i="1"/>
  <c r="F53" i="1"/>
  <c r="E54" i="1"/>
  <c r="F56" i="1"/>
  <c r="E57" i="1"/>
  <c r="F60" i="1"/>
  <c r="E61" i="1"/>
  <c r="E64" i="1"/>
  <c r="F63" i="1"/>
  <c r="F70" i="1"/>
  <c r="E71" i="1"/>
  <c r="D70" i="1"/>
  <c r="D63" i="1"/>
  <c r="D60" i="1"/>
  <c r="D56" i="1"/>
  <c r="D53" i="1"/>
  <c r="D49" i="1"/>
  <c r="D46" i="1"/>
  <c r="D43" i="1"/>
  <c r="D39" i="1"/>
  <c r="D30" i="1"/>
  <c r="G29" i="1"/>
  <c r="G27" i="1"/>
  <c r="F29" i="1"/>
  <c r="E28" i="1"/>
  <c r="D27" i="1"/>
  <c r="D73" i="1" l="1"/>
  <c r="I27" i="1"/>
  <c r="M27" i="1" s="1"/>
  <c r="N29" i="1"/>
  <c r="Q29" i="1" s="1"/>
  <c r="G41" i="1"/>
  <c r="I29" i="1"/>
  <c r="M29" i="1" s="1"/>
  <c r="G70" i="1"/>
  <c r="I39" i="1"/>
  <c r="I41" i="1" s="1"/>
  <c r="P30" i="1"/>
  <c r="I30" i="1"/>
  <c r="I60" i="1"/>
  <c r="M60" i="1" s="1"/>
  <c r="P60" i="1"/>
  <c r="I33" i="1"/>
  <c r="Q62" i="1"/>
  <c r="Q63" i="1"/>
  <c r="Q55" i="1"/>
  <c r="Q56" i="1"/>
  <c r="Q48" i="1"/>
  <c r="Q51" i="1"/>
  <c r="I35" i="1" l="1"/>
  <c r="M35" i="1" s="1"/>
  <c r="M33" i="1"/>
  <c r="G73" i="1"/>
  <c r="M73" i="1" s="1"/>
  <c r="Q70" i="1"/>
  <c r="I32" i="1"/>
  <c r="P32" i="1"/>
  <c r="Q32" i="1" s="1"/>
  <c r="N73" i="1"/>
  <c r="P27" i="1"/>
  <c r="P29" i="1" s="1"/>
  <c r="I70" i="1"/>
  <c r="I73" i="1" s="1"/>
  <c r="Q60" i="1"/>
  <c r="N41" i="1"/>
  <c r="P39" i="1"/>
  <c r="N35" i="1"/>
  <c r="P33" i="1"/>
  <c r="F22" i="1"/>
  <c r="E21" i="1"/>
  <c r="D20" i="1"/>
  <c r="D24" i="1" s="1"/>
  <c r="D74" i="1" s="1"/>
  <c r="M70" i="1" l="1"/>
  <c r="I74" i="1"/>
  <c r="H22" i="1"/>
  <c r="G24" i="1"/>
  <c r="G74" i="1" s="1"/>
  <c r="M74" i="1" s="1"/>
  <c r="O22" i="1"/>
  <c r="P41" i="1"/>
  <c r="Q41" i="1" s="1"/>
  <c r="Q39" i="1"/>
  <c r="P35" i="1"/>
  <c r="Q35" i="1" s="1"/>
  <c r="Q33" i="1"/>
  <c r="P70" i="1"/>
  <c r="P73" i="1" s="1"/>
  <c r="Q73" i="1" s="1"/>
  <c r="H20" i="1" l="1"/>
  <c r="M20" i="1" s="1"/>
  <c r="M22" i="1"/>
  <c r="P74" i="1"/>
  <c r="P72" i="1"/>
  <c r="Q72" i="1"/>
  <c r="H24" i="1"/>
  <c r="H74" i="1" s="1"/>
  <c r="Q22" i="1"/>
  <c r="N24" i="1" l="1"/>
  <c r="N74" i="1" s="1"/>
  <c r="Q74" i="1" s="1"/>
  <c r="O20" i="1"/>
  <c r="O24" i="1" s="1"/>
  <c r="Q20" i="1"/>
  <c r="Q24" i="1" l="1"/>
  <c r="O74" i="1"/>
  <c r="M24" i="1"/>
  <c r="Q30" i="1" l="1"/>
  <c r="Q27" i="1"/>
  <c r="Q45" i="1"/>
  <c r="Q53" i="1" l="1"/>
</calcChain>
</file>

<file path=xl/sharedStrings.xml><?xml version="1.0" encoding="utf-8"?>
<sst xmlns="http://schemas.openxmlformats.org/spreadsheetml/2006/main" count="174" uniqueCount="104">
  <si>
    <t>Наименование проекта/работы</t>
  </si>
  <si>
    <t>Наименование подразделения Банка России</t>
  </si>
  <si>
    <t>Общая стоимость</t>
  </si>
  <si>
    <t>Начало</t>
  </si>
  <si>
    <t>Окончание</t>
  </si>
  <si>
    <t>в том числе по cтатьям</t>
  </si>
  <si>
    <t>Раздел 1. Проекты Банка России</t>
  </si>
  <si>
    <t>Номер проекта/ работы</t>
  </si>
  <si>
    <t>Выполнено на отчетную дату</t>
  </si>
  <si>
    <t>№</t>
  </si>
  <si>
    <t>Дата</t>
  </si>
  <si>
    <t xml:space="preserve"> Сроки выполнения                                                                                                                              </t>
  </si>
  <si>
    <t>Всего</t>
  </si>
  <si>
    <t>% от 
годового объема затрат (расходов) по актуальной версии плана</t>
  </si>
  <si>
    <t>Состояние проекта/работы</t>
  </si>
  <si>
    <t>Пояснения к состоянию проекта/работы</t>
  </si>
  <si>
    <t xml:space="preserve">Документ, подтверждающий состояние проекта/работы </t>
  </si>
  <si>
    <t>Код состояния проекта/работы</t>
  </si>
  <si>
    <t>Приложение 6</t>
  </si>
  <si>
    <t>«Приложение 27
к Положению Банка России 
от  26 декабря 2017  года  № 623-П               
 «О финансовом планировании в Банке России»</t>
  </si>
  <si>
    <t>суммы - в рублях</t>
  </si>
  <si>
    <t>к Указанию Банка России
от 25 декабря 2018 года № 5040-У
«О внесении изменений в Положение Банка России от 26 декабря 2017 года № 623-П «О финансовом планировании в Банке России»</t>
  </si>
  <si>
    <t>Раздел 2. Строительство (реконструкция) и приобретение зданий и сооружений</t>
  </si>
  <si>
    <t>в том числе: проектирование</t>
  </si>
  <si>
    <t>строительство (реконструкция)</t>
  </si>
  <si>
    <t>Раздел 3. Создание инженерных и технологических систем, установок, обеспечивающих функционирование зданий и сооружений</t>
  </si>
  <si>
    <t>в том числе проектирование:</t>
  </si>
  <si>
    <t>реализация проектных решений</t>
  </si>
  <si>
    <t>3.55</t>
  </si>
  <si>
    <t>Отделение по Амурской области Дальневосточного ГУ Банка России</t>
  </si>
  <si>
    <t>3.62</t>
  </si>
  <si>
    <t>Отделение по Еврейской АО Дальневосточного ГУ Банка России</t>
  </si>
  <si>
    <t>Дальневосточное ГУ Банка России г. Владивосток</t>
  </si>
  <si>
    <t>Дальневосточное ГУ Банка России г.Владивосток</t>
  </si>
  <si>
    <t>201.1000</t>
  </si>
  <si>
    <t>201.2000</t>
  </si>
  <si>
    <t>Дальневосточного ГУ Банка России</t>
  </si>
  <si>
    <t>Создание системы автоматического газового пожаротушения в хранилище к зданию по адресу: Амурская область, г.Благовещенск, ул. Б. Хмельницкого, 52/2</t>
  </si>
  <si>
    <t>Создание системы кондиционирования административного здания по адресу: Амурская область, г.Благовещенск, ул. Б. Хмельницкого, 52/2</t>
  </si>
  <si>
    <t>Создание системы приточно-вытяжной вентиляции административного здания по адресу: Амурская область, г.Благовещенск, ул. Б. Хмельницкого, 52/2</t>
  </si>
  <si>
    <t>Создание автоматической установки газового пожаротушения в кладовой административного здания, расположенного по адресу: Еврейская автономная область, г.Биробиджан, проспект 60 -летия образования СССР, 5</t>
  </si>
  <si>
    <t>3.56</t>
  </si>
  <si>
    <t>Отделение по Магаданской области Дальневосточного ГУ Банка России</t>
  </si>
  <si>
    <t>3.58</t>
  </si>
  <si>
    <t>3.59</t>
  </si>
  <si>
    <t>Создание системы электрообогрева фрагментов кровли административного здания Отделения Магадан, расположенного по адресу: г. Магадан, ул. Пушкина, д. 4</t>
  </si>
  <si>
    <t>Создание автоматической системы газового пожаротушения в помещениях № 17 и № 41 здания Отделения Магадан, по адресу: г. Магадан, ул. Пушкина, д. 4</t>
  </si>
  <si>
    <t>3.60</t>
  </si>
  <si>
    <t>Создание системы приточно-вытяжной вентиляции в помещениях кассового узла в административном здании Отделения по Еврейской автономной области, расположенного по адресу: Еврейская автономная область г. Биробиджан, проспект 60-летия образования СССР, 5</t>
  </si>
  <si>
    <t>3.61</t>
  </si>
  <si>
    <t>3.68</t>
  </si>
  <si>
    <t>3.63</t>
  </si>
  <si>
    <t>3.64</t>
  </si>
  <si>
    <t>3.65</t>
  </si>
  <si>
    <t>3.66</t>
  </si>
  <si>
    <t>61</t>
  </si>
  <si>
    <t>ВТС (251) 119-87</t>
  </si>
  <si>
    <t>Лисинчук А.А.</t>
  </si>
  <si>
    <t>б/н</t>
  </si>
  <si>
    <t>Утверждено на 2021 год</t>
  </si>
  <si>
    <t>Выполнение плана в 2021 году</t>
  </si>
  <si>
    <t>Ожидаемое исполнение за 2021 год</t>
  </si>
  <si>
    <t xml:space="preserve">Отчет об исполнении Плана капитального строительства объектов Банка России на 2021 год и плановый период 2022-2023 годов                                                   </t>
  </si>
  <si>
    <t xml:space="preserve">Итого по разделу 1  (0 проектов, 0 работ)      </t>
  </si>
  <si>
    <t>Реконструкция отдельных помещений информатизации для размещения оборудования информационно-телекоммуникационных систем (ИТС) здания Дальневосточного ГУ Банка России, расположенного по адресу: г. Владивосток, Океанский проспект, д. 34</t>
  </si>
  <si>
    <t>2.18</t>
  </si>
  <si>
    <t>Создание приточно-вытяжной вентиляции в здании Дальневосточного ГУ Банка России, расположенного по адресу: Приморский край, Надеждинский район, с. Вольно-Надеждинское, ул. Пушкина, д. 59</t>
  </si>
  <si>
    <t>Создание системы вентиляции в РКЦ, пристройке РКЦ, проходной пристройки РКЦ (лит. А, А1, А2) по адресу: Приморский край, г. Уссурийск, ул. Некрасова, д. 102</t>
  </si>
  <si>
    <t>3.80</t>
  </si>
  <si>
    <t>Создание системы вентиляции в помещениях столовой Дальневосточного ГУ Банка России по адресу: г. Владивосток, ул. Светланская, д. 73</t>
  </si>
  <si>
    <t>Отделение-НБ по Республике Саха (Якутия) Дальневосточного ГУ Банка России</t>
  </si>
  <si>
    <t>Создание автоматической системы пожаротушения в помещении кладовой №1 в здании Литер А, А3, А4, А5 Отделения НБ Республика Саха (Якутия) Дальневосточного ГУ Банка России по адресу: Республика Саха (Якутия), г. Якутск, ул. Кирова, 17</t>
  </si>
  <si>
    <t>Создание системы кондиционирования воздуха в помещениях Центрального банка Российской Федерации по адресу: г. Владивосток, пр-кт Океанский, 34</t>
  </si>
  <si>
    <t>3.92</t>
  </si>
  <si>
    <t>Создание системы "Подъемник для доступа маломобильных групп населения здания Отделения Магадан Дальневосточного ГУ Банка России по адресу: Магаданская область, г. Магадан, ул. Пушкина, д. 4"</t>
  </si>
  <si>
    <t>01.02.2021</t>
  </si>
  <si>
    <t>72</t>
  </si>
  <si>
    <t xml:space="preserve">Итого по разделу 3  (14 работ)      </t>
  </si>
  <si>
    <t>Всего по Плану (0 проектов, 15 работ)</t>
  </si>
  <si>
    <t>15.04.2021</t>
  </si>
  <si>
    <t>71</t>
  </si>
  <si>
    <t>3</t>
  </si>
  <si>
    <t>23.04.2021</t>
  </si>
  <si>
    <t>ПТ-21-01</t>
  </si>
  <si>
    <t>06.04.2021</t>
  </si>
  <si>
    <t>82</t>
  </si>
  <si>
    <t>БР16-2021</t>
  </si>
  <si>
    <t>09.09.2021</t>
  </si>
  <si>
    <t xml:space="preserve">Итого по разделу 2 (1 работа)      </t>
  </si>
  <si>
    <t>10.09.2021</t>
  </si>
  <si>
    <t>ДГУ-2021-01</t>
  </si>
  <si>
    <t>13.08.2021</t>
  </si>
  <si>
    <t>Т-016/ВС-21</t>
  </si>
  <si>
    <t>14.07.2021</t>
  </si>
  <si>
    <t xml:space="preserve"> РЦ-60-2-2/111</t>
  </si>
  <si>
    <t>07.09.2021</t>
  </si>
  <si>
    <t>2022</t>
  </si>
  <si>
    <t>06.07.2021</t>
  </si>
  <si>
    <t>17.09.2021</t>
  </si>
  <si>
    <t>Создание автоматической системы газового пожаротушения в здании Центрального банка Российской Федерации, расположенном по адресу: Приморский край, Надеждинский район, с. Вольно-Надеждинское, ул. Пушкина, д. 59 (лит. А)</t>
  </si>
  <si>
    <t xml:space="preserve"> за 12 месяцев 2021 года</t>
  </si>
  <si>
    <t>62</t>
  </si>
  <si>
    <t>20.04.2021</t>
  </si>
  <si>
    <t>2021-М-01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</si>
</sst>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6"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Times New Roman"/>
      <family val="1"/>
      <charset val="204"/>
    </font>
    <font>
      <sz val="10"/>
      <name val="Helv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cademy"/>
    </font>
    <font>
      <sz val="10"/>
      <name val="Arial Cyr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0" fillId="0" borderId="0"/>
  </cellStyleXfs>
  <cellXfs count="168">
    <xf numFmtId="0" fontId="0" fillId="0" borderId="0" xfId="0"/>
    <xf numFmtId="0" fontId="2" fillId="0" borderId="0" xfId="0" applyFont="1" applyFill="1"/>
    <xf numFmtId="0" fontId="7" fillId="0" borderId="0" xfId="0" applyFont="1" applyFill="1"/>
    <xf numFmtId="0" fontId="5" fillId="0" borderId="2" xfId="4" applyNumberFormat="1" applyFont="1" applyFill="1" applyBorder="1" applyAlignment="1">
      <alignment vertical="center" wrapText="1"/>
    </xf>
    <xf numFmtId="0" fontId="5" fillId="0" borderId="2" xfId="1" applyFont="1" applyFill="1" applyBorder="1" applyAlignment="1" applyProtection="1">
      <alignment vertical="center" wrapText="1"/>
      <protection locked="0"/>
    </xf>
    <xf numFmtId="0" fontId="2" fillId="0" borderId="0" xfId="0" applyFont="1" applyFill="1" applyAlignment="1">
      <alignment vertical="center"/>
    </xf>
    <xf numFmtId="0" fontId="8" fillId="0" borderId="0" xfId="0" applyFont="1" applyFill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right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>
      <alignment horizontal="left" wrapText="1"/>
    </xf>
    <xf numFmtId="0" fontId="2" fillId="3" borderId="0" xfId="0" applyFont="1" applyFill="1"/>
    <xf numFmtId="49" fontId="2" fillId="0" borderId="0" xfId="1" applyNumberFormat="1" applyFont="1" applyFill="1"/>
    <xf numFmtId="49" fontId="5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5" fillId="0" borderId="2" xfId="1" applyFont="1" applyFill="1" applyBorder="1" applyAlignment="1" applyProtection="1">
      <alignment horizontal="center" vertical="center" wrapText="1"/>
      <protection locked="0"/>
    </xf>
    <xf numFmtId="0" fontId="5" fillId="0" borderId="2" xfId="4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2" applyFont="1" applyFill="1" applyAlignment="1">
      <alignment vertical="top" wrapText="1"/>
    </xf>
    <xf numFmtId="0" fontId="8" fillId="0" borderId="0" xfId="0" applyFont="1" applyFill="1" applyAlignment="1" applyProtection="1">
      <alignment horizontal="center" vertical="center" wrapText="1"/>
      <protection locked="0"/>
    </xf>
    <xf numFmtId="49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1" applyFont="1" applyFill="1" applyBorder="1" applyAlignment="1" applyProtection="1">
      <alignment vertical="top" wrapText="1"/>
      <protection locked="0"/>
    </xf>
    <xf numFmtId="3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3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7" xfId="1" applyFont="1" applyFill="1" applyBorder="1" applyAlignment="1" applyProtection="1">
      <alignment horizontal="left" vertical="top" wrapText="1"/>
      <protection locked="0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2" borderId="0" xfId="0" applyFont="1" applyFill="1"/>
    <xf numFmtId="0" fontId="11" fillId="3" borderId="2" xfId="1" applyFont="1" applyFill="1" applyBorder="1" applyAlignment="1" applyProtection="1">
      <alignment vertical="center" wrapText="1"/>
      <protection locked="0"/>
    </xf>
    <xf numFmtId="0" fontId="11" fillId="3" borderId="2" xfId="1" applyFont="1" applyFill="1" applyBorder="1" applyAlignment="1" applyProtection="1">
      <alignment horizontal="center" vertical="center" wrapText="1"/>
      <protection locked="0"/>
    </xf>
    <xf numFmtId="3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3" borderId="0" xfId="0" applyFont="1" applyFill="1" applyAlignment="1">
      <alignment horizontal="center" vertical="top"/>
    </xf>
    <xf numFmtId="0" fontId="13" fillId="3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3" borderId="2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>
      <alignment horizontal="center" vertical="center" wrapText="1"/>
    </xf>
    <xf numFmtId="0" fontId="11" fillId="3" borderId="1" xfId="1" applyFont="1" applyFill="1" applyBorder="1" applyAlignment="1" applyProtection="1">
      <alignment vertical="center" wrapText="1"/>
      <protection locked="0"/>
    </xf>
    <xf numFmtId="0" fontId="8" fillId="4" borderId="2" xfId="1" applyFont="1" applyFill="1" applyBorder="1" applyAlignment="1" applyProtection="1">
      <alignment horizontal="center" vertical="center" wrapText="1"/>
      <protection locked="0"/>
    </xf>
    <xf numFmtId="49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/>
    <xf numFmtId="0" fontId="2" fillId="3" borderId="2" xfId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Border="1" applyAlignment="1">
      <alignment horizontal="left" wrapText="1"/>
    </xf>
    <xf numFmtId="0" fontId="2" fillId="2" borderId="2" xfId="1" applyFont="1" applyFill="1" applyBorder="1" applyAlignment="1" applyProtection="1">
      <alignment horizontal="center" vertical="center" wrapText="1"/>
    </xf>
    <xf numFmtId="3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Border="1" applyAlignment="1">
      <alignment horizontal="left" wrapText="1"/>
    </xf>
    <xf numFmtId="0" fontId="8" fillId="4" borderId="2" xfId="1" applyFont="1" applyFill="1" applyBorder="1" applyAlignment="1" applyProtection="1">
      <alignment vertical="center" wrapText="1"/>
      <protection locked="0"/>
    </xf>
    <xf numFmtId="3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0" xfId="0" applyFont="1" applyFill="1" applyAlignment="1">
      <alignment vertical="center"/>
    </xf>
    <xf numFmtId="0" fontId="13" fillId="2" borderId="0" xfId="0" applyFont="1" applyFill="1"/>
    <xf numFmtId="0" fontId="11" fillId="2" borderId="0" xfId="0" applyFont="1" applyFill="1" applyBorder="1" applyAlignment="1">
      <alignment vertical="center" wrapText="1"/>
    </xf>
    <xf numFmtId="164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Alignment="1">
      <alignment horizontal="center" vertical="center"/>
    </xf>
    <xf numFmtId="0" fontId="8" fillId="5" borderId="0" xfId="0" applyFont="1" applyFill="1"/>
    <xf numFmtId="0" fontId="8" fillId="5" borderId="0" xfId="0" applyFont="1" applyFill="1" applyAlignment="1" applyProtection="1">
      <alignment horizontal="center" vertical="center" wrapText="1"/>
      <protection locked="0"/>
    </xf>
    <xf numFmtId="0" fontId="2" fillId="5" borderId="2" xfId="1" applyFont="1" applyFill="1" applyBorder="1" applyAlignment="1" applyProtection="1">
      <alignment horizontal="center" vertical="center" wrapText="1"/>
    </xf>
    <xf numFmtId="3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Border="1" applyAlignment="1">
      <alignment horizontal="left" wrapText="1"/>
    </xf>
    <xf numFmtId="0" fontId="8" fillId="5" borderId="2" xfId="1" applyFont="1" applyFill="1" applyBorder="1" applyAlignment="1" applyProtection="1">
      <alignment horizontal="center" vertical="center" wrapText="1"/>
      <protection locked="0"/>
    </xf>
    <xf numFmtId="49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/>
    <xf numFmtId="3" fontId="8" fillId="3" borderId="1" xfId="1" applyNumberFormat="1" applyFont="1" applyFill="1" applyBorder="1" applyAlignment="1" applyProtection="1">
      <alignment horizontal="center" vertical="center" wrapText="1"/>
      <protection locked="0"/>
    </xf>
    <xf numFmtId="3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1" applyFont="1" applyFill="1" applyBorder="1" applyAlignment="1" applyProtection="1">
      <alignment horizontal="center" vertical="center" wrapText="1"/>
      <protection locked="0"/>
    </xf>
    <xf numFmtId="49" fontId="8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5" borderId="2" xfId="4" applyNumberFormat="1" applyFont="1" applyFill="1" applyBorder="1" applyAlignment="1">
      <alignment horizontal="left" vertical="center"/>
    </xf>
    <xf numFmtId="0" fontId="2" fillId="5" borderId="2" xfId="0" applyFont="1" applyFill="1" applyBorder="1"/>
    <xf numFmtId="49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3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8" xfId="1" applyFont="1" applyFill="1" applyBorder="1" applyAlignment="1" applyProtection="1">
      <alignment horizontal="left" vertical="top" wrapText="1"/>
      <protection locked="0"/>
    </xf>
    <xf numFmtId="164" fontId="8" fillId="3" borderId="2" xfId="1" applyNumberFormat="1" applyFont="1" applyFill="1" applyBorder="1" applyAlignment="1" applyProtection="1">
      <alignment vertical="top" wrapText="1"/>
      <protection locked="0"/>
    </xf>
    <xf numFmtId="164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/>
    <xf numFmtId="0" fontId="2" fillId="5" borderId="0" xfId="0" applyFont="1" applyFill="1" applyBorder="1"/>
    <xf numFmtId="0" fontId="14" fillId="3" borderId="0" xfId="0" applyFont="1" applyFill="1" applyBorder="1" applyAlignment="1">
      <alignment horizontal="center" vertical="top"/>
    </xf>
    <xf numFmtId="0" fontId="13" fillId="3" borderId="0" xfId="0" applyFont="1" applyFill="1" applyBorder="1"/>
    <xf numFmtId="0" fontId="13" fillId="2" borderId="0" xfId="0" applyFont="1" applyFill="1" applyBorder="1"/>
    <xf numFmtId="1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8" fillId="3" borderId="1" xfId="1" applyNumberFormat="1" applyFont="1" applyFill="1" applyBorder="1" applyAlignment="1" applyProtection="1">
      <alignment horizontal="left" vertical="center" wrapText="1"/>
      <protection locked="0"/>
    </xf>
    <xf numFmtId="3" fontId="8" fillId="3" borderId="1" xfId="1" applyNumberFormat="1" applyFont="1" applyFill="1" applyBorder="1" applyAlignment="1" applyProtection="1">
      <alignment horizontal="left" vertical="center" wrapText="1"/>
      <protection locked="0"/>
    </xf>
    <xf numFmtId="1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4" applyNumberFormat="1" applyFont="1" applyFill="1" applyBorder="1" applyAlignment="1">
      <alignment vertical="center" wrapText="1"/>
    </xf>
    <xf numFmtId="0" fontId="5" fillId="5" borderId="2" xfId="4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11" fillId="3" borderId="9" xfId="4" applyNumberFormat="1" applyFont="1" applyFill="1" applyBorder="1" applyAlignment="1">
      <alignment horizontal="left" vertical="center"/>
    </xf>
    <xf numFmtId="0" fontId="11" fillId="3" borderId="10" xfId="4" applyNumberFormat="1" applyFont="1" applyFill="1" applyBorder="1" applyAlignment="1">
      <alignment horizontal="left" vertical="center"/>
    </xf>
    <xf numFmtId="0" fontId="11" fillId="3" borderId="11" xfId="4" applyNumberFormat="1" applyFont="1" applyFill="1" applyBorder="1" applyAlignment="1">
      <alignment horizontal="left" vertical="center"/>
    </xf>
    <xf numFmtId="49" fontId="2" fillId="0" borderId="21" xfId="1" applyNumberFormat="1" applyFont="1" applyFill="1" applyBorder="1" applyAlignment="1" applyProtection="1">
      <alignment horizontal="center" vertical="center" wrapText="1"/>
    </xf>
    <xf numFmtId="0" fontId="2" fillId="0" borderId="22" xfId="1" applyFont="1" applyFill="1" applyBorder="1" applyAlignment="1" applyProtection="1">
      <alignment horizontal="center" vertical="center" wrapText="1"/>
    </xf>
    <xf numFmtId="49" fontId="2" fillId="4" borderId="21" xfId="1" applyNumberFormat="1" applyFont="1" applyFill="1" applyBorder="1" applyAlignment="1" applyProtection="1">
      <alignment horizontal="center" vertical="center" wrapText="1"/>
    </xf>
    <xf numFmtId="49" fontId="2" fillId="4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1" xfId="1" applyNumberFormat="1" applyFont="1" applyFill="1" applyBorder="1" applyAlignment="1" applyProtection="1">
      <alignment horizontal="center" vertical="center" wrapText="1"/>
    </xf>
    <xf numFmtId="49" fontId="2" fillId="3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5" borderId="22" xfId="1" applyNumberFormat="1" applyFont="1" applyFill="1" applyBorder="1" applyAlignment="1" applyProtection="1">
      <alignment horizontal="center" vertical="center" wrapText="1"/>
      <protection locked="0"/>
    </xf>
    <xf numFmtId="49" fontId="13" fillId="3" borderId="23" xfId="1" applyNumberFormat="1" applyFont="1" applyFill="1" applyBorder="1" applyAlignment="1" applyProtection="1">
      <alignment horizontal="center" vertical="center" wrapText="1"/>
    </xf>
    <xf numFmtId="49" fontId="13" fillId="3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49" fontId="5" fillId="0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5" borderId="21" xfId="1" applyNumberFormat="1" applyFont="1" applyFill="1" applyBorder="1" applyAlignment="1" applyProtection="1">
      <alignment horizontal="center" vertical="center" wrapText="1"/>
    </xf>
    <xf numFmtId="49" fontId="2" fillId="5" borderId="24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3" xfId="1" applyNumberFormat="1" applyFont="1" applyFill="1" applyBorder="1" applyAlignment="1" applyProtection="1">
      <alignment horizontal="center" vertical="center" wrapText="1"/>
    </xf>
    <xf numFmtId="49" fontId="2" fillId="3" borderId="24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25" xfId="1" applyNumberFormat="1" applyFont="1" applyFill="1" applyBorder="1" applyAlignment="1" applyProtection="1">
      <alignment horizontal="center" vertical="center" wrapText="1"/>
    </xf>
    <xf numFmtId="0" fontId="11" fillId="2" borderId="26" xfId="1" applyFont="1" applyFill="1" applyBorder="1" applyAlignment="1" applyProtection="1">
      <alignment vertical="center" wrapText="1"/>
      <protection locked="0"/>
    </xf>
    <xf numFmtId="0" fontId="11" fillId="2" borderId="26" xfId="1" applyFont="1" applyFill="1" applyBorder="1" applyAlignment="1" applyProtection="1">
      <alignment horizontal="center" vertical="center" wrapText="1"/>
      <protection locked="0"/>
    </xf>
    <xf numFmtId="3" fontId="12" fillId="2" borderId="26" xfId="1" applyNumberFormat="1" applyFont="1" applyFill="1" applyBorder="1" applyAlignment="1" applyProtection="1">
      <alignment horizontal="center" vertical="center" wrapText="1"/>
      <protection locked="0"/>
    </xf>
    <xf numFmtId="49" fontId="12" fillId="2" borderId="26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27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/>
    <xf numFmtId="49" fontId="2" fillId="0" borderId="2" xfId="1" applyNumberFormat="1" applyFont="1" applyFill="1" applyBorder="1" applyAlignment="1" applyProtection="1">
      <alignment horizontal="center" vertical="center" wrapText="1"/>
      <protection locked="0"/>
    </xf>
    <xf numFmtId="2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Fill="1" applyAlignment="1">
      <alignment horizontal="center" vertical="center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21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14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0" fontId="2" fillId="0" borderId="14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3" borderId="2" xfId="1" applyFont="1" applyFill="1" applyBorder="1" applyAlignment="1" applyProtection="1">
      <alignment horizontal="center" vertical="center" textRotation="90" wrapText="1"/>
    </xf>
    <xf numFmtId="0" fontId="2" fillId="2" borderId="2" xfId="1" applyFont="1" applyFill="1" applyBorder="1" applyAlignment="1" applyProtection="1">
      <alignment horizontal="center" vertical="center" textRotation="90" wrapText="1"/>
    </xf>
    <xf numFmtId="3" fontId="2" fillId="0" borderId="2" xfId="3" applyNumberFormat="1" applyFont="1" applyFill="1" applyBorder="1" applyAlignment="1" applyProtection="1">
      <alignment horizontal="center" vertical="center" wrapText="1"/>
    </xf>
    <xf numFmtId="3" fontId="2" fillId="5" borderId="2" xfId="3" applyNumberFormat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11" fillId="4" borderId="6" xfId="1" applyFont="1" applyFill="1" applyBorder="1" applyAlignment="1" applyProtection="1">
      <alignment horizontal="left" vertical="center" wrapText="1"/>
      <protection locked="0"/>
    </xf>
    <xf numFmtId="0" fontId="11" fillId="4" borderId="7" xfId="1" applyFont="1" applyFill="1" applyBorder="1" applyAlignment="1" applyProtection="1">
      <alignment horizontal="left" vertical="center" wrapText="1"/>
      <protection locked="0"/>
    </xf>
    <xf numFmtId="0" fontId="11" fillId="4" borderId="8" xfId="1" applyFont="1" applyFill="1" applyBorder="1" applyAlignment="1" applyProtection="1">
      <alignment horizontal="left" vertical="center" wrapText="1"/>
      <protection locked="0"/>
    </xf>
    <xf numFmtId="0" fontId="11" fillId="4" borderId="9" xfId="1" applyFont="1" applyFill="1" applyBorder="1" applyAlignment="1" applyProtection="1">
      <alignment horizontal="left" vertical="center" wrapText="1"/>
      <protection locked="0"/>
    </xf>
    <xf numFmtId="0" fontId="11" fillId="4" borderId="10" xfId="1" applyFont="1" applyFill="1" applyBorder="1" applyAlignment="1" applyProtection="1">
      <alignment horizontal="left" vertical="center" wrapText="1"/>
      <protection locked="0"/>
    </xf>
    <xf numFmtId="0" fontId="11" fillId="4" borderId="11" xfId="1" applyFont="1" applyFill="1" applyBorder="1" applyAlignment="1" applyProtection="1">
      <alignment horizontal="left" vertical="center" wrapText="1"/>
      <protection locked="0"/>
    </xf>
    <xf numFmtId="0" fontId="11" fillId="3" borderId="9" xfId="1" applyFont="1" applyFill="1" applyBorder="1" applyAlignment="1" applyProtection="1">
      <alignment horizontal="left" vertical="top" wrapText="1"/>
      <protection locked="0"/>
    </xf>
    <xf numFmtId="0" fontId="11" fillId="3" borderId="10" xfId="1" applyFont="1" applyFill="1" applyBorder="1" applyAlignment="1" applyProtection="1">
      <alignment horizontal="left" vertical="top" wrapText="1"/>
      <protection locked="0"/>
    </xf>
    <xf numFmtId="0" fontId="11" fillId="3" borderId="11" xfId="1" applyFont="1" applyFill="1" applyBorder="1" applyAlignment="1" applyProtection="1">
      <alignment horizontal="left" vertical="top" wrapText="1"/>
      <protection locked="0"/>
    </xf>
    <xf numFmtId="0" fontId="11" fillId="3" borderId="9" xfId="4" applyNumberFormat="1" applyFont="1" applyFill="1" applyBorder="1" applyAlignment="1">
      <alignment horizontal="left" vertical="center"/>
    </xf>
    <xf numFmtId="0" fontId="11" fillId="3" borderId="10" xfId="4" applyNumberFormat="1" applyFont="1" applyFill="1" applyBorder="1" applyAlignment="1">
      <alignment horizontal="left" vertical="center"/>
    </xf>
    <xf numFmtId="0" fontId="11" fillId="3" borderId="11" xfId="4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2" fillId="0" borderId="15" xfId="1" applyFont="1" applyFill="1" applyBorder="1" applyAlignment="1" applyProtection="1">
      <alignment horizontal="center" vertical="center" wrapText="1"/>
    </xf>
    <xf numFmtId="0" fontId="2" fillId="0" borderId="16" xfId="1" applyFont="1" applyFill="1" applyBorder="1" applyAlignment="1" applyProtection="1">
      <alignment horizontal="center" vertical="center" wrapText="1"/>
    </xf>
    <xf numFmtId="0" fontId="2" fillId="0" borderId="12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17" xfId="1" applyFont="1" applyFill="1" applyBorder="1" applyAlignment="1" applyProtection="1">
      <alignment horizontal="center" vertical="center" wrapText="1"/>
    </xf>
    <xf numFmtId="0" fontId="2" fillId="0" borderId="18" xfId="1" applyFont="1" applyFill="1" applyBorder="1" applyAlignment="1" applyProtection="1">
      <alignment horizontal="center" vertical="center" wrapText="1"/>
    </xf>
    <xf numFmtId="0" fontId="2" fillId="0" borderId="19" xfId="1" applyFont="1" applyFill="1" applyBorder="1" applyAlignment="1" applyProtection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5"/>
    <cellStyle name="Обычный_SVOD" xfId="3"/>
    <cellStyle name="Обычный_корректир ГУН КС-2" xfId="2"/>
    <cellStyle name="Обычный_Лист в СВОДНЫЙ-ИЗМ" xfId="4"/>
    <cellStyle name="Стиль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Z78"/>
  <sheetViews>
    <sheetView tabSelected="1" topLeftCell="A8" zoomScale="70" zoomScaleNormal="70" workbookViewId="0">
      <pane ySplit="8" topLeftCell="A67" activePane="bottomLeft" state="frozen"/>
      <selection activeCell="A8" sqref="A8"/>
      <selection pane="bottomLeft" activeCell="A76" sqref="A76:XFD81"/>
    </sheetView>
  </sheetViews>
  <sheetFormatPr defaultColWidth="9.140625" defaultRowHeight="15"/>
  <cols>
    <col min="1" max="1" width="14.7109375" style="14" customWidth="1"/>
    <col min="2" max="2" width="50.5703125" style="1" customWidth="1"/>
    <col min="3" max="3" width="25.7109375" style="17" customWidth="1"/>
    <col min="4" max="4" width="15.28515625" style="6" customWidth="1"/>
    <col min="5" max="6" width="15.7109375" style="6" customWidth="1"/>
    <col min="7" max="7" width="17.85546875" style="6" customWidth="1"/>
    <col min="8" max="8" width="17.85546875" style="48" customWidth="1"/>
    <col min="9" max="9" width="17.85546875" style="33" customWidth="1"/>
    <col min="10" max="10" width="17.28515625" style="63" customWidth="1"/>
    <col min="11" max="11" width="18.5703125" style="48" customWidth="1"/>
    <col min="12" max="12" width="18.5703125" style="33" customWidth="1"/>
    <col min="13" max="13" width="15.5703125" style="40" customWidth="1"/>
    <col min="14" max="14" width="18.42578125" style="6" customWidth="1"/>
    <col min="15" max="15" width="18.42578125" style="48" customWidth="1"/>
    <col min="16" max="16" width="18.42578125" style="33" customWidth="1"/>
    <col min="17" max="17" width="15.28515625" style="40" customWidth="1"/>
    <col min="18" max="18" width="15.85546875" style="6" customWidth="1"/>
    <col min="19" max="19" width="13" style="6" customWidth="1"/>
    <col min="20" max="20" width="14.140625" style="6" customWidth="1"/>
    <col min="21" max="21" width="42.5703125" style="1" customWidth="1"/>
    <col min="22" max="16384" width="9.140625" style="1"/>
  </cols>
  <sheetData>
    <row r="1" spans="1:21" ht="15.75" customHeight="1">
      <c r="S1" s="154" t="s">
        <v>18</v>
      </c>
      <c r="T1" s="154"/>
      <c r="U1" s="154"/>
    </row>
    <row r="2" spans="1:21" ht="84.75" customHeight="1">
      <c r="S2" s="154" t="s">
        <v>21</v>
      </c>
      <c r="T2" s="154"/>
      <c r="U2" s="154"/>
    </row>
    <row r="3" spans="1:21" ht="78.75" customHeight="1">
      <c r="Q3" s="41"/>
      <c r="R3" s="21"/>
      <c r="S3" s="154" t="s">
        <v>19</v>
      </c>
      <c r="T3" s="154"/>
      <c r="U3" s="154"/>
    </row>
    <row r="4" spans="1:21" s="17" customFormat="1" ht="30" customHeight="1">
      <c r="A4" s="62"/>
      <c r="B4" s="156" t="s">
        <v>62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</row>
    <row r="5" spans="1:21" s="17" customFormat="1" ht="30" customHeight="1">
      <c r="A5" s="123" t="s">
        <v>36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</row>
    <row r="6" spans="1:21" s="17" customFormat="1" ht="30" customHeight="1">
      <c r="A6" s="123" t="s">
        <v>100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</row>
    <row r="7" spans="1:21" ht="26.25" customHeight="1" thickBot="1">
      <c r="A7" s="15"/>
      <c r="B7" s="9"/>
      <c r="C7" s="11"/>
      <c r="D7" s="22"/>
      <c r="E7" s="22"/>
      <c r="F7" s="22"/>
      <c r="G7" s="22"/>
      <c r="H7" s="78"/>
      <c r="I7" s="79"/>
      <c r="J7" s="64"/>
      <c r="K7" s="78"/>
      <c r="L7" s="79"/>
      <c r="M7" s="22"/>
      <c r="N7" s="22"/>
      <c r="O7" s="78"/>
      <c r="P7" s="79"/>
      <c r="Q7" s="22"/>
      <c r="R7" s="22"/>
      <c r="S7" s="22"/>
      <c r="T7" s="22"/>
      <c r="U7" s="10" t="s">
        <v>20</v>
      </c>
    </row>
    <row r="8" spans="1:21" s="6" customFormat="1" ht="22.5" customHeight="1">
      <c r="A8" s="124" t="s">
        <v>7</v>
      </c>
      <c r="B8" s="126" t="s">
        <v>0</v>
      </c>
      <c r="C8" s="128" t="s">
        <v>1</v>
      </c>
      <c r="D8" s="130" t="s">
        <v>2</v>
      </c>
      <c r="E8" s="130" t="s">
        <v>11</v>
      </c>
      <c r="F8" s="130"/>
      <c r="G8" s="158" t="s">
        <v>59</v>
      </c>
      <c r="H8" s="159"/>
      <c r="I8" s="159"/>
      <c r="J8" s="162" t="s">
        <v>60</v>
      </c>
      <c r="K8" s="163"/>
      <c r="L8" s="163"/>
      <c r="M8" s="163"/>
      <c r="N8" s="163"/>
      <c r="O8" s="163"/>
      <c r="P8" s="163"/>
      <c r="Q8" s="164"/>
      <c r="R8" s="165" t="s">
        <v>14</v>
      </c>
      <c r="S8" s="165"/>
      <c r="T8" s="165"/>
      <c r="U8" s="166" t="s">
        <v>15</v>
      </c>
    </row>
    <row r="9" spans="1:21" s="6" customFormat="1">
      <c r="A9" s="125"/>
      <c r="B9" s="127"/>
      <c r="C9" s="129"/>
      <c r="D9" s="131"/>
      <c r="E9" s="131"/>
      <c r="F9" s="131"/>
      <c r="G9" s="160"/>
      <c r="H9" s="161"/>
      <c r="I9" s="161"/>
      <c r="J9" s="136" t="s">
        <v>8</v>
      </c>
      <c r="K9" s="137"/>
      <c r="L9" s="137"/>
      <c r="M9" s="138"/>
      <c r="N9" s="136" t="s">
        <v>61</v>
      </c>
      <c r="O9" s="137"/>
      <c r="P9" s="137"/>
      <c r="Q9" s="138"/>
      <c r="R9" s="155"/>
      <c r="S9" s="155"/>
      <c r="T9" s="155"/>
      <c r="U9" s="167"/>
    </row>
    <row r="10" spans="1:21" s="6" customFormat="1" ht="9.75" customHeight="1">
      <c r="A10" s="125"/>
      <c r="B10" s="127"/>
      <c r="C10" s="129"/>
      <c r="D10" s="131"/>
      <c r="E10" s="131"/>
      <c r="F10" s="131"/>
      <c r="G10" s="139"/>
      <c r="H10" s="140"/>
      <c r="I10" s="140"/>
      <c r="J10" s="139"/>
      <c r="K10" s="140"/>
      <c r="L10" s="140"/>
      <c r="M10" s="141"/>
      <c r="N10" s="139"/>
      <c r="O10" s="140"/>
      <c r="P10" s="140"/>
      <c r="Q10" s="141"/>
      <c r="R10" s="155"/>
      <c r="S10" s="155"/>
      <c r="T10" s="155"/>
      <c r="U10" s="167"/>
    </row>
    <row r="11" spans="1:21" s="6" customFormat="1" ht="33" customHeight="1">
      <c r="A11" s="125"/>
      <c r="B11" s="127"/>
      <c r="C11" s="129"/>
      <c r="D11" s="131"/>
      <c r="E11" s="131" t="s">
        <v>3</v>
      </c>
      <c r="F11" s="131" t="s">
        <v>4</v>
      </c>
      <c r="G11" s="134" t="s">
        <v>12</v>
      </c>
      <c r="H11" s="131" t="s">
        <v>5</v>
      </c>
      <c r="I11" s="131"/>
      <c r="J11" s="135" t="s">
        <v>12</v>
      </c>
      <c r="K11" s="131" t="s">
        <v>5</v>
      </c>
      <c r="L11" s="131"/>
      <c r="M11" s="134" t="s">
        <v>13</v>
      </c>
      <c r="N11" s="134" t="s">
        <v>12</v>
      </c>
      <c r="O11" s="131" t="s">
        <v>5</v>
      </c>
      <c r="P11" s="131"/>
      <c r="Q11" s="134" t="s">
        <v>13</v>
      </c>
      <c r="R11" s="155" t="s">
        <v>17</v>
      </c>
      <c r="S11" s="155" t="s">
        <v>16</v>
      </c>
      <c r="T11" s="155"/>
      <c r="U11" s="167"/>
    </row>
    <row r="12" spans="1:21" s="6" customFormat="1" ht="14.25" customHeight="1">
      <c r="A12" s="125"/>
      <c r="B12" s="127"/>
      <c r="C12" s="129"/>
      <c r="D12" s="131"/>
      <c r="E12" s="131"/>
      <c r="F12" s="131"/>
      <c r="G12" s="134"/>
      <c r="H12" s="132" t="s">
        <v>34</v>
      </c>
      <c r="I12" s="133" t="s">
        <v>35</v>
      </c>
      <c r="J12" s="135"/>
      <c r="K12" s="132" t="s">
        <v>34</v>
      </c>
      <c r="L12" s="133" t="s">
        <v>35</v>
      </c>
      <c r="M12" s="134"/>
      <c r="N12" s="134"/>
      <c r="O12" s="132" t="s">
        <v>34</v>
      </c>
      <c r="P12" s="133" t="s">
        <v>35</v>
      </c>
      <c r="Q12" s="134"/>
      <c r="R12" s="155"/>
      <c r="S12" s="155"/>
      <c r="T12" s="155"/>
      <c r="U12" s="167"/>
    </row>
    <row r="13" spans="1:21" s="6" customFormat="1" ht="20.25" customHeight="1">
      <c r="A13" s="125"/>
      <c r="B13" s="127"/>
      <c r="C13" s="129"/>
      <c r="D13" s="131"/>
      <c r="E13" s="131"/>
      <c r="F13" s="131"/>
      <c r="G13" s="134"/>
      <c r="H13" s="132"/>
      <c r="I13" s="133"/>
      <c r="J13" s="135"/>
      <c r="K13" s="132"/>
      <c r="L13" s="133"/>
      <c r="M13" s="134"/>
      <c r="N13" s="134"/>
      <c r="O13" s="132"/>
      <c r="P13" s="133"/>
      <c r="Q13" s="134"/>
      <c r="R13" s="155"/>
      <c r="S13" s="155" t="s">
        <v>9</v>
      </c>
      <c r="T13" s="155" t="s">
        <v>10</v>
      </c>
      <c r="U13" s="167"/>
    </row>
    <row r="14" spans="1:21" s="6" customFormat="1" ht="54" customHeight="1">
      <c r="A14" s="125"/>
      <c r="B14" s="127"/>
      <c r="C14" s="129"/>
      <c r="D14" s="131"/>
      <c r="E14" s="131"/>
      <c r="F14" s="131"/>
      <c r="G14" s="134"/>
      <c r="H14" s="132"/>
      <c r="I14" s="133"/>
      <c r="J14" s="135"/>
      <c r="K14" s="132"/>
      <c r="L14" s="133"/>
      <c r="M14" s="134"/>
      <c r="N14" s="134"/>
      <c r="O14" s="132"/>
      <c r="P14" s="133"/>
      <c r="Q14" s="134"/>
      <c r="R14" s="155"/>
      <c r="S14" s="155"/>
      <c r="T14" s="155"/>
      <c r="U14" s="167"/>
    </row>
    <row r="15" spans="1:21" s="2" customFormat="1" ht="21.6" customHeight="1">
      <c r="A15" s="99">
        <v>1</v>
      </c>
      <c r="B15" s="95">
        <v>2</v>
      </c>
      <c r="C15" s="95">
        <v>3</v>
      </c>
      <c r="D15" s="95">
        <v>4</v>
      </c>
      <c r="E15" s="95">
        <v>5</v>
      </c>
      <c r="F15" s="95">
        <v>6</v>
      </c>
      <c r="G15" s="95">
        <v>7</v>
      </c>
      <c r="H15" s="49">
        <v>8</v>
      </c>
      <c r="I15" s="52">
        <v>9</v>
      </c>
      <c r="J15" s="65">
        <v>10</v>
      </c>
      <c r="K15" s="49">
        <v>11</v>
      </c>
      <c r="L15" s="52">
        <v>12</v>
      </c>
      <c r="M15" s="95">
        <v>13</v>
      </c>
      <c r="N15" s="95">
        <v>14</v>
      </c>
      <c r="O15" s="49">
        <v>15</v>
      </c>
      <c r="P15" s="52">
        <v>16</v>
      </c>
      <c r="Q15" s="95">
        <v>17</v>
      </c>
      <c r="R15" s="95">
        <v>18</v>
      </c>
      <c r="S15" s="95">
        <v>19</v>
      </c>
      <c r="T15" s="95">
        <v>20</v>
      </c>
      <c r="U15" s="100">
        <v>21</v>
      </c>
    </row>
    <row r="16" spans="1:21" s="58" customFormat="1" ht="25.5" customHeight="1">
      <c r="A16" s="101"/>
      <c r="B16" s="145" t="s">
        <v>6</v>
      </c>
      <c r="C16" s="146"/>
      <c r="D16" s="146"/>
      <c r="E16" s="146"/>
      <c r="F16" s="146"/>
      <c r="G16" s="146"/>
      <c r="H16" s="147"/>
      <c r="I16" s="56"/>
      <c r="J16" s="56"/>
      <c r="K16" s="56"/>
      <c r="L16" s="56"/>
      <c r="M16" s="46"/>
      <c r="N16" s="56"/>
      <c r="O16" s="56"/>
      <c r="P16" s="56"/>
      <c r="Q16" s="46"/>
      <c r="R16" s="47"/>
      <c r="S16" s="47"/>
      <c r="T16" s="47"/>
      <c r="U16" s="102"/>
    </row>
    <row r="17" spans="1:23" s="39" customFormat="1" ht="21" customHeight="1">
      <c r="A17" s="106"/>
      <c r="B17" s="34" t="s">
        <v>63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7"/>
      <c r="S17" s="37"/>
      <c r="T17" s="37"/>
      <c r="U17" s="107"/>
      <c r="V17" s="38"/>
      <c r="W17" s="38"/>
    </row>
    <row r="18" spans="1:23" s="58" customFormat="1" ht="25.5" customHeight="1">
      <c r="A18" s="101"/>
      <c r="B18" s="145" t="s">
        <v>22</v>
      </c>
      <c r="C18" s="146"/>
      <c r="D18" s="146"/>
      <c r="E18" s="146"/>
      <c r="F18" s="146"/>
      <c r="G18" s="146"/>
      <c r="H18" s="147"/>
      <c r="I18" s="56"/>
      <c r="J18" s="56"/>
      <c r="K18" s="56"/>
      <c r="L18" s="56"/>
      <c r="M18" s="46"/>
      <c r="N18" s="56"/>
      <c r="O18" s="56"/>
      <c r="P18" s="56"/>
      <c r="Q18" s="46"/>
      <c r="R18" s="47"/>
      <c r="S18" s="47"/>
      <c r="T18" s="47"/>
      <c r="U18" s="102"/>
    </row>
    <row r="19" spans="1:23" s="13" customFormat="1" ht="22.5" customHeight="1">
      <c r="A19" s="103"/>
      <c r="B19" s="148" t="s">
        <v>32</v>
      </c>
      <c r="C19" s="149"/>
      <c r="D19" s="150"/>
      <c r="E19" s="24"/>
      <c r="F19" s="24"/>
      <c r="G19" s="25"/>
      <c r="H19" s="25"/>
      <c r="I19" s="53"/>
      <c r="J19" s="66"/>
      <c r="K19" s="25"/>
      <c r="L19" s="53"/>
      <c r="M19" s="25"/>
      <c r="N19" s="25"/>
      <c r="O19" s="25"/>
      <c r="P19" s="53"/>
      <c r="Q19" s="43"/>
      <c r="R19" s="26"/>
      <c r="S19" s="26"/>
      <c r="T19" s="26"/>
      <c r="U19" s="104"/>
    </row>
    <row r="20" spans="1:23" ht="248.25" customHeight="1">
      <c r="A20" s="99" t="s">
        <v>65</v>
      </c>
      <c r="B20" s="4" t="s">
        <v>64</v>
      </c>
      <c r="C20" s="18" t="s">
        <v>33</v>
      </c>
      <c r="D20" s="27">
        <f>D21+D22</f>
        <v>38969029</v>
      </c>
      <c r="E20" s="28">
        <v>43770</v>
      </c>
      <c r="F20" s="28">
        <v>44621</v>
      </c>
      <c r="G20" s="27">
        <v>33446756</v>
      </c>
      <c r="H20" s="25">
        <f>H22</f>
        <v>33446756</v>
      </c>
      <c r="I20" s="53"/>
      <c r="J20" s="66">
        <v>12744301.83</v>
      </c>
      <c r="K20" s="25">
        <f>J20</f>
        <v>12744301.83</v>
      </c>
      <c r="L20" s="53"/>
      <c r="M20" s="27">
        <f>K20/H20*100</f>
        <v>38.103252315411396</v>
      </c>
      <c r="N20" s="27">
        <f>J20</f>
        <v>12744301.83</v>
      </c>
      <c r="O20" s="25">
        <f>N20</f>
        <v>12744301.83</v>
      </c>
      <c r="P20" s="53"/>
      <c r="Q20" s="42">
        <f>ROUND(N20/G20*100,)</f>
        <v>38</v>
      </c>
      <c r="R20" s="23" t="s">
        <v>101</v>
      </c>
      <c r="S20" s="23" t="s">
        <v>86</v>
      </c>
      <c r="T20" s="23" t="s">
        <v>87</v>
      </c>
      <c r="U20" s="108"/>
    </row>
    <row r="21" spans="1:23" ht="18.75">
      <c r="A21" s="99"/>
      <c r="B21" s="3" t="s">
        <v>23</v>
      </c>
      <c r="C21" s="18"/>
      <c r="D21" s="27">
        <v>409870</v>
      </c>
      <c r="E21" s="28">
        <f>E20</f>
        <v>43770</v>
      </c>
      <c r="F21" s="28">
        <v>43800</v>
      </c>
      <c r="G21" s="27"/>
      <c r="H21" s="25"/>
      <c r="I21" s="53"/>
      <c r="J21" s="66"/>
      <c r="K21" s="25"/>
      <c r="L21" s="53"/>
      <c r="M21" s="27"/>
      <c r="N21" s="27"/>
      <c r="O21" s="25"/>
      <c r="P21" s="53"/>
      <c r="Q21" s="42"/>
      <c r="R21" s="23"/>
      <c r="S21" s="23"/>
      <c r="T21" s="23"/>
      <c r="U21" s="109"/>
    </row>
    <row r="22" spans="1:23" ht="18.75">
      <c r="A22" s="99"/>
      <c r="B22" s="3" t="s">
        <v>24</v>
      </c>
      <c r="C22" s="19"/>
      <c r="D22" s="27">
        <v>38559159</v>
      </c>
      <c r="E22" s="28">
        <v>44378</v>
      </c>
      <c r="F22" s="28">
        <f>F20</f>
        <v>44621</v>
      </c>
      <c r="G22" s="27">
        <f>G20</f>
        <v>33446756</v>
      </c>
      <c r="H22" s="25">
        <f t="shared" ref="H22" si="0">G22</f>
        <v>33446756</v>
      </c>
      <c r="I22" s="53"/>
      <c r="J22" s="66">
        <f>J20</f>
        <v>12744301.83</v>
      </c>
      <c r="K22" s="25">
        <f>K20</f>
        <v>12744301.83</v>
      </c>
      <c r="L22" s="53"/>
      <c r="M22" s="27">
        <f>K22/H22*100</f>
        <v>38.103252315411396</v>
      </c>
      <c r="N22" s="27">
        <f>N20</f>
        <v>12744301.83</v>
      </c>
      <c r="O22" s="25">
        <f>N22</f>
        <v>12744301.83</v>
      </c>
      <c r="P22" s="53"/>
      <c r="Q22" s="42">
        <f t="shared" ref="Q22" si="1">ROUND(N22/G22*100,)</f>
        <v>38</v>
      </c>
      <c r="R22" s="23"/>
      <c r="S22" s="23"/>
      <c r="T22" s="23"/>
      <c r="U22" s="108"/>
    </row>
    <row r="23" spans="1:23" ht="18.75" hidden="1">
      <c r="A23" s="99"/>
      <c r="B23" s="3" t="s">
        <v>24</v>
      </c>
      <c r="C23" s="19"/>
      <c r="D23" s="27"/>
      <c r="E23" s="28"/>
      <c r="F23" s="28"/>
      <c r="G23" s="27"/>
      <c r="H23" s="25"/>
      <c r="I23" s="53"/>
      <c r="J23" s="66"/>
      <c r="K23" s="25"/>
      <c r="L23" s="53"/>
      <c r="M23" s="27"/>
      <c r="N23" s="27"/>
      <c r="O23" s="25"/>
      <c r="P23" s="53"/>
      <c r="Q23" s="42"/>
      <c r="R23" s="23"/>
      <c r="S23" s="23"/>
      <c r="T23" s="23"/>
      <c r="U23" s="108"/>
    </row>
    <row r="24" spans="1:23" s="39" customFormat="1" ht="21" customHeight="1">
      <c r="A24" s="106"/>
      <c r="B24" s="34" t="s">
        <v>88</v>
      </c>
      <c r="C24" s="35"/>
      <c r="D24" s="36">
        <f>D20</f>
        <v>38969029</v>
      </c>
      <c r="E24" s="36"/>
      <c r="F24" s="36"/>
      <c r="G24" s="36">
        <f>G20</f>
        <v>33446756</v>
      </c>
      <c r="H24" s="36">
        <f>H20</f>
        <v>33446756</v>
      </c>
      <c r="I24" s="36"/>
      <c r="J24" s="36">
        <f>J20</f>
        <v>12744301.83</v>
      </c>
      <c r="K24" s="36">
        <f>K20</f>
        <v>12744301.83</v>
      </c>
      <c r="L24" s="36"/>
      <c r="M24" s="36">
        <f>K24/H24*100</f>
        <v>38.103252315411396</v>
      </c>
      <c r="N24" s="36">
        <f>N20</f>
        <v>12744301.83</v>
      </c>
      <c r="O24" s="36">
        <f>O20</f>
        <v>12744301.83</v>
      </c>
      <c r="P24" s="36"/>
      <c r="Q24" s="36">
        <f>O24/H24*100</f>
        <v>38.103252315411396</v>
      </c>
      <c r="R24" s="37"/>
      <c r="S24" s="37"/>
      <c r="T24" s="37"/>
      <c r="U24" s="107"/>
      <c r="V24" s="38"/>
      <c r="W24" s="38"/>
    </row>
    <row r="25" spans="1:23" s="58" customFormat="1" ht="29.25" customHeight="1">
      <c r="A25" s="101"/>
      <c r="B25" s="142" t="s">
        <v>25</v>
      </c>
      <c r="C25" s="143"/>
      <c r="D25" s="143"/>
      <c r="E25" s="143"/>
      <c r="F25" s="143"/>
      <c r="G25" s="143"/>
      <c r="H25" s="143"/>
      <c r="I25" s="143"/>
      <c r="J25" s="144"/>
      <c r="K25" s="56"/>
      <c r="L25" s="56"/>
      <c r="M25" s="46"/>
      <c r="N25" s="57"/>
      <c r="O25" s="57"/>
      <c r="P25" s="57"/>
      <c r="Q25" s="46"/>
      <c r="R25" s="47"/>
      <c r="S25" s="47"/>
      <c r="T25" s="47"/>
      <c r="U25" s="102"/>
    </row>
    <row r="26" spans="1:23" s="13" customFormat="1" ht="25.5" customHeight="1">
      <c r="A26" s="103"/>
      <c r="B26" s="148" t="s">
        <v>32</v>
      </c>
      <c r="C26" s="149"/>
      <c r="D26" s="150"/>
      <c r="E26" s="29"/>
      <c r="F26" s="29"/>
      <c r="G26" s="29"/>
      <c r="H26" s="29"/>
      <c r="I26" s="29"/>
      <c r="J26" s="81"/>
      <c r="K26" s="24"/>
      <c r="L26" s="24"/>
      <c r="M26" s="43"/>
      <c r="N26" s="25"/>
      <c r="O26" s="25"/>
      <c r="P26" s="25"/>
      <c r="Q26" s="43"/>
      <c r="R26" s="26"/>
      <c r="S26" s="26"/>
      <c r="T26" s="26"/>
      <c r="U26" s="104"/>
    </row>
    <row r="27" spans="1:23" ht="180" customHeight="1">
      <c r="A27" s="99" t="s">
        <v>28</v>
      </c>
      <c r="B27" s="3" t="s">
        <v>99</v>
      </c>
      <c r="C27" s="18" t="s">
        <v>33</v>
      </c>
      <c r="D27" s="27">
        <f>D28+D29</f>
        <v>9098392</v>
      </c>
      <c r="E27" s="28">
        <v>43525</v>
      </c>
      <c r="F27" s="28">
        <v>44440</v>
      </c>
      <c r="G27" s="27">
        <f>D29</f>
        <v>8701192</v>
      </c>
      <c r="H27" s="25"/>
      <c r="I27" s="53">
        <f>G27</f>
        <v>8701192</v>
      </c>
      <c r="J27" s="66">
        <f>J29</f>
        <v>8701191.25</v>
      </c>
      <c r="K27" s="25"/>
      <c r="L27" s="53">
        <f>J27</f>
        <v>8701191.25</v>
      </c>
      <c r="M27" s="89">
        <f>L27/I27*100</f>
        <v>99.999991380491309</v>
      </c>
      <c r="N27" s="27">
        <f>J27</f>
        <v>8701191.25</v>
      </c>
      <c r="O27" s="25"/>
      <c r="P27" s="53">
        <f>N27</f>
        <v>8701191.25</v>
      </c>
      <c r="Q27" s="42">
        <f>ROUND(N27/G27*100,)</f>
        <v>100</v>
      </c>
      <c r="R27" s="23" t="s">
        <v>80</v>
      </c>
      <c r="S27" s="23" t="s">
        <v>58</v>
      </c>
      <c r="T27" s="23" t="s">
        <v>89</v>
      </c>
      <c r="U27" s="108"/>
    </row>
    <row r="28" spans="1:23" ht="18.75">
      <c r="A28" s="99"/>
      <c r="B28" s="3" t="s">
        <v>26</v>
      </c>
      <c r="C28" s="19"/>
      <c r="D28" s="27">
        <v>397200</v>
      </c>
      <c r="E28" s="28">
        <f>E27</f>
        <v>43525</v>
      </c>
      <c r="F28" s="28">
        <v>43678</v>
      </c>
      <c r="G28" s="27"/>
      <c r="H28" s="25"/>
      <c r="I28" s="53"/>
      <c r="J28" s="66"/>
      <c r="K28" s="25"/>
      <c r="L28" s="53"/>
      <c r="M28" s="89"/>
      <c r="N28" s="27"/>
      <c r="O28" s="25"/>
      <c r="P28" s="53"/>
      <c r="Q28" s="42"/>
      <c r="R28" s="23"/>
      <c r="S28" s="23"/>
      <c r="T28" s="23"/>
      <c r="U28" s="108"/>
    </row>
    <row r="29" spans="1:23" ht="18.75">
      <c r="A29" s="99"/>
      <c r="B29" s="3" t="s">
        <v>27</v>
      </c>
      <c r="C29" s="19"/>
      <c r="D29" s="27">
        <v>8701192</v>
      </c>
      <c r="E29" s="28">
        <v>44317</v>
      </c>
      <c r="F29" s="28">
        <f>F27</f>
        <v>44440</v>
      </c>
      <c r="G29" s="27">
        <f>D29</f>
        <v>8701192</v>
      </c>
      <c r="H29" s="25"/>
      <c r="I29" s="53">
        <f>I27</f>
        <v>8701192</v>
      </c>
      <c r="J29" s="66">
        <v>8701191.25</v>
      </c>
      <c r="K29" s="25"/>
      <c r="L29" s="53">
        <f>L27</f>
        <v>8701191.25</v>
      </c>
      <c r="M29" s="89">
        <f>L29/I29*100</f>
        <v>99.999991380491309</v>
      </c>
      <c r="N29" s="27">
        <f>N27</f>
        <v>8701191.25</v>
      </c>
      <c r="O29" s="25"/>
      <c r="P29" s="53">
        <f>P27</f>
        <v>8701191.25</v>
      </c>
      <c r="Q29" s="42">
        <f t="shared" ref="Q29" si="2">ROUND(N29/G29*100,)</f>
        <v>100</v>
      </c>
      <c r="R29" s="23"/>
      <c r="S29" s="23"/>
      <c r="T29" s="23"/>
      <c r="U29" s="108"/>
    </row>
    <row r="30" spans="1:23" ht="107.25" customHeight="1">
      <c r="A30" s="99" t="s">
        <v>41</v>
      </c>
      <c r="B30" s="3" t="s">
        <v>66</v>
      </c>
      <c r="C30" s="18" t="s">
        <v>33</v>
      </c>
      <c r="D30" s="27">
        <f>D31+D32</f>
        <v>2626707</v>
      </c>
      <c r="E30" s="28">
        <v>43647</v>
      </c>
      <c r="F30" s="28">
        <f>F32</f>
        <v>44287</v>
      </c>
      <c r="G30" s="27">
        <f>G32</f>
        <v>1599675</v>
      </c>
      <c r="H30" s="25"/>
      <c r="I30" s="53">
        <f>G30</f>
        <v>1599675</v>
      </c>
      <c r="J30" s="66">
        <v>1599674.68</v>
      </c>
      <c r="K30" s="25"/>
      <c r="L30" s="53">
        <f>J30</f>
        <v>1599674.68</v>
      </c>
      <c r="M30" s="42">
        <v>100</v>
      </c>
      <c r="N30" s="27">
        <f>G30</f>
        <v>1599675</v>
      </c>
      <c r="O30" s="25"/>
      <c r="P30" s="53">
        <f>N30</f>
        <v>1599675</v>
      </c>
      <c r="Q30" s="89">
        <f>P30/I30*100</f>
        <v>100</v>
      </c>
      <c r="R30" s="23" t="s">
        <v>80</v>
      </c>
      <c r="S30" s="23" t="s">
        <v>58</v>
      </c>
      <c r="T30" s="23" t="s">
        <v>79</v>
      </c>
      <c r="U30" s="108"/>
    </row>
    <row r="31" spans="1:23" ht="18.75">
      <c r="A31" s="99"/>
      <c r="B31" s="3" t="s">
        <v>26</v>
      </c>
      <c r="C31" s="19"/>
      <c r="D31" s="27">
        <v>341457</v>
      </c>
      <c r="E31" s="28">
        <f>E30</f>
        <v>43647</v>
      </c>
      <c r="F31" s="28">
        <v>43983</v>
      </c>
      <c r="G31" s="27"/>
      <c r="H31" s="25"/>
      <c r="I31" s="53"/>
      <c r="J31" s="66"/>
      <c r="K31" s="25"/>
      <c r="L31" s="53"/>
      <c r="M31" s="42"/>
      <c r="N31" s="27"/>
      <c r="O31" s="25"/>
      <c r="P31" s="53"/>
      <c r="Q31" s="89"/>
      <c r="R31" s="23"/>
      <c r="S31" s="23"/>
      <c r="T31" s="23"/>
      <c r="U31" s="108"/>
    </row>
    <row r="32" spans="1:23" ht="18.75">
      <c r="A32" s="99"/>
      <c r="B32" s="3" t="s">
        <v>27</v>
      </c>
      <c r="C32" s="19"/>
      <c r="D32" s="27">
        <v>2285250</v>
      </c>
      <c r="E32" s="28">
        <v>44075</v>
      </c>
      <c r="F32" s="28">
        <v>44287</v>
      </c>
      <c r="G32" s="27">
        <v>1599675</v>
      </c>
      <c r="H32" s="25"/>
      <c r="I32" s="53">
        <f>I30</f>
        <v>1599675</v>
      </c>
      <c r="J32" s="66">
        <f>J30</f>
        <v>1599674.68</v>
      </c>
      <c r="K32" s="25"/>
      <c r="L32" s="53">
        <f>L30</f>
        <v>1599674.68</v>
      </c>
      <c r="M32" s="42">
        <v>100</v>
      </c>
      <c r="N32" s="27">
        <f>N30</f>
        <v>1599675</v>
      </c>
      <c r="O32" s="25"/>
      <c r="P32" s="53">
        <f>P30</f>
        <v>1599675</v>
      </c>
      <c r="Q32" s="42">
        <f>P32/I32*100</f>
        <v>100</v>
      </c>
      <c r="R32" s="23"/>
      <c r="S32" s="23"/>
      <c r="T32" s="23"/>
      <c r="U32" s="108"/>
    </row>
    <row r="33" spans="1:21" ht="364.5" customHeight="1">
      <c r="A33" s="99" t="s">
        <v>43</v>
      </c>
      <c r="B33" s="3" t="s">
        <v>69</v>
      </c>
      <c r="C33" s="18" t="s">
        <v>33</v>
      </c>
      <c r="D33" s="27">
        <f>D34+D35</f>
        <v>9250355</v>
      </c>
      <c r="E33" s="28">
        <f>E34</f>
        <v>43191</v>
      </c>
      <c r="F33" s="28">
        <f>F35</f>
        <v>44378</v>
      </c>
      <c r="G33" s="27">
        <f>D35</f>
        <v>8920355</v>
      </c>
      <c r="H33" s="25"/>
      <c r="I33" s="53">
        <f>G33</f>
        <v>8920355</v>
      </c>
      <c r="J33" s="66">
        <v>2435057.34</v>
      </c>
      <c r="K33" s="25"/>
      <c r="L33" s="53">
        <f>J33</f>
        <v>2435057.34</v>
      </c>
      <c r="M33" s="89">
        <f>L33/I33*100</f>
        <v>27.297762701148105</v>
      </c>
      <c r="N33" s="27">
        <f>L33</f>
        <v>2435057.34</v>
      </c>
      <c r="O33" s="25"/>
      <c r="P33" s="53">
        <f>N33</f>
        <v>2435057.34</v>
      </c>
      <c r="Q33" s="89">
        <f>P33/I33*100</f>
        <v>27.297762701148105</v>
      </c>
      <c r="R33" s="69" t="s">
        <v>101</v>
      </c>
      <c r="S33" s="69" t="s">
        <v>90</v>
      </c>
      <c r="T33" s="69" t="s">
        <v>91</v>
      </c>
      <c r="U33" s="121"/>
    </row>
    <row r="34" spans="1:21" ht="18.75">
      <c r="A34" s="99"/>
      <c r="B34" s="3" t="s">
        <v>26</v>
      </c>
      <c r="C34" s="19"/>
      <c r="D34" s="27">
        <v>330000</v>
      </c>
      <c r="E34" s="28">
        <v>43191</v>
      </c>
      <c r="F34" s="28">
        <v>43435</v>
      </c>
      <c r="G34" s="27"/>
      <c r="H34" s="25"/>
      <c r="I34" s="53"/>
      <c r="J34" s="66"/>
      <c r="K34" s="25"/>
      <c r="L34" s="53"/>
      <c r="M34" s="89"/>
      <c r="N34" s="27"/>
      <c r="O34" s="25"/>
      <c r="P34" s="53"/>
      <c r="Q34" s="89"/>
      <c r="R34" s="23"/>
      <c r="S34" s="23"/>
      <c r="T34" s="23"/>
      <c r="U34" s="108"/>
    </row>
    <row r="35" spans="1:21" ht="18.75">
      <c r="A35" s="99"/>
      <c r="B35" s="3" t="s">
        <v>27</v>
      </c>
      <c r="C35" s="19"/>
      <c r="D35" s="27">
        <v>8920355</v>
      </c>
      <c r="E35" s="28">
        <v>44228</v>
      </c>
      <c r="F35" s="28">
        <v>44378</v>
      </c>
      <c r="G35" s="27">
        <f>G33</f>
        <v>8920355</v>
      </c>
      <c r="H35" s="25"/>
      <c r="I35" s="53">
        <f>I33</f>
        <v>8920355</v>
      </c>
      <c r="J35" s="66">
        <f>J33</f>
        <v>2435057.34</v>
      </c>
      <c r="K35" s="25"/>
      <c r="L35" s="53">
        <f>L33</f>
        <v>2435057.34</v>
      </c>
      <c r="M35" s="89">
        <f>L35/I35*100</f>
        <v>27.297762701148105</v>
      </c>
      <c r="N35" s="27">
        <f>N33</f>
        <v>2435057.34</v>
      </c>
      <c r="O35" s="25"/>
      <c r="P35" s="53">
        <f>P33</f>
        <v>2435057.34</v>
      </c>
      <c r="Q35" s="89">
        <f>P35/I35*100</f>
        <v>27.297762701148105</v>
      </c>
      <c r="R35" s="23"/>
      <c r="S35" s="23"/>
      <c r="T35" s="23"/>
      <c r="U35" s="108"/>
    </row>
    <row r="36" spans="1:21" ht="252.75" customHeight="1">
      <c r="A36" s="99" t="s">
        <v>44</v>
      </c>
      <c r="B36" s="3" t="s">
        <v>72</v>
      </c>
      <c r="C36" s="18" t="s">
        <v>33</v>
      </c>
      <c r="D36" s="27">
        <f>D37+D38</f>
        <v>22064173</v>
      </c>
      <c r="E36" s="28">
        <f>E37</f>
        <v>43922</v>
      </c>
      <c r="F36" s="28">
        <f>F38</f>
        <v>44743</v>
      </c>
      <c r="G36" s="27">
        <v>16590863</v>
      </c>
      <c r="H36" s="25"/>
      <c r="I36" s="53">
        <f>G36</f>
        <v>16590863</v>
      </c>
      <c r="J36" s="66">
        <f>J38</f>
        <v>13423196.5</v>
      </c>
      <c r="K36" s="25"/>
      <c r="L36" s="53">
        <f>J36</f>
        <v>13423196.5</v>
      </c>
      <c r="M36" s="89">
        <f>L36/I36*100</f>
        <v>80.907162574966719</v>
      </c>
      <c r="N36" s="27">
        <f>J36</f>
        <v>13423196.5</v>
      </c>
      <c r="O36" s="25"/>
      <c r="P36" s="53">
        <f>N36</f>
        <v>13423196.5</v>
      </c>
      <c r="Q36" s="89">
        <f>P36/I36*100</f>
        <v>80.907162574966719</v>
      </c>
      <c r="R36" s="23" t="s">
        <v>101</v>
      </c>
      <c r="S36" s="23" t="s">
        <v>92</v>
      </c>
      <c r="T36" s="23" t="s">
        <v>87</v>
      </c>
      <c r="U36" s="105"/>
    </row>
    <row r="37" spans="1:21" ht="18.75">
      <c r="A37" s="99"/>
      <c r="B37" s="3" t="s">
        <v>26</v>
      </c>
      <c r="C37" s="19"/>
      <c r="D37" s="27">
        <v>441998</v>
      </c>
      <c r="E37" s="28">
        <v>43922</v>
      </c>
      <c r="F37" s="28">
        <v>44228</v>
      </c>
      <c r="G37" s="27"/>
      <c r="H37" s="25"/>
      <c r="I37" s="53"/>
      <c r="J37" s="66"/>
      <c r="K37" s="25"/>
      <c r="L37" s="53"/>
      <c r="M37" s="89"/>
      <c r="N37" s="27"/>
      <c r="O37" s="25"/>
      <c r="P37" s="53"/>
      <c r="Q37" s="89"/>
      <c r="R37" s="23"/>
      <c r="S37" s="23"/>
      <c r="T37" s="23"/>
      <c r="U37" s="108"/>
    </row>
    <row r="38" spans="1:21" ht="18.75">
      <c r="A38" s="99"/>
      <c r="B38" s="3" t="s">
        <v>27</v>
      </c>
      <c r="C38" s="19"/>
      <c r="D38" s="27">
        <v>21622175</v>
      </c>
      <c r="E38" s="28">
        <v>44470</v>
      </c>
      <c r="F38" s="28">
        <v>44743</v>
      </c>
      <c r="G38" s="27">
        <f>G36</f>
        <v>16590863</v>
      </c>
      <c r="H38" s="25"/>
      <c r="I38" s="53">
        <f>I36</f>
        <v>16590863</v>
      </c>
      <c r="J38" s="66">
        <v>13423196.5</v>
      </c>
      <c r="K38" s="25"/>
      <c r="L38" s="53">
        <f>L36</f>
        <v>13423196.5</v>
      </c>
      <c r="M38" s="89">
        <f>L38/I38*100</f>
        <v>80.907162574966719</v>
      </c>
      <c r="N38" s="27">
        <f>N36</f>
        <v>13423196.5</v>
      </c>
      <c r="O38" s="25"/>
      <c r="P38" s="53">
        <f>P36</f>
        <v>13423196.5</v>
      </c>
      <c r="Q38" s="89">
        <f>Q36</f>
        <v>80.907162574966719</v>
      </c>
      <c r="R38" s="23"/>
      <c r="S38" s="23"/>
      <c r="T38" s="23"/>
      <c r="U38" s="108"/>
    </row>
    <row r="39" spans="1:21" ht="172.5" customHeight="1">
      <c r="A39" s="99" t="s">
        <v>68</v>
      </c>
      <c r="B39" s="3" t="s">
        <v>67</v>
      </c>
      <c r="C39" s="18" t="s">
        <v>33</v>
      </c>
      <c r="D39" s="27">
        <f>D40+D41</f>
        <v>368168</v>
      </c>
      <c r="E39" s="28">
        <f>E41</f>
        <v>44287</v>
      </c>
      <c r="F39" s="28">
        <f>F41</f>
        <v>44531</v>
      </c>
      <c r="G39" s="27">
        <f>D41</f>
        <v>368168</v>
      </c>
      <c r="H39" s="25"/>
      <c r="I39" s="53">
        <f>G39</f>
        <v>368168</v>
      </c>
      <c r="J39" s="66">
        <v>0</v>
      </c>
      <c r="K39" s="25"/>
      <c r="L39" s="53">
        <v>0</v>
      </c>
      <c r="M39" s="42">
        <v>0</v>
      </c>
      <c r="N39" s="27">
        <v>0</v>
      </c>
      <c r="O39" s="25"/>
      <c r="P39" s="53">
        <f>N39</f>
        <v>0</v>
      </c>
      <c r="Q39" s="89">
        <f>P39/I39*100</f>
        <v>0</v>
      </c>
      <c r="R39" s="23" t="s">
        <v>55</v>
      </c>
      <c r="S39" s="23" t="s">
        <v>81</v>
      </c>
      <c r="T39" s="23" t="s">
        <v>82</v>
      </c>
      <c r="U39" s="108"/>
    </row>
    <row r="40" spans="1:21" ht="18.75">
      <c r="A40" s="99"/>
      <c r="B40" s="3" t="s">
        <v>26</v>
      </c>
      <c r="C40" s="19"/>
      <c r="D40" s="27"/>
      <c r="E40" s="28"/>
      <c r="F40" s="28"/>
      <c r="G40" s="27"/>
      <c r="H40" s="25"/>
      <c r="I40" s="53"/>
      <c r="J40" s="66"/>
      <c r="K40" s="25"/>
      <c r="L40" s="53"/>
      <c r="M40" s="42"/>
      <c r="N40" s="27"/>
      <c r="O40" s="25"/>
      <c r="P40" s="53"/>
      <c r="Q40" s="89"/>
      <c r="R40" s="23"/>
      <c r="S40" s="23"/>
      <c r="T40" s="23"/>
      <c r="U40" s="108"/>
    </row>
    <row r="41" spans="1:21" ht="18.75">
      <c r="A41" s="99"/>
      <c r="B41" s="3" t="s">
        <v>27</v>
      </c>
      <c r="C41" s="19"/>
      <c r="D41" s="27">
        <v>368168</v>
      </c>
      <c r="E41" s="28">
        <v>44287</v>
      </c>
      <c r="F41" s="28">
        <v>44531</v>
      </c>
      <c r="G41" s="27">
        <f>G39</f>
        <v>368168</v>
      </c>
      <c r="H41" s="25"/>
      <c r="I41" s="53">
        <f>I39</f>
        <v>368168</v>
      </c>
      <c r="J41" s="66">
        <v>0</v>
      </c>
      <c r="K41" s="25"/>
      <c r="L41" s="53">
        <v>0</v>
      </c>
      <c r="M41" s="42">
        <v>0</v>
      </c>
      <c r="N41" s="27">
        <f>N39</f>
        <v>0</v>
      </c>
      <c r="O41" s="25"/>
      <c r="P41" s="53">
        <f>P39</f>
        <v>0</v>
      </c>
      <c r="Q41" s="89">
        <f>P41/I41*100</f>
        <v>0</v>
      </c>
      <c r="R41" s="23"/>
      <c r="S41" s="23"/>
      <c r="T41" s="23"/>
      <c r="U41" s="108"/>
    </row>
    <row r="42" spans="1:21" s="13" customFormat="1" ht="21" customHeight="1">
      <c r="A42" s="103"/>
      <c r="B42" s="151" t="s">
        <v>29</v>
      </c>
      <c r="C42" s="152"/>
      <c r="D42" s="153"/>
      <c r="E42" s="82"/>
      <c r="F42" s="82"/>
      <c r="G42" s="25"/>
      <c r="H42" s="25"/>
      <c r="I42" s="25"/>
      <c r="J42" s="25"/>
      <c r="K42" s="25"/>
      <c r="L42" s="25"/>
      <c r="M42" s="43"/>
      <c r="N42" s="25"/>
      <c r="O42" s="25"/>
      <c r="P42" s="25"/>
      <c r="Q42" s="43"/>
      <c r="R42" s="26"/>
      <c r="S42" s="26"/>
      <c r="T42" s="26"/>
      <c r="U42" s="104"/>
    </row>
    <row r="43" spans="1:21" ht="359.25" customHeight="1">
      <c r="A43" s="99" t="s">
        <v>30</v>
      </c>
      <c r="B43" s="3" t="s">
        <v>37</v>
      </c>
      <c r="C43" s="19" t="s">
        <v>29</v>
      </c>
      <c r="D43" s="27">
        <f>D44+D45</f>
        <v>5443001</v>
      </c>
      <c r="E43" s="28">
        <v>42917</v>
      </c>
      <c r="F43" s="28">
        <f>F45</f>
        <v>44593</v>
      </c>
      <c r="G43" s="27">
        <f>G44+G45</f>
        <v>4909301</v>
      </c>
      <c r="H43" s="25"/>
      <c r="I43" s="53">
        <f>G43</f>
        <v>4909301</v>
      </c>
      <c r="J43" s="66">
        <v>15961.48</v>
      </c>
      <c r="K43" s="25"/>
      <c r="L43" s="53">
        <f>J43</f>
        <v>15961.48</v>
      </c>
      <c r="M43" s="122">
        <f>L43/I43*100</f>
        <v>0.32512734501306806</v>
      </c>
      <c r="N43" s="27">
        <f>N44+N45</f>
        <v>15961.48</v>
      </c>
      <c r="O43" s="25"/>
      <c r="P43" s="53">
        <f>N43</f>
        <v>15961.48</v>
      </c>
      <c r="Q43" s="122">
        <f>P43/G43*100</f>
        <v>0.32512734501306806</v>
      </c>
      <c r="R43" s="23" t="s">
        <v>80</v>
      </c>
      <c r="S43" s="23" t="s">
        <v>58</v>
      </c>
      <c r="T43" s="23" t="s">
        <v>93</v>
      </c>
      <c r="U43" s="108"/>
    </row>
    <row r="44" spans="1:21" ht="18.75">
      <c r="A44" s="99"/>
      <c r="B44" s="3" t="s">
        <v>26</v>
      </c>
      <c r="C44" s="19"/>
      <c r="D44" s="27">
        <v>86060</v>
      </c>
      <c r="E44" s="28">
        <f>E43</f>
        <v>42917</v>
      </c>
      <c r="F44" s="28">
        <v>44317</v>
      </c>
      <c r="G44" s="27">
        <v>15980</v>
      </c>
      <c r="H44" s="25"/>
      <c r="I44" s="53">
        <f>G44</f>
        <v>15980</v>
      </c>
      <c r="J44" s="66">
        <f>J43</f>
        <v>15961.48</v>
      </c>
      <c r="K44" s="25"/>
      <c r="L44" s="53">
        <f>L43</f>
        <v>15961.48</v>
      </c>
      <c r="M44" s="89">
        <f>L44/I44*100</f>
        <v>99.884105131414273</v>
      </c>
      <c r="N44" s="27">
        <v>15961.48</v>
      </c>
      <c r="O44" s="25"/>
      <c r="P44" s="53">
        <f>N44</f>
        <v>15961.48</v>
      </c>
      <c r="Q44" s="89">
        <f>P44/I44*100</f>
        <v>99.884105131414273</v>
      </c>
      <c r="R44" s="23"/>
      <c r="S44" s="23"/>
      <c r="T44" s="23"/>
      <c r="U44" s="108"/>
    </row>
    <row r="45" spans="1:21" ht="18.75">
      <c r="A45" s="99"/>
      <c r="B45" s="3" t="s">
        <v>27</v>
      </c>
      <c r="C45" s="19"/>
      <c r="D45" s="27">
        <v>5356941</v>
      </c>
      <c r="E45" s="28">
        <v>44378</v>
      </c>
      <c r="F45" s="28">
        <v>44593</v>
      </c>
      <c r="G45" s="27">
        <v>4893321</v>
      </c>
      <c r="H45" s="25"/>
      <c r="I45" s="53">
        <f>G45</f>
        <v>4893321</v>
      </c>
      <c r="J45" s="66">
        <v>0</v>
      </c>
      <c r="K45" s="25"/>
      <c r="L45" s="53">
        <v>0</v>
      </c>
      <c r="M45" s="42">
        <v>0</v>
      </c>
      <c r="N45" s="27">
        <v>0</v>
      </c>
      <c r="O45" s="25"/>
      <c r="P45" s="53">
        <v>0</v>
      </c>
      <c r="Q45" s="42">
        <f t="shared" ref="Q45:Q51" si="3">ROUND(N45/G45*100,)</f>
        <v>0</v>
      </c>
      <c r="R45" s="23"/>
      <c r="S45" s="23"/>
      <c r="T45" s="23"/>
      <c r="U45" s="108"/>
    </row>
    <row r="46" spans="1:21" ht="409.5" customHeight="1">
      <c r="A46" s="99" t="s">
        <v>51</v>
      </c>
      <c r="B46" s="3" t="s">
        <v>38</v>
      </c>
      <c r="C46" s="19" t="s">
        <v>29</v>
      </c>
      <c r="D46" s="27">
        <f>D47+D48</f>
        <v>7423212</v>
      </c>
      <c r="E46" s="28">
        <v>42917</v>
      </c>
      <c r="F46" s="28">
        <f>F48</f>
        <v>44621</v>
      </c>
      <c r="G46" s="27">
        <f>G47+G48</f>
        <v>5950876</v>
      </c>
      <c r="H46" s="25"/>
      <c r="I46" s="53">
        <f>I47+I48</f>
        <v>5950876</v>
      </c>
      <c r="J46" s="66">
        <f>N47</f>
        <v>43528.02</v>
      </c>
      <c r="K46" s="25"/>
      <c r="L46" s="53">
        <f>J46</f>
        <v>43528.02</v>
      </c>
      <c r="M46" s="122">
        <f>L46/I46*100</f>
        <v>0.73145567140031142</v>
      </c>
      <c r="N46" s="27">
        <f>N47+N48</f>
        <v>43528.02</v>
      </c>
      <c r="O46" s="25"/>
      <c r="P46" s="53">
        <f>N46</f>
        <v>43528.02</v>
      </c>
      <c r="Q46" s="122">
        <f>P46/I46*100</f>
        <v>0.73145567140031142</v>
      </c>
      <c r="R46" s="23" t="s">
        <v>80</v>
      </c>
      <c r="S46" s="23" t="s">
        <v>58</v>
      </c>
      <c r="T46" s="23" t="s">
        <v>93</v>
      </c>
      <c r="U46" s="108"/>
    </row>
    <row r="47" spans="1:21" ht="18.75">
      <c r="A47" s="99"/>
      <c r="B47" s="3" t="s">
        <v>26</v>
      </c>
      <c r="C47" s="19"/>
      <c r="D47" s="27">
        <v>169758</v>
      </c>
      <c r="E47" s="28">
        <f>E46</f>
        <v>42917</v>
      </c>
      <c r="F47" s="28">
        <v>44317</v>
      </c>
      <c r="G47" s="27">
        <v>43578</v>
      </c>
      <c r="H47" s="25"/>
      <c r="I47" s="53">
        <f>G47</f>
        <v>43578</v>
      </c>
      <c r="J47" s="66">
        <f>J46</f>
        <v>43528.02</v>
      </c>
      <c r="K47" s="25"/>
      <c r="L47" s="53">
        <f>L46</f>
        <v>43528.02</v>
      </c>
      <c r="M47" s="89">
        <f>L47/I47*100</f>
        <v>99.885309100922484</v>
      </c>
      <c r="N47" s="27">
        <v>43528.02</v>
      </c>
      <c r="O47" s="25"/>
      <c r="P47" s="53">
        <f>N47</f>
        <v>43528.02</v>
      </c>
      <c r="Q47" s="89">
        <f>P47/I47*100</f>
        <v>99.885309100922484</v>
      </c>
      <c r="R47" s="23"/>
      <c r="S47" s="23"/>
      <c r="T47" s="23"/>
      <c r="U47" s="108"/>
    </row>
    <row r="48" spans="1:21" ht="18.75">
      <c r="A48" s="99"/>
      <c r="B48" s="3" t="s">
        <v>27</v>
      </c>
      <c r="C48" s="19"/>
      <c r="D48" s="27">
        <v>7253454</v>
      </c>
      <c r="E48" s="28">
        <v>44228</v>
      </c>
      <c r="F48" s="28">
        <v>44621</v>
      </c>
      <c r="G48" s="27">
        <v>5907298</v>
      </c>
      <c r="H48" s="25"/>
      <c r="I48" s="53">
        <f>G48</f>
        <v>5907298</v>
      </c>
      <c r="J48" s="66">
        <v>0</v>
      </c>
      <c r="K48" s="25"/>
      <c r="L48" s="53">
        <v>0</v>
      </c>
      <c r="M48" s="42">
        <v>0</v>
      </c>
      <c r="N48" s="27">
        <v>0</v>
      </c>
      <c r="O48" s="25"/>
      <c r="P48" s="53">
        <v>0</v>
      </c>
      <c r="Q48" s="42">
        <f t="shared" si="3"/>
        <v>0</v>
      </c>
      <c r="R48" s="23"/>
      <c r="S48" s="23"/>
      <c r="T48" s="23"/>
      <c r="U48" s="108"/>
    </row>
    <row r="49" spans="1:21" ht="409.5" customHeight="1">
      <c r="A49" s="99" t="s">
        <v>52</v>
      </c>
      <c r="B49" s="3" t="s">
        <v>39</v>
      </c>
      <c r="C49" s="19" t="s">
        <v>29</v>
      </c>
      <c r="D49" s="27">
        <f>D50+D51</f>
        <v>5894921</v>
      </c>
      <c r="E49" s="28">
        <v>42917</v>
      </c>
      <c r="F49" s="28">
        <f>F51</f>
        <v>44621</v>
      </c>
      <c r="G49" s="27">
        <f>G50+G51</f>
        <v>4697866</v>
      </c>
      <c r="H49" s="25"/>
      <c r="I49" s="53">
        <f>I50+I51</f>
        <v>4697866</v>
      </c>
      <c r="J49" s="66">
        <f>N49</f>
        <v>57318.05</v>
      </c>
      <c r="K49" s="25"/>
      <c r="L49" s="53">
        <f>J49</f>
        <v>57318.05</v>
      </c>
      <c r="M49" s="122">
        <f>L49/I49*100</f>
        <v>1.2200869501173512</v>
      </c>
      <c r="N49" s="27">
        <v>57318.05</v>
      </c>
      <c r="O49" s="25"/>
      <c r="P49" s="53">
        <f>P50+P51</f>
        <v>57318.05</v>
      </c>
      <c r="Q49" s="122">
        <f>P49/I49*100</f>
        <v>1.2200869501173512</v>
      </c>
      <c r="R49" s="23" t="s">
        <v>80</v>
      </c>
      <c r="S49" s="23" t="s">
        <v>58</v>
      </c>
      <c r="T49" s="23" t="s">
        <v>93</v>
      </c>
      <c r="U49" s="108"/>
    </row>
    <row r="50" spans="1:21" ht="18.75">
      <c r="A50" s="99"/>
      <c r="B50" s="3" t="s">
        <v>26</v>
      </c>
      <c r="C50" s="19"/>
      <c r="D50" s="27">
        <v>193404</v>
      </c>
      <c r="E50" s="28">
        <f>E49</f>
        <v>42917</v>
      </c>
      <c r="F50" s="28">
        <v>44317</v>
      </c>
      <c r="G50" s="27">
        <v>57384</v>
      </c>
      <c r="H50" s="25"/>
      <c r="I50" s="53">
        <f>G50</f>
        <v>57384</v>
      </c>
      <c r="J50" s="66">
        <f>J49</f>
        <v>57318.05</v>
      </c>
      <c r="K50" s="25"/>
      <c r="L50" s="53">
        <f>L49</f>
        <v>57318.05</v>
      </c>
      <c r="M50" s="89">
        <f>L50/I50*100</f>
        <v>99.885072494075018</v>
      </c>
      <c r="N50" s="27">
        <f>N49</f>
        <v>57318.05</v>
      </c>
      <c r="O50" s="25"/>
      <c r="P50" s="53">
        <f>N50</f>
        <v>57318.05</v>
      </c>
      <c r="Q50" s="89">
        <f>P50/I50*100</f>
        <v>99.885072494075018</v>
      </c>
      <c r="R50" s="23"/>
      <c r="S50" s="23"/>
      <c r="T50" s="23"/>
      <c r="U50" s="108"/>
    </row>
    <row r="51" spans="1:21" ht="18.75">
      <c r="A51" s="99"/>
      <c r="B51" s="3" t="s">
        <v>27</v>
      </c>
      <c r="C51" s="19"/>
      <c r="D51" s="27">
        <v>5701517</v>
      </c>
      <c r="E51" s="28">
        <v>44228</v>
      </c>
      <c r="F51" s="28">
        <v>44621</v>
      </c>
      <c r="G51" s="27">
        <v>4640482</v>
      </c>
      <c r="H51" s="25"/>
      <c r="I51" s="53">
        <f>G51</f>
        <v>4640482</v>
      </c>
      <c r="J51" s="66">
        <v>0</v>
      </c>
      <c r="K51" s="25"/>
      <c r="L51" s="53">
        <v>0</v>
      </c>
      <c r="M51" s="89">
        <f>L51/I51*100</f>
        <v>0</v>
      </c>
      <c r="N51" s="27">
        <v>0</v>
      </c>
      <c r="O51" s="25"/>
      <c r="P51" s="53">
        <v>0</v>
      </c>
      <c r="Q51" s="42">
        <f t="shared" si="3"/>
        <v>0</v>
      </c>
      <c r="R51" s="23"/>
      <c r="S51" s="23"/>
      <c r="T51" s="23"/>
      <c r="U51" s="108"/>
    </row>
    <row r="52" spans="1:21" s="13" customFormat="1" ht="21" customHeight="1">
      <c r="A52" s="103"/>
      <c r="B52" s="151" t="s">
        <v>31</v>
      </c>
      <c r="C52" s="152"/>
      <c r="D52" s="153"/>
      <c r="E52" s="82"/>
      <c r="F52" s="82"/>
      <c r="G52" s="25"/>
      <c r="H52" s="25"/>
      <c r="I52" s="25"/>
      <c r="J52" s="25"/>
      <c r="K52" s="25"/>
      <c r="L52" s="25"/>
      <c r="M52" s="43"/>
      <c r="N52" s="25"/>
      <c r="O52" s="25"/>
      <c r="P52" s="25"/>
      <c r="Q52" s="43"/>
      <c r="R52" s="26"/>
      <c r="S52" s="26"/>
      <c r="T52" s="26"/>
      <c r="U52" s="104"/>
    </row>
    <row r="53" spans="1:21" ht="249" customHeight="1">
      <c r="A53" s="99" t="s">
        <v>47</v>
      </c>
      <c r="B53" s="3" t="s">
        <v>40</v>
      </c>
      <c r="C53" s="19" t="s">
        <v>31</v>
      </c>
      <c r="D53" s="27">
        <f>D54+D55</f>
        <v>9264732</v>
      </c>
      <c r="E53" s="28">
        <v>43586</v>
      </c>
      <c r="F53" s="28">
        <f>F55</f>
        <v>44501</v>
      </c>
      <c r="G53" s="27">
        <f>D55</f>
        <v>9098732</v>
      </c>
      <c r="H53" s="25"/>
      <c r="I53" s="53">
        <f>G53</f>
        <v>9098732</v>
      </c>
      <c r="J53" s="66">
        <v>9079998.5399999991</v>
      </c>
      <c r="K53" s="25"/>
      <c r="L53" s="53">
        <f>J53</f>
        <v>9079998.5399999991</v>
      </c>
      <c r="M53" s="89">
        <f>L53/I53*100</f>
        <v>99.794109113225886</v>
      </c>
      <c r="N53" s="27">
        <f>J53</f>
        <v>9079998.5399999991</v>
      </c>
      <c r="O53" s="25"/>
      <c r="P53" s="53">
        <f>N53</f>
        <v>9079998.5399999991</v>
      </c>
      <c r="Q53" s="42">
        <f>ROUND(N53/G53*100,)</f>
        <v>100</v>
      </c>
      <c r="R53" s="23" t="s">
        <v>80</v>
      </c>
      <c r="S53" s="23" t="s">
        <v>83</v>
      </c>
      <c r="T53" s="23" t="s">
        <v>84</v>
      </c>
      <c r="U53" s="108"/>
    </row>
    <row r="54" spans="1:21" ht="18.75">
      <c r="A54" s="99"/>
      <c r="B54" s="3" t="s">
        <v>26</v>
      </c>
      <c r="C54" s="19"/>
      <c r="D54" s="27">
        <v>166000</v>
      </c>
      <c r="E54" s="28">
        <f>E53</f>
        <v>43586</v>
      </c>
      <c r="F54" s="28">
        <v>43770</v>
      </c>
      <c r="G54" s="27"/>
      <c r="H54" s="25"/>
      <c r="I54" s="53"/>
      <c r="J54" s="66"/>
      <c r="K54" s="25"/>
      <c r="L54" s="53"/>
      <c r="M54" s="89"/>
      <c r="N54" s="27"/>
      <c r="O54" s="25"/>
      <c r="P54" s="53"/>
      <c r="Q54" s="42"/>
      <c r="R54" s="23"/>
      <c r="S54" s="23"/>
      <c r="T54" s="23"/>
      <c r="U54" s="108"/>
    </row>
    <row r="55" spans="1:21" ht="18.75">
      <c r="A55" s="99"/>
      <c r="B55" s="3" t="s">
        <v>27</v>
      </c>
      <c r="C55" s="19"/>
      <c r="D55" s="27">
        <v>9098732</v>
      </c>
      <c r="E55" s="28">
        <v>44317</v>
      </c>
      <c r="F55" s="28">
        <v>44501</v>
      </c>
      <c r="G55" s="27">
        <f>G53</f>
        <v>9098732</v>
      </c>
      <c r="H55" s="25"/>
      <c r="I55" s="53">
        <f>I53</f>
        <v>9098732</v>
      </c>
      <c r="J55" s="66">
        <f>J53</f>
        <v>9079998.5399999991</v>
      </c>
      <c r="K55" s="25"/>
      <c r="L55" s="53">
        <f>L53</f>
        <v>9079998.5399999991</v>
      </c>
      <c r="M55" s="89">
        <f>L55/I55*100</f>
        <v>99.794109113225886</v>
      </c>
      <c r="N55" s="27">
        <f>N53</f>
        <v>9079998.5399999991</v>
      </c>
      <c r="O55" s="25"/>
      <c r="P55" s="53">
        <f>P53</f>
        <v>9079998.5399999991</v>
      </c>
      <c r="Q55" s="42">
        <f t="shared" ref="Q55:Q56" si="4">ROUND(N55/G55*100,)</f>
        <v>100</v>
      </c>
      <c r="R55" s="23"/>
      <c r="S55" s="23"/>
      <c r="T55" s="23"/>
      <c r="U55" s="108"/>
    </row>
    <row r="56" spans="1:21" ht="235.5" customHeight="1">
      <c r="A56" s="99" t="s">
        <v>49</v>
      </c>
      <c r="B56" s="3" t="s">
        <v>48</v>
      </c>
      <c r="C56" s="19" t="s">
        <v>31</v>
      </c>
      <c r="D56" s="27">
        <f>D57+D58</f>
        <v>1073782</v>
      </c>
      <c r="E56" s="28">
        <v>43922</v>
      </c>
      <c r="F56" s="28">
        <f>F58</f>
        <v>44531</v>
      </c>
      <c r="G56" s="27">
        <f>D58</f>
        <v>824565</v>
      </c>
      <c r="H56" s="25"/>
      <c r="I56" s="53">
        <f>G56</f>
        <v>824565</v>
      </c>
      <c r="J56" s="66">
        <v>0</v>
      </c>
      <c r="K56" s="25"/>
      <c r="L56" s="53">
        <v>0</v>
      </c>
      <c r="M56" s="89">
        <v>0</v>
      </c>
      <c r="N56" s="27">
        <v>0</v>
      </c>
      <c r="O56" s="25"/>
      <c r="P56" s="53">
        <f>N56</f>
        <v>0</v>
      </c>
      <c r="Q56" s="42">
        <f t="shared" si="4"/>
        <v>0</v>
      </c>
      <c r="R56" s="23" t="s">
        <v>85</v>
      </c>
      <c r="S56" s="23" t="s">
        <v>94</v>
      </c>
      <c r="T56" s="23" t="s">
        <v>95</v>
      </c>
      <c r="U56" s="108"/>
    </row>
    <row r="57" spans="1:21" ht="18.75">
      <c r="A57" s="99"/>
      <c r="B57" s="3" t="s">
        <v>26</v>
      </c>
      <c r="C57" s="19"/>
      <c r="D57" s="27">
        <v>249217</v>
      </c>
      <c r="E57" s="28">
        <f>E56</f>
        <v>43922</v>
      </c>
      <c r="F57" s="28">
        <v>44136</v>
      </c>
      <c r="G57" s="27"/>
      <c r="H57" s="25"/>
      <c r="I57" s="53"/>
      <c r="J57" s="66"/>
      <c r="K57" s="25"/>
      <c r="L57" s="53"/>
      <c r="M57" s="89"/>
      <c r="N57" s="27"/>
      <c r="O57" s="25"/>
      <c r="P57" s="53"/>
      <c r="Q57" s="42"/>
      <c r="R57" s="23"/>
      <c r="S57" s="23"/>
      <c r="T57" s="23"/>
      <c r="U57" s="108"/>
    </row>
    <row r="58" spans="1:21" ht="18.75">
      <c r="A58" s="99"/>
      <c r="B58" s="3" t="s">
        <v>27</v>
      </c>
      <c r="C58" s="19"/>
      <c r="D58" s="27">
        <v>824565</v>
      </c>
      <c r="E58" s="28">
        <v>44287</v>
      </c>
      <c r="F58" s="28">
        <v>44531</v>
      </c>
      <c r="G58" s="27">
        <f>G56</f>
        <v>824565</v>
      </c>
      <c r="H58" s="25"/>
      <c r="I58" s="53">
        <f>I56</f>
        <v>824565</v>
      </c>
      <c r="J58" s="66">
        <v>0</v>
      </c>
      <c r="K58" s="25"/>
      <c r="L58" s="53">
        <v>0</v>
      </c>
      <c r="M58" s="89">
        <v>0</v>
      </c>
      <c r="N58" s="27">
        <v>0</v>
      </c>
      <c r="O58" s="25"/>
      <c r="P58" s="53">
        <v>0</v>
      </c>
      <c r="Q58" s="42">
        <v>0</v>
      </c>
      <c r="R58" s="23"/>
      <c r="S58" s="23"/>
      <c r="T58" s="23"/>
      <c r="U58" s="108"/>
    </row>
    <row r="59" spans="1:21" s="13" customFormat="1" ht="24" customHeight="1">
      <c r="A59" s="103"/>
      <c r="B59" s="151" t="s">
        <v>42</v>
      </c>
      <c r="C59" s="152"/>
      <c r="D59" s="153"/>
      <c r="E59" s="82"/>
      <c r="F59" s="82"/>
      <c r="G59" s="25"/>
      <c r="H59" s="25"/>
      <c r="I59" s="25"/>
      <c r="J59" s="25"/>
      <c r="K59" s="25"/>
      <c r="L59" s="25"/>
      <c r="M59" s="43"/>
      <c r="N59" s="25"/>
      <c r="O59" s="25"/>
      <c r="P59" s="25"/>
      <c r="Q59" s="43"/>
      <c r="R59" s="26"/>
      <c r="S59" s="26"/>
      <c r="T59" s="26"/>
      <c r="U59" s="104"/>
    </row>
    <row r="60" spans="1:21" s="70" customFormat="1" ht="153.75" customHeight="1">
      <c r="A60" s="110" t="s">
        <v>53</v>
      </c>
      <c r="B60" s="93" t="s">
        <v>46</v>
      </c>
      <c r="C60" s="94" t="s">
        <v>42</v>
      </c>
      <c r="D60" s="66">
        <f>D61+D62</f>
        <v>4378587</v>
      </c>
      <c r="E60" s="61">
        <v>44013</v>
      </c>
      <c r="F60" s="61">
        <f>F62</f>
        <v>44440</v>
      </c>
      <c r="G60" s="66">
        <f>G62</f>
        <v>4183797</v>
      </c>
      <c r="H60" s="71"/>
      <c r="I60" s="80">
        <f>G60</f>
        <v>4183797</v>
      </c>
      <c r="J60" s="66">
        <v>4183796.76</v>
      </c>
      <c r="K60" s="71"/>
      <c r="L60" s="80">
        <f>J60</f>
        <v>4183796.76</v>
      </c>
      <c r="M60" s="66">
        <f>L60/I60*100</f>
        <v>99.999994263584</v>
      </c>
      <c r="N60" s="66">
        <f>N62</f>
        <v>4183796.76</v>
      </c>
      <c r="O60" s="71"/>
      <c r="P60" s="80">
        <f>N60</f>
        <v>4183796.76</v>
      </c>
      <c r="Q60" s="92">
        <f>N60/G60*100</f>
        <v>99.999994263584</v>
      </c>
      <c r="R60" s="69" t="s">
        <v>80</v>
      </c>
      <c r="S60" s="69" t="s">
        <v>58</v>
      </c>
      <c r="T60" s="69" t="s">
        <v>98</v>
      </c>
      <c r="U60" s="105"/>
    </row>
    <row r="61" spans="1:21" s="70" customFormat="1" ht="18" customHeight="1">
      <c r="A61" s="110"/>
      <c r="B61" s="3" t="s">
        <v>26</v>
      </c>
      <c r="C61" s="75"/>
      <c r="D61" s="27">
        <v>194790</v>
      </c>
      <c r="E61" s="61">
        <f>E60</f>
        <v>44013</v>
      </c>
      <c r="F61" s="61">
        <v>44228</v>
      </c>
      <c r="G61" s="66"/>
      <c r="H61" s="25"/>
      <c r="I61" s="53"/>
      <c r="J61" s="72"/>
      <c r="K61" s="71"/>
      <c r="L61" s="80"/>
      <c r="M61" s="66"/>
      <c r="N61" s="66"/>
      <c r="O61" s="71"/>
      <c r="P61" s="53"/>
      <c r="Q61" s="92"/>
      <c r="R61" s="77"/>
      <c r="S61" s="77"/>
      <c r="T61" s="77"/>
      <c r="U61" s="111"/>
    </row>
    <row r="62" spans="1:21" s="70" customFormat="1" ht="18" customHeight="1">
      <c r="A62" s="110"/>
      <c r="B62" s="3" t="s">
        <v>27</v>
      </c>
      <c r="C62" s="75"/>
      <c r="D62" s="27">
        <v>4183797</v>
      </c>
      <c r="E62" s="61">
        <v>44317</v>
      </c>
      <c r="F62" s="61">
        <v>44440</v>
      </c>
      <c r="G62" s="66">
        <f>D62</f>
        <v>4183797</v>
      </c>
      <c r="H62" s="25"/>
      <c r="I62" s="53">
        <f t="shared" ref="I62" si="5">G62</f>
        <v>4183797</v>
      </c>
      <c r="J62" s="72">
        <f>J60</f>
        <v>4183796.76</v>
      </c>
      <c r="K62" s="71"/>
      <c r="L62" s="80">
        <f>J62</f>
        <v>4183796.76</v>
      </c>
      <c r="M62" s="66">
        <f>L62/I62*100</f>
        <v>99.999994263584</v>
      </c>
      <c r="N62" s="66">
        <v>4183796.76</v>
      </c>
      <c r="O62" s="71"/>
      <c r="P62" s="53">
        <f t="shared" ref="P62" si="6">N62</f>
        <v>4183796.76</v>
      </c>
      <c r="Q62" s="92">
        <f t="shared" ref="Q62:Q63" si="7">N62/G62*100</f>
        <v>99.999994263584</v>
      </c>
      <c r="R62" s="77"/>
      <c r="S62" s="77"/>
      <c r="T62" s="77"/>
      <c r="U62" s="111"/>
    </row>
    <row r="63" spans="1:21" s="70" customFormat="1" ht="252.75" customHeight="1">
      <c r="A63" s="110" t="s">
        <v>54</v>
      </c>
      <c r="B63" s="3" t="s">
        <v>45</v>
      </c>
      <c r="C63" s="19" t="s">
        <v>42</v>
      </c>
      <c r="D63" s="27">
        <f>D64+D65</f>
        <v>1833445</v>
      </c>
      <c r="E63" s="61">
        <v>43922</v>
      </c>
      <c r="F63" s="83">
        <f>F65</f>
        <v>44440</v>
      </c>
      <c r="G63" s="72">
        <f>G65</f>
        <v>1570910</v>
      </c>
      <c r="H63" s="71"/>
      <c r="I63" s="80">
        <f>G63</f>
        <v>1570910</v>
      </c>
      <c r="J63" s="72">
        <v>378167.27</v>
      </c>
      <c r="K63" s="71"/>
      <c r="L63" s="80">
        <f>J63</f>
        <v>378167.27</v>
      </c>
      <c r="M63" s="92">
        <f>L63/I63*100</f>
        <v>24.073134043325208</v>
      </c>
      <c r="N63" s="72">
        <f>J63</f>
        <v>378167.27</v>
      </c>
      <c r="O63" s="71"/>
      <c r="P63" s="80">
        <f>N63</f>
        <v>378167.27</v>
      </c>
      <c r="Q63" s="92">
        <f t="shared" si="7"/>
        <v>24.073134043325208</v>
      </c>
      <c r="R63" s="77" t="s">
        <v>85</v>
      </c>
      <c r="S63" s="77" t="s">
        <v>103</v>
      </c>
      <c r="T63" s="77" t="s">
        <v>102</v>
      </c>
      <c r="U63" s="108"/>
    </row>
    <row r="64" spans="1:21" s="70" customFormat="1" ht="18" customHeight="1">
      <c r="A64" s="110"/>
      <c r="B64" s="3" t="s">
        <v>26</v>
      </c>
      <c r="C64" s="75"/>
      <c r="D64" s="27">
        <v>262535</v>
      </c>
      <c r="E64" s="61">
        <f>E63</f>
        <v>43922</v>
      </c>
      <c r="F64" s="83">
        <v>44075</v>
      </c>
      <c r="G64" s="72"/>
      <c r="H64" s="71"/>
      <c r="I64" s="80"/>
      <c r="J64" s="72"/>
      <c r="K64" s="71"/>
      <c r="L64" s="80"/>
      <c r="M64" s="92"/>
      <c r="N64" s="72"/>
      <c r="O64" s="71"/>
      <c r="P64" s="80"/>
      <c r="Q64" s="92"/>
      <c r="R64" s="77"/>
      <c r="S64" s="77"/>
      <c r="T64" s="77"/>
      <c r="U64" s="111"/>
    </row>
    <row r="65" spans="1:130" s="70" customFormat="1" ht="18" customHeight="1">
      <c r="A65" s="110"/>
      <c r="B65" s="3" t="s">
        <v>27</v>
      </c>
      <c r="C65" s="75"/>
      <c r="D65" s="27">
        <v>1570910</v>
      </c>
      <c r="E65" s="61">
        <v>44317</v>
      </c>
      <c r="F65" s="83">
        <v>44440</v>
      </c>
      <c r="G65" s="72">
        <f>D65</f>
        <v>1570910</v>
      </c>
      <c r="H65" s="71"/>
      <c r="I65" s="80">
        <f>I63</f>
        <v>1570910</v>
      </c>
      <c r="J65" s="72">
        <f>J63</f>
        <v>378167.27</v>
      </c>
      <c r="K65" s="71"/>
      <c r="L65" s="80">
        <f>L63</f>
        <v>378167.27</v>
      </c>
      <c r="M65" s="92">
        <f>L65/I65*100</f>
        <v>24.073134043325208</v>
      </c>
      <c r="N65" s="72">
        <f>N63</f>
        <v>378167.27</v>
      </c>
      <c r="O65" s="71"/>
      <c r="P65" s="80">
        <f>P63</f>
        <v>378167.27</v>
      </c>
      <c r="Q65" s="92">
        <f>P65/I65*100</f>
        <v>24.073134043325208</v>
      </c>
      <c r="R65" s="77"/>
      <c r="S65" s="77"/>
      <c r="T65" s="77"/>
      <c r="U65" s="111"/>
    </row>
    <row r="66" spans="1:130" s="70" customFormat="1" ht="144.75" customHeight="1">
      <c r="A66" s="110" t="s">
        <v>73</v>
      </c>
      <c r="B66" s="3" t="s">
        <v>74</v>
      </c>
      <c r="C66" s="19" t="s">
        <v>42</v>
      </c>
      <c r="D66" s="27">
        <f>D67+D68</f>
        <v>1190005</v>
      </c>
      <c r="E66" s="61">
        <f>E67</f>
        <v>43983</v>
      </c>
      <c r="F66" s="83">
        <f>F68</f>
        <v>44228</v>
      </c>
      <c r="G66" s="72">
        <f>G68</f>
        <v>792636</v>
      </c>
      <c r="H66" s="71"/>
      <c r="I66" s="80">
        <f>G66</f>
        <v>792636</v>
      </c>
      <c r="J66" s="72">
        <f>I66</f>
        <v>792636</v>
      </c>
      <c r="K66" s="71"/>
      <c r="L66" s="80">
        <f>J66</f>
        <v>792636</v>
      </c>
      <c r="M66" s="92">
        <v>100</v>
      </c>
      <c r="N66" s="72">
        <f>G66</f>
        <v>792636</v>
      </c>
      <c r="O66" s="71"/>
      <c r="P66" s="80">
        <f>N66</f>
        <v>792636</v>
      </c>
      <c r="Q66" s="92">
        <f>P66/I66*100</f>
        <v>100</v>
      </c>
      <c r="R66" s="77" t="s">
        <v>76</v>
      </c>
      <c r="S66" s="77" t="s">
        <v>58</v>
      </c>
      <c r="T66" s="77" t="s">
        <v>75</v>
      </c>
      <c r="U66" s="108"/>
    </row>
    <row r="67" spans="1:130" s="70" customFormat="1" ht="18" customHeight="1">
      <c r="A67" s="110"/>
      <c r="B67" s="3" t="s">
        <v>26</v>
      </c>
      <c r="C67" s="75"/>
      <c r="D67" s="27">
        <v>57668</v>
      </c>
      <c r="E67" s="61">
        <v>43983</v>
      </c>
      <c r="F67" s="83">
        <v>44044</v>
      </c>
      <c r="G67" s="72"/>
      <c r="H67" s="71"/>
      <c r="I67" s="80"/>
      <c r="J67" s="72"/>
      <c r="K67" s="71"/>
      <c r="L67" s="80"/>
      <c r="M67" s="92"/>
      <c r="N67" s="72"/>
      <c r="O67" s="71"/>
      <c r="P67" s="80"/>
      <c r="Q67" s="92"/>
      <c r="R67" s="77"/>
      <c r="S67" s="77"/>
      <c r="T67" s="77"/>
      <c r="U67" s="111"/>
    </row>
    <row r="68" spans="1:130" s="70" customFormat="1" ht="18" customHeight="1">
      <c r="A68" s="110"/>
      <c r="B68" s="3" t="s">
        <v>27</v>
      </c>
      <c r="C68" s="75"/>
      <c r="D68" s="27">
        <v>1132337</v>
      </c>
      <c r="E68" s="61">
        <v>44044</v>
      </c>
      <c r="F68" s="83">
        <v>44228</v>
      </c>
      <c r="G68" s="72">
        <v>792636</v>
      </c>
      <c r="H68" s="71"/>
      <c r="I68" s="80">
        <f>I66</f>
        <v>792636</v>
      </c>
      <c r="J68" s="72">
        <f>J66</f>
        <v>792636</v>
      </c>
      <c r="K68" s="71"/>
      <c r="L68" s="80">
        <f>L66</f>
        <v>792636</v>
      </c>
      <c r="M68" s="68">
        <v>100</v>
      </c>
      <c r="N68" s="72">
        <f>N66</f>
        <v>792636</v>
      </c>
      <c r="O68" s="71"/>
      <c r="P68" s="80">
        <f>P66</f>
        <v>792636</v>
      </c>
      <c r="Q68" s="68">
        <f>P68/I68*100</f>
        <v>100</v>
      </c>
      <c r="R68" s="77"/>
      <c r="S68" s="77"/>
      <c r="T68" s="77"/>
      <c r="U68" s="111"/>
    </row>
    <row r="69" spans="1:130" s="13" customFormat="1" ht="24" customHeight="1">
      <c r="A69" s="112"/>
      <c r="B69" s="96" t="s">
        <v>70</v>
      </c>
      <c r="C69" s="97"/>
      <c r="D69" s="98"/>
      <c r="E69" s="90"/>
      <c r="F69" s="90"/>
      <c r="G69" s="91"/>
      <c r="H69" s="71"/>
      <c r="I69" s="71"/>
      <c r="J69" s="71"/>
      <c r="K69" s="71"/>
      <c r="L69" s="71"/>
      <c r="M69" s="73"/>
      <c r="N69" s="71"/>
      <c r="O69" s="71"/>
      <c r="P69" s="71"/>
      <c r="Q69" s="73"/>
      <c r="R69" s="74"/>
      <c r="S69" s="74"/>
      <c r="T69" s="74"/>
      <c r="U69" s="113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4"/>
      <c r="DL69" s="84"/>
      <c r="DM69" s="84"/>
      <c r="DN69" s="84"/>
      <c r="DO69" s="84"/>
      <c r="DP69" s="84"/>
      <c r="DQ69" s="84"/>
      <c r="DR69" s="84"/>
      <c r="DS69" s="84"/>
      <c r="DT69" s="84"/>
      <c r="DU69" s="84"/>
      <c r="DV69" s="84"/>
      <c r="DW69" s="84"/>
      <c r="DX69" s="84"/>
      <c r="DY69" s="84"/>
      <c r="DZ69" s="84"/>
    </row>
    <row r="70" spans="1:130" s="76" customFormat="1" ht="241.5" customHeight="1">
      <c r="A70" s="110" t="s">
        <v>50</v>
      </c>
      <c r="B70" s="3" t="s">
        <v>71</v>
      </c>
      <c r="C70" s="19" t="s">
        <v>70</v>
      </c>
      <c r="D70" s="27">
        <f>D71+D72</f>
        <v>8937973</v>
      </c>
      <c r="E70" s="61">
        <v>44378</v>
      </c>
      <c r="F70" s="61">
        <f>F72</f>
        <v>44501</v>
      </c>
      <c r="G70" s="66">
        <f>D70</f>
        <v>8937973</v>
      </c>
      <c r="H70" s="25"/>
      <c r="I70" s="53">
        <f>G70</f>
        <v>8937973</v>
      </c>
      <c r="J70" s="66">
        <v>171547.65</v>
      </c>
      <c r="K70" s="25"/>
      <c r="L70" s="53">
        <f>J70</f>
        <v>171547.65</v>
      </c>
      <c r="M70" s="92">
        <f>L70/I70*100</f>
        <v>1.9193126898011437</v>
      </c>
      <c r="N70" s="66">
        <f>N71</f>
        <v>171547.65</v>
      </c>
      <c r="O70" s="25"/>
      <c r="P70" s="53">
        <f>N70</f>
        <v>171547.65</v>
      </c>
      <c r="Q70" s="92">
        <f>N70/G70*100</f>
        <v>1.9193126898011437</v>
      </c>
      <c r="R70" s="69" t="s">
        <v>55</v>
      </c>
      <c r="S70" s="69" t="s">
        <v>96</v>
      </c>
      <c r="T70" s="69" t="s">
        <v>97</v>
      </c>
      <c r="U70" s="108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I70" s="85"/>
      <c r="DJ70" s="85"/>
      <c r="DK70" s="85"/>
      <c r="DL70" s="85"/>
      <c r="DM70" s="85"/>
      <c r="DN70" s="85"/>
      <c r="DO70" s="85"/>
      <c r="DP70" s="85"/>
      <c r="DQ70" s="85"/>
      <c r="DR70" s="85"/>
      <c r="DS70" s="85"/>
      <c r="DT70" s="85"/>
      <c r="DU70" s="85"/>
      <c r="DV70" s="85"/>
      <c r="DW70" s="85"/>
      <c r="DX70" s="85"/>
      <c r="DY70" s="85"/>
      <c r="DZ70" s="85"/>
    </row>
    <row r="71" spans="1:130" s="76" customFormat="1" ht="18" customHeight="1">
      <c r="A71" s="110"/>
      <c r="B71" s="3" t="s">
        <v>26</v>
      </c>
      <c r="C71" s="75"/>
      <c r="D71" s="27">
        <v>171548</v>
      </c>
      <c r="E71" s="61">
        <f>E70</f>
        <v>44378</v>
      </c>
      <c r="F71" s="61">
        <v>44501</v>
      </c>
      <c r="G71" s="66">
        <f t="shared" ref="G71:G72" si="8">D71</f>
        <v>171548</v>
      </c>
      <c r="H71" s="25"/>
      <c r="I71" s="53">
        <f t="shared" ref="I71:I72" si="9">G71</f>
        <v>171548</v>
      </c>
      <c r="J71" s="66">
        <f>J70</f>
        <v>171547.65</v>
      </c>
      <c r="K71" s="25"/>
      <c r="L71" s="53">
        <f>L70</f>
        <v>171547.65</v>
      </c>
      <c r="M71" s="92">
        <f>L71/I71*100</f>
        <v>99.99979597547042</v>
      </c>
      <c r="N71" s="66">
        <v>171547.65</v>
      </c>
      <c r="O71" s="25"/>
      <c r="P71" s="53">
        <f t="shared" ref="P71:P72" si="10">N71</f>
        <v>171547.65</v>
      </c>
      <c r="Q71" s="92">
        <f>N71/G71*100</f>
        <v>99.99979597547042</v>
      </c>
      <c r="R71" s="69"/>
      <c r="S71" s="69"/>
      <c r="T71" s="69"/>
      <c r="U71" s="10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  <c r="CX71" s="85"/>
      <c r="CY71" s="85"/>
      <c r="CZ71" s="85"/>
      <c r="DA71" s="85"/>
      <c r="DB71" s="85"/>
      <c r="DC71" s="85"/>
      <c r="DD71" s="85"/>
      <c r="DE71" s="85"/>
      <c r="DF71" s="85"/>
      <c r="DG71" s="85"/>
      <c r="DH71" s="85"/>
      <c r="DI71" s="85"/>
      <c r="DJ71" s="85"/>
      <c r="DK71" s="85"/>
      <c r="DL71" s="85"/>
      <c r="DM71" s="85"/>
      <c r="DN71" s="85"/>
      <c r="DO71" s="85"/>
      <c r="DP71" s="85"/>
      <c r="DQ71" s="85"/>
      <c r="DR71" s="85"/>
      <c r="DS71" s="85"/>
      <c r="DT71" s="85"/>
      <c r="DU71" s="85"/>
      <c r="DV71" s="85"/>
      <c r="DW71" s="85"/>
      <c r="DX71" s="85"/>
      <c r="DY71" s="85"/>
      <c r="DZ71" s="85"/>
    </row>
    <row r="72" spans="1:130" s="76" customFormat="1" ht="18" customHeight="1">
      <c r="A72" s="110"/>
      <c r="B72" s="3" t="s">
        <v>27</v>
      </c>
      <c r="C72" s="75"/>
      <c r="D72" s="27">
        <v>8766425</v>
      </c>
      <c r="E72" s="61">
        <v>44378</v>
      </c>
      <c r="F72" s="61">
        <v>44501</v>
      </c>
      <c r="G72" s="66">
        <f t="shared" si="8"/>
        <v>8766425</v>
      </c>
      <c r="H72" s="25"/>
      <c r="I72" s="53">
        <f t="shared" si="9"/>
        <v>8766425</v>
      </c>
      <c r="J72" s="66">
        <v>0</v>
      </c>
      <c r="K72" s="25"/>
      <c r="L72" s="53">
        <v>0</v>
      </c>
      <c r="M72" s="92">
        <v>0</v>
      </c>
      <c r="N72" s="66">
        <v>0</v>
      </c>
      <c r="O72" s="25"/>
      <c r="P72" s="53">
        <f t="shared" si="10"/>
        <v>0</v>
      </c>
      <c r="Q72" s="92">
        <f t="shared" ref="Q72" si="11">N72/G72*100</f>
        <v>0</v>
      </c>
      <c r="R72" s="69"/>
      <c r="S72" s="69"/>
      <c r="T72" s="69"/>
      <c r="U72" s="10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  <c r="DA72" s="85"/>
      <c r="DB72" s="85"/>
      <c r="DC72" s="85"/>
      <c r="DD72" s="85"/>
      <c r="DE72" s="85"/>
      <c r="DF72" s="85"/>
      <c r="DG72" s="85"/>
      <c r="DH72" s="85"/>
      <c r="DI72" s="85"/>
      <c r="DJ72" s="85"/>
      <c r="DK72" s="85"/>
      <c r="DL72" s="85"/>
      <c r="DM72" s="85"/>
      <c r="DN72" s="85"/>
      <c r="DO72" s="85"/>
      <c r="DP72" s="85"/>
      <c r="DQ72" s="85"/>
      <c r="DR72" s="85"/>
      <c r="DS72" s="85"/>
      <c r="DT72" s="85"/>
      <c r="DU72" s="85"/>
      <c r="DV72" s="85"/>
      <c r="DW72" s="85"/>
      <c r="DX72" s="85"/>
      <c r="DY72" s="85"/>
      <c r="DZ72" s="85"/>
    </row>
    <row r="73" spans="1:130" s="39" customFormat="1" ht="20.25" customHeight="1">
      <c r="A73" s="106"/>
      <c r="B73" s="45" t="s">
        <v>77</v>
      </c>
      <c r="C73" s="35"/>
      <c r="D73" s="36">
        <f>D70+D63+D60+D56+D53+D49+D46+D43+D36+D33+D39+D30+D27+D66</f>
        <v>88847453</v>
      </c>
      <c r="E73" s="36"/>
      <c r="F73" s="36"/>
      <c r="G73" s="36">
        <f t="shared" ref="G73:P73" si="12">G70+G63+G60+G56+G53+G49+G46+G43+G36+G33+G39+G30+G27+G66</f>
        <v>77146909</v>
      </c>
      <c r="H73" s="36">
        <f t="shared" si="12"/>
        <v>0</v>
      </c>
      <c r="I73" s="36">
        <f t="shared" si="12"/>
        <v>77146909</v>
      </c>
      <c r="J73" s="36">
        <f t="shared" si="12"/>
        <v>40882073.539999999</v>
      </c>
      <c r="K73" s="36">
        <f t="shared" si="12"/>
        <v>0</v>
      </c>
      <c r="L73" s="36">
        <f>L70+L63+L60+L56+L53+L49+L46+L43+L36+L33+L39+L30+L27+L66</f>
        <v>40882073.539999999</v>
      </c>
      <c r="M73" s="36">
        <f>L73/G73*100</f>
        <v>52.99249713297003</v>
      </c>
      <c r="N73" s="36">
        <f t="shared" si="12"/>
        <v>40882073.859999999</v>
      </c>
      <c r="O73" s="36">
        <f t="shared" si="12"/>
        <v>0</v>
      </c>
      <c r="P73" s="36">
        <f t="shared" si="12"/>
        <v>40882073.859999999</v>
      </c>
      <c r="Q73" s="36">
        <f>P73/I73*100</f>
        <v>52.992497547763065</v>
      </c>
      <c r="R73" s="37"/>
      <c r="S73" s="37"/>
      <c r="T73" s="37"/>
      <c r="U73" s="107"/>
      <c r="V73" s="86"/>
      <c r="W73" s="86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  <c r="CG73" s="87"/>
      <c r="CH73" s="87"/>
      <c r="CI73" s="87"/>
      <c r="CJ73" s="87"/>
      <c r="CK73" s="87"/>
      <c r="CL73" s="87"/>
      <c r="CM73" s="87"/>
      <c r="CN73" s="87"/>
      <c r="CO73" s="87"/>
      <c r="CP73" s="87"/>
      <c r="CQ73" s="87"/>
      <c r="CR73" s="87"/>
      <c r="CS73" s="87"/>
      <c r="CT73" s="87"/>
      <c r="CU73" s="87"/>
      <c r="CV73" s="87"/>
      <c r="CW73" s="87"/>
      <c r="CX73" s="87"/>
      <c r="CY73" s="87"/>
      <c r="CZ73" s="87"/>
      <c r="DA73" s="87"/>
      <c r="DB73" s="87"/>
      <c r="DC73" s="87"/>
      <c r="DD73" s="87"/>
      <c r="DE73" s="87"/>
      <c r="DF73" s="87"/>
      <c r="DG73" s="87"/>
      <c r="DH73" s="87"/>
      <c r="DI73" s="87"/>
      <c r="DJ73" s="87"/>
      <c r="DK73" s="87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</row>
    <row r="74" spans="1:130" s="59" customFormat="1" ht="19.5" thickBot="1">
      <c r="A74" s="114"/>
      <c r="B74" s="115" t="s">
        <v>78</v>
      </c>
      <c r="C74" s="116"/>
      <c r="D74" s="117">
        <f>D73+D24</f>
        <v>127816482</v>
      </c>
      <c r="E74" s="117"/>
      <c r="F74" s="117"/>
      <c r="G74" s="117">
        <f t="shared" ref="G74:P74" si="13">G73+G24</f>
        <v>110593665</v>
      </c>
      <c r="H74" s="117">
        <f t="shared" si="13"/>
        <v>33446756</v>
      </c>
      <c r="I74" s="117">
        <f t="shared" si="13"/>
        <v>77146909</v>
      </c>
      <c r="J74" s="117">
        <f t="shared" si="13"/>
        <v>53626375.369999997</v>
      </c>
      <c r="K74" s="117">
        <f t="shared" si="13"/>
        <v>12744301.83</v>
      </c>
      <c r="L74" s="117">
        <f t="shared" si="13"/>
        <v>40882073.539999999</v>
      </c>
      <c r="M74" s="117">
        <f>J74/G74*100</f>
        <v>48.489554415255157</v>
      </c>
      <c r="N74" s="117">
        <f t="shared" si="13"/>
        <v>53626375.689999998</v>
      </c>
      <c r="O74" s="117">
        <f t="shared" si="13"/>
        <v>12744301.83</v>
      </c>
      <c r="P74" s="117">
        <f t="shared" si="13"/>
        <v>40882073.859999999</v>
      </c>
      <c r="Q74" s="117">
        <f>N74/G74*100</f>
        <v>48.489554704602654</v>
      </c>
      <c r="R74" s="118"/>
      <c r="S74" s="118"/>
      <c r="T74" s="118"/>
      <c r="U74" s="119"/>
      <c r="V74" s="88"/>
      <c r="W74" s="88"/>
      <c r="X74" s="60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8"/>
      <c r="CS74" s="88"/>
      <c r="CT74" s="88"/>
      <c r="CU74" s="88"/>
      <c r="CV74" s="88"/>
      <c r="CW74" s="88"/>
      <c r="CX74" s="88"/>
      <c r="CY74" s="88"/>
      <c r="CZ74" s="88"/>
      <c r="DA74" s="88"/>
      <c r="DB74" s="88"/>
      <c r="DC74" s="88"/>
      <c r="DD74" s="88"/>
      <c r="DE74" s="88"/>
      <c r="DF74" s="88"/>
      <c r="DG74" s="88"/>
      <c r="DH74" s="88"/>
      <c r="DI74" s="88"/>
      <c r="DJ74" s="88"/>
      <c r="DK74" s="88"/>
      <c r="DL74" s="88"/>
      <c r="DM74" s="88"/>
      <c r="DN74" s="88"/>
      <c r="DO74" s="88"/>
      <c r="DP74" s="88"/>
      <c r="DQ74" s="88"/>
      <c r="DR74" s="88"/>
      <c r="DS74" s="88"/>
      <c r="DT74" s="88"/>
      <c r="DU74" s="88"/>
      <c r="DV74" s="88"/>
      <c r="DW74" s="88"/>
      <c r="DX74" s="88"/>
      <c r="DY74" s="88"/>
      <c r="DZ74" s="88"/>
    </row>
    <row r="75" spans="1:130" ht="29.25" customHeight="1">
      <c r="A75" s="16"/>
    </row>
    <row r="76" spans="1:130" ht="22.5" customHeight="1">
      <c r="A76" s="120" t="s">
        <v>57</v>
      </c>
    </row>
    <row r="77" spans="1:130" ht="19.5" customHeight="1">
      <c r="A77" s="120" t="s">
        <v>56</v>
      </c>
    </row>
    <row r="78" spans="1:130" s="5" customFormat="1" ht="18.75" customHeight="1">
      <c r="A78" s="12"/>
      <c r="B78" s="12"/>
      <c r="C78" s="20"/>
      <c r="D78" s="31"/>
      <c r="E78" s="31"/>
      <c r="F78" s="31"/>
      <c r="G78" s="31"/>
      <c r="H78" s="50"/>
      <c r="I78" s="54"/>
      <c r="J78" s="67"/>
      <c r="K78" s="51"/>
      <c r="L78" s="55"/>
      <c r="M78" s="44"/>
      <c r="N78" s="32"/>
      <c r="O78" s="51"/>
      <c r="P78" s="55"/>
      <c r="Q78" s="44"/>
      <c r="R78" s="32"/>
      <c r="S78" s="30"/>
      <c r="T78" s="30"/>
      <c r="U78" s="7"/>
      <c r="V78" s="1"/>
      <c r="W78" s="1"/>
      <c r="X78" s="1"/>
      <c r="Y78" s="8"/>
      <c r="Z78" s="8"/>
    </row>
  </sheetData>
  <mergeCells count="45">
    <mergeCell ref="A5:U5"/>
    <mergeCell ref="H12:H14"/>
    <mergeCell ref="N11:N14"/>
    <mergeCell ref="O11:P11"/>
    <mergeCell ref="S2:U2"/>
    <mergeCell ref="S1:U1"/>
    <mergeCell ref="S13:S14"/>
    <mergeCell ref="T13:T14"/>
    <mergeCell ref="Q11:Q14"/>
    <mergeCell ref="R11:R14"/>
    <mergeCell ref="S11:T12"/>
    <mergeCell ref="S3:U3"/>
    <mergeCell ref="B4:U4"/>
    <mergeCell ref="G8:I10"/>
    <mergeCell ref="J8:Q8"/>
    <mergeCell ref="R8:T10"/>
    <mergeCell ref="U8:U14"/>
    <mergeCell ref="J9:M10"/>
    <mergeCell ref="O12:O14"/>
    <mergeCell ref="M11:M14"/>
    <mergeCell ref="I12:I14"/>
    <mergeCell ref="B25:J25"/>
    <mergeCell ref="B18:H18"/>
    <mergeCell ref="B26:D26"/>
    <mergeCell ref="B42:D42"/>
    <mergeCell ref="B52:D52"/>
    <mergeCell ref="B19:D19"/>
    <mergeCell ref="B59:D59"/>
    <mergeCell ref="B16:H16"/>
    <mergeCell ref="A6:U6"/>
    <mergeCell ref="A8:A14"/>
    <mergeCell ref="B8:B14"/>
    <mergeCell ref="C8:C14"/>
    <mergeCell ref="D8:D14"/>
    <mergeCell ref="E8:F10"/>
    <mergeCell ref="E11:E14"/>
    <mergeCell ref="K12:K14"/>
    <mergeCell ref="L12:L14"/>
    <mergeCell ref="G11:G14"/>
    <mergeCell ref="H11:I11"/>
    <mergeCell ref="J11:J14"/>
    <mergeCell ref="K11:L11"/>
    <mergeCell ref="N9:Q10"/>
    <mergeCell ref="F11:F14"/>
    <mergeCell ref="P12:P14"/>
  </mergeCells>
  <printOptions horizontalCentered="1"/>
  <pageMargins left="0.31496062992125984" right="0.23622047244094491" top="0.51181102362204722" bottom="0.74803149606299213" header="0.31496062992125984" footer="0.31496062992125984"/>
  <pageSetup paperSize="8" scale="49" firstPageNumber="42" fitToHeight="0" orientation="landscape" useFirstPageNumber="1" horizontalDpi="300" verticalDpi="300" r:id="rId1"/>
  <headerFooter>
    <oddFooter>&amp;R&amp;"Times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Central Bank of Russian Federation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Сидоров Ю.А.</dc:creator>
  <cp:lastModifiedBy>Калинин Константин Николаевич</cp:lastModifiedBy>
  <cp:lastPrinted>2018-12-25T12:52:35Z</cp:lastPrinted>
  <dcterms:created xsi:type="dcterms:W3CDTF">2017-11-14T09:57:31Z</dcterms:created>
  <dcterms:modified xsi:type="dcterms:W3CDTF">2023-11-13T04:17:37Z</dcterms:modified>
</cp:coreProperties>
</file>