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825" yWindow="-105" windowWidth="21810" windowHeight="13890" tabRatio="463"/>
  </bookViews>
  <sheets>
    <sheet name="Лист1" sheetId="1" r:id="rId1"/>
  </sheets>
  <definedNames>
    <definedName name="_xlnm.Print_Titles" localSheetId="0">Лист1!#REF!</definedName>
    <definedName name="_xlnm.Print_Area" localSheetId="0">Лист1!$A$1:$U$73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J67" i="1"/>
  <c r="M66" i="1"/>
  <c r="J64" i="1"/>
  <c r="N56" i="1"/>
  <c r="N55" i="1"/>
  <c r="N54" i="1"/>
  <c r="N51" i="1"/>
  <c r="N49" i="1"/>
  <c r="N47" i="1"/>
  <c r="N46" i="1"/>
  <c r="G47" i="1"/>
  <c r="N42" i="1"/>
  <c r="N27" i="1"/>
  <c r="J27" i="1"/>
  <c r="J30" i="1"/>
  <c r="K30" i="1" s="1"/>
  <c r="K31" i="1" s="1"/>
  <c r="M31" i="1" s="1"/>
  <c r="G31" i="1"/>
  <c r="G30" i="1" s="1"/>
  <c r="F30" i="1"/>
  <c r="E30" i="1"/>
  <c r="D30" i="1"/>
  <c r="G20" i="1"/>
  <c r="M30" i="1" l="1"/>
  <c r="H30" i="1"/>
  <c r="H31" i="1" s="1"/>
  <c r="N30" i="1"/>
  <c r="J60" i="1"/>
  <c r="O30" i="1" l="1"/>
  <c r="N31" i="1"/>
  <c r="J53" i="1"/>
  <c r="N53" i="1" s="1"/>
  <c r="Q30" i="1" l="1"/>
  <c r="O31" i="1"/>
  <c r="Q31" i="1" s="1"/>
  <c r="L42" i="1"/>
  <c r="J44" i="1"/>
  <c r="J36" i="1"/>
  <c r="N36" i="1" s="1"/>
  <c r="J20" i="1"/>
  <c r="J22" i="1"/>
  <c r="L44" i="1" l="1"/>
  <c r="P46" i="1"/>
  <c r="Q46" i="1" s="1"/>
  <c r="P47" i="1"/>
  <c r="J45" i="1"/>
  <c r="L47" i="1"/>
  <c r="L46" i="1"/>
  <c r="D46" i="1"/>
  <c r="D45" i="1" s="1"/>
  <c r="I47" i="1"/>
  <c r="I46" i="1"/>
  <c r="G45" i="1"/>
  <c r="F45" i="1"/>
  <c r="E45" i="1"/>
  <c r="Q47" i="1" l="1"/>
  <c r="L45" i="1"/>
  <c r="N45" i="1"/>
  <c r="P45" i="1" s="1"/>
  <c r="I45" i="1"/>
  <c r="N24" i="1"/>
  <c r="Q45" i="1" l="1"/>
  <c r="G69" i="1"/>
  <c r="N66" i="1"/>
  <c r="P66" i="1" s="1"/>
  <c r="G60" i="1"/>
  <c r="N60" i="1" s="1"/>
  <c r="G58" i="1"/>
  <c r="L54" i="1"/>
  <c r="G54" i="1"/>
  <c r="G55" i="1"/>
  <c r="P55" i="1" s="1"/>
  <c r="L50" i="1"/>
  <c r="L51" i="1"/>
  <c r="L49" i="1"/>
  <c r="G50" i="1"/>
  <c r="N50" i="1" s="1"/>
  <c r="Q50" i="1" s="1"/>
  <c r="G51" i="1"/>
  <c r="I51" i="1" s="1"/>
  <c r="F49" i="1"/>
  <c r="E49" i="1"/>
  <c r="D49" i="1"/>
  <c r="G41" i="1"/>
  <c r="I54" i="1" l="1"/>
  <c r="Q54" i="1"/>
  <c r="G49" i="1"/>
  <c r="M54" i="1"/>
  <c r="G62" i="1"/>
  <c r="N62" i="1" s="1"/>
  <c r="P54" i="1"/>
  <c r="I55" i="1"/>
  <c r="M49" i="1"/>
  <c r="I50" i="1"/>
  <c r="M51" i="1"/>
  <c r="M50" i="1"/>
  <c r="Q51" i="1"/>
  <c r="I49" i="1"/>
  <c r="P50" i="1"/>
  <c r="P51" i="1" l="1"/>
  <c r="Q49" i="1"/>
  <c r="P49" i="1"/>
  <c r="K25" i="1" l="1"/>
  <c r="K26" i="1"/>
  <c r="J24" i="1"/>
  <c r="J33" i="1" s="1"/>
  <c r="H26" i="1"/>
  <c r="O26" i="1" s="1"/>
  <c r="Q26" i="1" s="1"/>
  <c r="H25" i="1"/>
  <c r="O25" i="1" s="1"/>
  <c r="Q25" i="1" s="1"/>
  <c r="K27" i="1"/>
  <c r="G28" i="1"/>
  <c r="G27" i="1" s="1"/>
  <c r="D27" i="1"/>
  <c r="F27" i="1"/>
  <c r="E27" i="1"/>
  <c r="F24" i="1"/>
  <c r="E24" i="1"/>
  <c r="D24" i="1"/>
  <c r="K28" i="1" l="1"/>
  <c r="K33" i="1"/>
  <c r="H27" i="1"/>
  <c r="H28" i="1" s="1"/>
  <c r="M28" i="1" s="1"/>
  <c r="M26" i="1"/>
  <c r="M25" i="1"/>
  <c r="G24" i="1"/>
  <c r="H24" i="1" s="1"/>
  <c r="K24" i="1"/>
  <c r="G33" i="1" l="1"/>
  <c r="M27" i="1"/>
  <c r="O27" i="1"/>
  <c r="M24" i="1"/>
  <c r="O28" i="1" l="1"/>
  <c r="Q28" i="1" s="1"/>
  <c r="Q27" i="1"/>
  <c r="O24" i="1"/>
  <c r="Q24" i="1" l="1"/>
  <c r="N20" i="1" l="1"/>
  <c r="N33" i="1" s="1"/>
  <c r="D20" i="1"/>
  <c r="D33" i="1" s="1"/>
  <c r="L64" i="1"/>
  <c r="L66" i="1" s="1"/>
  <c r="N22" i="1" l="1"/>
  <c r="L36" i="1"/>
  <c r="L38" i="1" l="1"/>
  <c r="L39" i="1"/>
  <c r="J41" i="1"/>
  <c r="K22" i="1" l="1"/>
  <c r="L41" i="1"/>
  <c r="L56" i="1"/>
  <c r="J58" i="1"/>
  <c r="L58" i="1" l="1"/>
  <c r="I69" i="1" l="1"/>
  <c r="N69" i="1" s="1"/>
  <c r="P69" i="1" s="1"/>
  <c r="I66" i="1"/>
  <c r="G64" i="1"/>
  <c r="N64" i="1" l="1"/>
  <c r="I67" i="1"/>
  <c r="I64" i="1"/>
  <c r="M64" i="1" s="1"/>
  <c r="G38" i="1"/>
  <c r="N67" i="1" l="1"/>
  <c r="P67" i="1" l="1"/>
  <c r="N58" i="1"/>
  <c r="E36" i="1"/>
  <c r="F36" i="1"/>
  <c r="D36" i="1"/>
  <c r="E39" i="1"/>
  <c r="D39" i="1"/>
  <c r="E42" i="1"/>
  <c r="K71" i="1"/>
  <c r="Q67" i="1" l="1"/>
  <c r="I36" i="1"/>
  <c r="I38" i="1" l="1"/>
  <c r="M38" i="1" s="1"/>
  <c r="M36" i="1"/>
  <c r="P36" i="1"/>
  <c r="N38" i="1"/>
  <c r="P38" i="1" l="1"/>
  <c r="Q36" i="1"/>
  <c r="Q38" i="1" s="1"/>
  <c r="L60" i="1" l="1"/>
  <c r="L62" i="1" s="1"/>
  <c r="L67" i="1" l="1"/>
  <c r="L69" i="1" s="1"/>
  <c r="I56" i="1" l="1"/>
  <c r="M56" i="1" l="1"/>
  <c r="I58" i="1"/>
  <c r="M58" i="1" s="1"/>
  <c r="M69" i="1"/>
  <c r="M67" i="1"/>
  <c r="P56" i="1"/>
  <c r="P58" i="1" s="1"/>
  <c r="I62" i="1"/>
  <c r="M62" i="1" s="1"/>
  <c r="Q58" i="1" l="1"/>
  <c r="P64" i="1"/>
  <c r="G42" i="1"/>
  <c r="F42" i="1"/>
  <c r="F39" i="1"/>
  <c r="F64" i="1"/>
  <c r="E65" i="1"/>
  <c r="F67" i="1"/>
  <c r="E68" i="1"/>
  <c r="F53" i="1"/>
  <c r="E54" i="1"/>
  <c r="E57" i="1"/>
  <c r="F56" i="1"/>
  <c r="F60" i="1"/>
  <c r="E61" i="1"/>
  <c r="D60" i="1"/>
  <c r="D56" i="1"/>
  <c r="D53" i="1"/>
  <c r="D67" i="1"/>
  <c r="D64" i="1"/>
  <c r="D42" i="1"/>
  <c r="G53" i="1" l="1"/>
  <c r="G70" i="1" s="1"/>
  <c r="D70" i="1"/>
  <c r="Q64" i="1"/>
  <c r="G44" i="1"/>
  <c r="I42" i="1"/>
  <c r="I39" i="1"/>
  <c r="Q55" i="1"/>
  <c r="Q56" i="1"/>
  <c r="Q66" i="1"/>
  <c r="Q69" i="1"/>
  <c r="I44" i="1" l="1"/>
  <c r="M44" i="1" s="1"/>
  <c r="M42" i="1"/>
  <c r="I53" i="1"/>
  <c r="N70" i="1"/>
  <c r="Q70" i="1" s="1"/>
  <c r="I41" i="1"/>
  <c r="M41" i="1" s="1"/>
  <c r="M39" i="1"/>
  <c r="Q60" i="1"/>
  <c r="I60" i="1"/>
  <c r="N44" i="1"/>
  <c r="P42" i="1"/>
  <c r="N41" i="1"/>
  <c r="P39" i="1"/>
  <c r="F22" i="1"/>
  <c r="E21" i="1"/>
  <c r="D71" i="1"/>
  <c r="Q53" i="1" l="1"/>
  <c r="I70" i="1"/>
  <c r="I71" i="1" s="1"/>
  <c r="P53" i="1"/>
  <c r="M60" i="1"/>
  <c r="H22" i="1"/>
  <c r="G71" i="1"/>
  <c r="O22" i="1"/>
  <c r="P44" i="1"/>
  <c r="Q44" i="1" s="1"/>
  <c r="Q42" i="1"/>
  <c r="P41" i="1"/>
  <c r="Q41" i="1" s="1"/>
  <c r="Q39" i="1"/>
  <c r="P60" i="1"/>
  <c r="P70" i="1" l="1"/>
  <c r="H20" i="1"/>
  <c r="H33" i="1" s="1"/>
  <c r="M22" i="1"/>
  <c r="P71" i="1"/>
  <c r="P62" i="1"/>
  <c r="Q62" i="1"/>
  <c r="Q22" i="1"/>
  <c r="M20" i="1" l="1"/>
  <c r="H71" i="1"/>
  <c r="N71" i="1"/>
  <c r="Q71" i="1" s="1"/>
  <c r="O20" i="1"/>
  <c r="O33" i="1" s="1"/>
  <c r="Q20" i="1"/>
  <c r="Q33" i="1" l="1"/>
  <c r="O71" i="1"/>
  <c r="M33" i="1"/>
  <c r="L53" i="1"/>
  <c r="L70" i="1" s="1"/>
  <c r="L55" i="1"/>
  <c r="M55" i="1" s="1"/>
  <c r="J70" i="1"/>
  <c r="J71" i="1" s="1"/>
  <c r="M71" i="1" s="1"/>
  <c r="L71" i="1" l="1"/>
  <c r="M70" i="1"/>
  <c r="M53" i="1"/>
</calcChain>
</file>

<file path=xl/sharedStrings.xml><?xml version="1.0" encoding="utf-8"?>
<sst xmlns="http://schemas.openxmlformats.org/spreadsheetml/2006/main" count="167" uniqueCount="99">
  <si>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</si>
  <si>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</si>
  <si>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</si>
  <si>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</si>
  <si>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</si>
  <si>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</si>
  <si>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</si>
  <si>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____________________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</si>
  <si>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</si>
  <si>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</si>
  <si>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</si>
  <si>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</si>
  <si>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</si>
  <si>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</si>
  <si>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</si>
  <si>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</si>
  <si>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>Пояснения к состоянию проекта/работы</t>
  </si>
  <si>
    <t xml:space="preserve">Документ, подтверждающий состояние проекта/работы </t>
  </si>
  <si>
    <t>Код состояния проекта/работы</t>
  </si>
  <si>
    <t>Приложение 6</t>
  </si>
  <si>
    <t>«Приложение 27
к Положению Банка России 
от  26 декабря 2017  года  № 623-П               
 «О финансовом планировании в Банке России»</t>
  </si>
  <si>
    <t>суммы - в рублях</t>
  </si>
  <si>
    <t>к Указанию Банка России
от 25 декабря 2018 года № 5040-У
«О внесении изменений в Положение Банка России от 26 декабря 2017 года № 623-П «О финансовом планировании в Банке России»</t>
  </si>
  <si>
    <t>Раздел 2. Строительство (реконструкция) и приобретение зданий и сооружений</t>
  </si>
  <si>
    <t>в том числе: проектирование</t>
  </si>
  <si>
    <t>строительство (реконструкция)</t>
  </si>
  <si>
    <t>Раздел 3. Создание инженерных и технологических систем, установок, обеспечивающих функционирование зданий и сооружений</t>
  </si>
  <si>
    <t>в том числе проектирование:</t>
  </si>
  <si>
    <t>реализация проектных решений</t>
  </si>
  <si>
    <t>Отделение по Амурской области Дальневосточного ГУ Банка России</t>
  </si>
  <si>
    <t>Дальневосточное ГУ Банка России г. Владивосток</t>
  </si>
  <si>
    <t>Дальневосточное ГУ Банка России г.Владивосток</t>
  </si>
  <si>
    <t>201.1000</t>
  </si>
  <si>
    <t>201.2000</t>
  </si>
  <si>
    <t>Дальневосточного ГУ Банка России</t>
  </si>
  <si>
    <t>Создание системы кондиционирования административного здания по адресу: Амурская область, г.Благовещенск, ул. Б. Хмельницкого, 52/2</t>
  </si>
  <si>
    <t>Создание системы приточно-вытяжной вентиляции административного здания по адресу: Амурская область, г.Благовещенск, ул. Б. Хмельницкого, 52/2</t>
  </si>
  <si>
    <t>Отделение по Магаданской области Дальневосточного ГУ Банка России</t>
  </si>
  <si>
    <t>Создание системы электрообогрева фрагментов кровли административного здания Отделения Магадан, расположенного по адресу: г. Магадан, ул. Пушкина, д. 4</t>
  </si>
  <si>
    <t>61</t>
  </si>
  <si>
    <t xml:space="preserve">Итого по разделу 1  (0 проектов, 0 работ)      </t>
  </si>
  <si>
    <t>Реконструкция отдельных помещений информатизации для размещения оборудования информационно-телекоммуникационных систем (ИТС) здания Дальневосточного ГУ Банка России, расположенного по адресу: г. Владивосток, Океанский проспект, д. 34</t>
  </si>
  <si>
    <t>Создание системы вентиляции в РКЦ, пристройке РКЦ, проходной пристройки РКЦ (лит. А, А1, А2) по адресу: Приморский край, г. Уссурийск, ул. Некрасова, д. 102</t>
  </si>
  <si>
    <t>Создание системы вентиляции в помещениях столовой Дальневосточного ГУ Банка России по адресу: г. Владивосток, ул. Светланская, д. 73</t>
  </si>
  <si>
    <t>Отделение-НБ по Республике Саха (Якутия) Дальневосточного ГУ Банка России</t>
  </si>
  <si>
    <t>Создание системы кондиционирования воздуха в помещениях Центрального банка Российской Федерации по адресу: г. Владивосток, пр-кт Океанский, 34</t>
  </si>
  <si>
    <t>62</t>
  </si>
  <si>
    <t>2.16</t>
  </si>
  <si>
    <t>Утверждено на 2022 год</t>
  </si>
  <si>
    <t xml:space="preserve">Отчет об исполнении Плана капитального строительства объектов Банка России на 2022 год и плановый период 2023-2024 годов                                                   </t>
  </si>
  <si>
    <t>Ожидаемое исполнение за 2022 год</t>
  </si>
  <si>
    <t>2.17</t>
  </si>
  <si>
    <t>2.43</t>
  </si>
  <si>
    <t>Реконструкция Здания РКЦ, по адресу: Чукотский автономный округ, р-н Билибинский, г. Билибино,  ул. Ленина, д.6А в части теплового узла</t>
  </si>
  <si>
    <t>Строительство металлического ограждения здания Административное (пристройка), расположенного по адресу: Российская Федерация, Амурская область, городской округ город Благовещенск, Город Благовещенск, Переулок Св.Иннокентия, Дом 17 Корпус 1</t>
  </si>
  <si>
    <t>Отделение по Чукотскому автономному округу Дальневосточного ГУ Банка России</t>
  </si>
  <si>
    <t>3.48</t>
  </si>
  <si>
    <t>3.72</t>
  </si>
  <si>
    <t>3.73</t>
  </si>
  <si>
    <t>Отделение по Камчатскому краю Дальневосточного ГУ Банка России</t>
  </si>
  <si>
    <t>3.50</t>
  </si>
  <si>
    <t>Создание автоматической системы газового пожаротушения в помещениях №121, 122, 123, 124 (по плану техпаспорта БТИ) блока А в здании Отделения по Камчатскому краю Дальневосточного главного управления Центрального банка Российской Федерации, по адресу: Российская Федерация, Камчатский край, Петропавловск-Камчатский городской округ, город Петропавловск-Камчатский, проспект Карла Маркса, дом № 29/2</t>
  </si>
  <si>
    <t>Создание автоматизированной системы коммерческого учета электроэнергии, учета тепловой энергии, учета расхода горячей и холодной воды в Административном здании Центрального банка Российской Федерации (Банка России), адрес - Российская Федерация, Магаданская область, муниципальное образование "Город Магадан", город Магадан, улица Пушкина, здание 4</t>
  </si>
  <si>
    <t>3.51</t>
  </si>
  <si>
    <t>3.52</t>
  </si>
  <si>
    <t>Создание автоматической системы пожаротушения в помещении кладовой №1 (№№ пом. 18 и 19 по тех. паспорту) в Административном здании Национального банка Литер А, А3, А4, А5 Отделения НБ Республика Саха (Якутия) Дальневосточного ГУ Банка России по адресу: Республика Саха (Якутия), г.Якутск, ул. Кирова, 17</t>
  </si>
  <si>
    <t>3.53</t>
  </si>
  <si>
    <t>3.55</t>
  </si>
  <si>
    <t>3.56</t>
  </si>
  <si>
    <t xml:space="preserve">Итого по разделу 3  (10 работ)      </t>
  </si>
  <si>
    <t>71</t>
  </si>
  <si>
    <t>72</t>
  </si>
  <si>
    <t>3.78</t>
  </si>
  <si>
    <t>Создание автоматической системы газового пожаротушения в  помещении № 14 (по техническому паспорту) в здании Центрального банка Российской Федерации, расположенном по адресу: Российская Федерация, Приморский край, г.о. Владивостокский, г. Владивосток, пр-кт Океанский, д. 34</t>
  </si>
  <si>
    <t>Выполнение плана в 2022 году</t>
  </si>
  <si>
    <t>ДГУ-2021-01, д/с №1, д/с №2</t>
  </si>
  <si>
    <t>13.08.2021, 07.04.2022, 27.07.2022</t>
  </si>
  <si>
    <t>б/н</t>
  </si>
  <si>
    <t>28.07.2022</t>
  </si>
  <si>
    <t>27.06.2022</t>
  </si>
  <si>
    <t>15.04.2022</t>
  </si>
  <si>
    <t>10.08.2022</t>
  </si>
  <si>
    <t xml:space="preserve"> за 12 месяцев 2022 года</t>
  </si>
  <si>
    <t>09.09.2022</t>
  </si>
  <si>
    <t>2.51</t>
  </si>
  <si>
    <t>Реконструкция газовой автономной котельной Административного здания Национального банка по адресу: Российская Федерация, Республика Саха (Якутия), городской округ «город Якутск», г. Якутск, ул. Кирова, д. 17</t>
  </si>
  <si>
    <t xml:space="preserve">Итого по разделу 2 (4 работы)      </t>
  </si>
  <si>
    <t>21.10.2022 29.12.2022</t>
  </si>
  <si>
    <t>3-2022/Б, д\с 3-2022/Б-С1</t>
  </si>
  <si>
    <t>01.07.2022</t>
  </si>
  <si>
    <t>30.11.2022</t>
  </si>
  <si>
    <t>21.12.2022</t>
  </si>
  <si>
    <t>08.12.2022</t>
  </si>
  <si>
    <t>23.12.2022</t>
  </si>
  <si>
    <t>255</t>
  </si>
  <si>
    <t>14.11.2022</t>
  </si>
  <si>
    <t>М.Н. Макаров</t>
  </si>
  <si>
    <t>И.о. начальника Дальневосточного ГУ Банка России</t>
  </si>
  <si>
    <t>Всего по Плану (0 проектов, 14 работ)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</si>
</sst>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7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0"/>
      <name val="Helv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10"/>
      <name val="Arial Cyr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0" fillId="0" borderId="0"/>
  </cellStyleXfs>
  <cellXfs count="173">
    <xf numFmtId="0" fontId="0" fillId="0" borderId="0" xfId="0"/>
    <xf numFmtId="0" fontId="2" fillId="0" borderId="0" xfId="0" applyFont="1" applyFill="1"/>
    <xf numFmtId="0" fontId="7" fillId="0" borderId="0" xfId="0" applyFont="1" applyFill="1"/>
    <xf numFmtId="0" fontId="5" fillId="0" borderId="2" xfId="4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8" fillId="0" borderId="0" xfId="0" applyFont="1" applyFill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right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left" wrapText="1"/>
    </xf>
    <xf numFmtId="0" fontId="2" fillId="3" borderId="0" xfId="0" applyFont="1" applyFill="1"/>
    <xf numFmtId="49" fontId="2" fillId="0" borderId="0" xfId="1" applyNumberFormat="1" applyFont="1" applyFill="1"/>
    <xf numFmtId="49" fontId="5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5" fillId="0" borderId="2" xfId="1" applyFont="1" applyFill="1" applyBorder="1" applyAlignment="1" applyProtection="1">
      <alignment horizontal="center" vertical="center" wrapText="1"/>
      <protection locked="0"/>
    </xf>
    <xf numFmtId="0" fontId="5" fillId="0" borderId="2" xfId="4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2" applyFont="1" applyFill="1" applyAlignment="1">
      <alignment vertical="top" wrapText="1"/>
    </xf>
    <xf numFmtId="0" fontId="8" fillId="0" borderId="0" xfId="0" applyFont="1" applyFill="1" applyAlignment="1" applyProtection="1">
      <alignment horizontal="center" vertical="center" wrapText="1"/>
      <protection locked="0"/>
    </xf>
    <xf numFmtId="49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vertical="top" wrapText="1"/>
      <protection locked="0"/>
    </xf>
    <xf numFmtId="3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7" xfId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2" borderId="0" xfId="0" applyFont="1" applyFill="1"/>
    <xf numFmtId="0" fontId="11" fillId="3" borderId="2" xfId="1" applyFont="1" applyFill="1" applyBorder="1" applyAlignment="1" applyProtection="1">
      <alignment vertical="center" wrapText="1"/>
      <protection locked="0"/>
    </xf>
    <xf numFmtId="0" fontId="11" fillId="3" borderId="2" xfId="1" applyFont="1" applyFill="1" applyBorder="1" applyAlignment="1" applyProtection="1">
      <alignment horizontal="center" vertical="center" wrapText="1"/>
      <protection locked="0"/>
    </xf>
    <xf numFmtId="3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3" borderId="0" xfId="0" applyFont="1" applyFill="1" applyAlignment="1">
      <alignment horizontal="center" vertical="top"/>
    </xf>
    <xf numFmtId="0" fontId="13" fillId="3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11" fillId="3" borderId="1" xfId="1" applyFont="1" applyFill="1" applyBorder="1" applyAlignment="1" applyProtection="1">
      <alignment vertical="center" wrapText="1"/>
      <protection locked="0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49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/>
    <xf numFmtId="0" fontId="2" fillId="3" borderId="2" xfId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Border="1" applyAlignment="1">
      <alignment horizontal="left" wrapText="1"/>
    </xf>
    <xf numFmtId="0" fontId="2" fillId="2" borderId="2" xfId="1" applyFont="1" applyFill="1" applyBorder="1" applyAlignment="1" applyProtection="1">
      <alignment horizontal="center" vertical="center" wrapText="1"/>
    </xf>
    <xf numFmtId="3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Border="1" applyAlignment="1">
      <alignment horizontal="left" wrapText="1"/>
    </xf>
    <xf numFmtId="0" fontId="8" fillId="4" borderId="2" xfId="1" applyFont="1" applyFill="1" applyBorder="1" applyAlignment="1" applyProtection="1">
      <alignment vertical="center" wrapText="1"/>
      <protection locked="0"/>
    </xf>
    <xf numFmtId="3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>
      <alignment vertical="center"/>
    </xf>
    <xf numFmtId="0" fontId="13" fillId="2" borderId="0" xfId="0" applyFont="1" applyFill="1"/>
    <xf numFmtId="0" fontId="11" fillId="2" borderId="0" xfId="0" applyFont="1" applyFill="1" applyBorder="1" applyAlignment="1">
      <alignment vertical="center" wrapText="1"/>
    </xf>
    <xf numFmtId="164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Alignment="1">
      <alignment horizontal="center" vertical="center"/>
    </xf>
    <xf numFmtId="0" fontId="8" fillId="5" borderId="0" xfId="0" applyFont="1" applyFill="1"/>
    <xf numFmtId="0" fontId="8" fillId="5" borderId="0" xfId="0" applyFont="1" applyFill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center" vertical="center" wrapText="1"/>
    </xf>
    <xf numFmtId="3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>
      <alignment horizontal="left" wrapText="1"/>
    </xf>
    <xf numFmtId="49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/>
    <xf numFmtId="3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49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/>
    <xf numFmtId="49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3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8" xfId="1" applyFont="1" applyFill="1" applyBorder="1" applyAlignment="1" applyProtection="1">
      <alignment horizontal="left" vertical="top" wrapText="1"/>
      <protection locked="0"/>
    </xf>
    <xf numFmtId="164" fontId="8" fillId="3" borderId="2" xfId="1" applyNumberFormat="1" applyFont="1" applyFill="1" applyBorder="1" applyAlignment="1" applyProtection="1">
      <alignment vertical="top" wrapText="1"/>
      <protection locked="0"/>
    </xf>
    <xf numFmtId="164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/>
    <xf numFmtId="0" fontId="2" fillId="5" borderId="0" xfId="0" applyFont="1" applyFill="1" applyBorder="1"/>
    <xf numFmtId="0" fontId="14" fillId="3" borderId="0" xfId="0" applyFont="1" applyFill="1" applyBorder="1" applyAlignment="1">
      <alignment horizontal="center" vertical="top"/>
    </xf>
    <xf numFmtId="0" fontId="13" fillId="3" borderId="0" xfId="0" applyFont="1" applyFill="1" applyBorder="1"/>
    <xf numFmtId="0" fontId="13" fillId="2" borderId="0" xfId="0" applyFont="1" applyFill="1" applyBorder="1"/>
    <xf numFmtId="1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3" borderId="1" xfId="1" applyNumberFormat="1" applyFont="1" applyFill="1" applyBorder="1" applyAlignment="1" applyProtection="1">
      <alignment horizontal="left" vertical="center" wrapText="1"/>
      <protection locked="0"/>
    </xf>
    <xf numFmtId="3" fontId="8" fillId="3" borderId="1" xfId="1" applyNumberFormat="1" applyFont="1" applyFill="1" applyBorder="1" applyAlignment="1" applyProtection="1">
      <alignment horizontal="left" vertical="center" wrapText="1"/>
      <protection locked="0"/>
    </xf>
    <xf numFmtId="1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</xf>
    <xf numFmtId="0" fontId="11" fillId="3" borderId="9" xfId="4" applyNumberFormat="1" applyFont="1" applyFill="1" applyBorder="1" applyAlignment="1">
      <alignment horizontal="left" vertical="center"/>
    </xf>
    <xf numFmtId="0" fontId="11" fillId="3" borderId="10" xfId="4" applyNumberFormat="1" applyFont="1" applyFill="1" applyBorder="1" applyAlignment="1">
      <alignment horizontal="left" vertical="center"/>
    </xf>
    <xf numFmtId="0" fontId="11" fillId="3" borderId="11" xfId="4" applyNumberFormat="1" applyFont="1" applyFill="1" applyBorder="1" applyAlignment="1">
      <alignment horizontal="left" vertical="center"/>
    </xf>
    <xf numFmtId="49" fontId="2" fillId="0" borderId="21" xfId="1" applyNumberFormat="1" applyFont="1" applyFill="1" applyBorder="1" applyAlignment="1" applyProtection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 wrapText="1"/>
    </xf>
    <xf numFmtId="49" fontId="2" fillId="4" borderId="21" xfId="1" applyNumberFormat="1" applyFont="1" applyFill="1" applyBorder="1" applyAlignment="1" applyProtection="1">
      <alignment horizontal="center" vertical="center" wrapText="1"/>
    </xf>
    <xf numFmtId="49" fontId="2" fillId="4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1" applyNumberFormat="1" applyFont="1" applyFill="1" applyBorder="1" applyAlignment="1" applyProtection="1">
      <alignment horizontal="center" vertical="center" wrapText="1"/>
    </xf>
    <xf numFmtId="49" fontId="2" fillId="3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5" borderId="22" xfId="1" applyNumberFormat="1" applyFont="1" applyFill="1" applyBorder="1" applyAlignment="1" applyProtection="1">
      <alignment horizontal="center" vertical="center" wrapText="1"/>
      <protection locked="0"/>
    </xf>
    <xf numFmtId="49" fontId="13" fillId="3" borderId="23" xfId="1" applyNumberFormat="1" applyFont="1" applyFill="1" applyBorder="1" applyAlignment="1" applyProtection="1">
      <alignment horizontal="center" vertical="center" wrapText="1"/>
    </xf>
    <xf numFmtId="49" fontId="13" fillId="3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5" borderId="24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1" applyNumberFormat="1" applyFont="1" applyFill="1" applyBorder="1" applyAlignment="1" applyProtection="1">
      <alignment horizontal="center" vertical="center" wrapText="1"/>
    </xf>
    <xf numFmtId="49" fontId="2" fillId="3" borderId="24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25" xfId="1" applyNumberFormat="1" applyFont="1" applyFill="1" applyBorder="1" applyAlignment="1" applyProtection="1">
      <alignment horizontal="center" vertical="center" wrapText="1"/>
    </xf>
    <xf numFmtId="0" fontId="11" fillId="2" borderId="26" xfId="1" applyFont="1" applyFill="1" applyBorder="1" applyAlignment="1" applyProtection="1">
      <alignment vertical="center" wrapText="1"/>
      <protection locked="0"/>
    </xf>
    <xf numFmtId="0" fontId="11" fillId="2" borderId="26" xfId="1" applyFont="1" applyFill="1" applyBorder="1" applyAlignment="1" applyProtection="1">
      <alignment horizontal="center" vertical="center" wrapText="1"/>
      <protection locked="0"/>
    </xf>
    <xf numFmtId="3" fontId="12" fillId="2" borderId="26" xfId="1" applyNumberFormat="1" applyFont="1" applyFill="1" applyBorder="1" applyAlignment="1" applyProtection="1">
      <alignment horizontal="center" vertical="center" wrapText="1"/>
      <protection locked="0"/>
    </xf>
    <xf numFmtId="49" fontId="12" fillId="2" borderId="26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27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2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21" xfId="1" applyNumberFormat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4" applyNumberFormat="1" applyFont="1" applyFill="1" applyBorder="1" applyAlignment="1">
      <alignment vertical="center" wrapText="1"/>
    </xf>
    <xf numFmtId="0" fontId="4" fillId="0" borderId="2" xfId="4" applyNumberFormat="1" applyFont="1" applyFill="1" applyBorder="1" applyAlignment="1">
      <alignment horizontal="center" vertical="center" wrapText="1"/>
    </xf>
    <xf numFmtId="49" fontId="4" fillId="5" borderId="21" xfId="1" applyNumberFormat="1" applyFont="1" applyFill="1" applyBorder="1" applyAlignment="1" applyProtection="1">
      <alignment horizontal="center" vertical="center" wrapText="1"/>
    </xf>
    <xf numFmtId="0" fontId="16" fillId="5" borderId="2" xfId="4" applyNumberFormat="1" applyFont="1" applyFill="1" applyBorder="1" applyAlignment="1">
      <alignment horizontal="left" vertical="center"/>
    </xf>
    <xf numFmtId="0" fontId="4" fillId="5" borderId="2" xfId="4" applyNumberFormat="1" applyFont="1" applyFill="1" applyBorder="1" applyAlignment="1">
      <alignment vertical="center" wrapText="1"/>
    </xf>
    <xf numFmtId="0" fontId="4" fillId="5" borderId="2" xfId="4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2" fillId="3" borderId="2" xfId="1" applyFont="1" applyFill="1" applyBorder="1" applyAlignment="1" applyProtection="1">
      <alignment horizontal="center" vertical="center" textRotation="90" wrapText="1"/>
    </xf>
    <xf numFmtId="3" fontId="2" fillId="0" borderId="2" xfId="3" applyNumberFormat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2" fillId="0" borderId="15" xfId="1" applyFont="1" applyFill="1" applyBorder="1" applyAlignment="1" applyProtection="1">
      <alignment horizontal="center" vertical="center" wrapText="1"/>
    </xf>
    <xf numFmtId="0" fontId="2" fillId="0" borderId="16" xfId="1" applyFont="1" applyFill="1" applyBorder="1" applyAlignment="1" applyProtection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</xf>
    <xf numFmtId="0" fontId="2" fillId="0" borderId="18" xfId="1" applyFont="1" applyFill="1" applyBorder="1" applyAlignment="1" applyProtection="1">
      <alignment horizontal="center" vertical="center" wrapText="1"/>
    </xf>
    <xf numFmtId="0" fontId="2" fillId="0" borderId="19" xfId="1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textRotation="90" wrapText="1"/>
    </xf>
    <xf numFmtId="0" fontId="11" fillId="4" borderId="6" xfId="1" applyFont="1" applyFill="1" applyBorder="1" applyAlignment="1" applyProtection="1">
      <alignment horizontal="left" vertical="center" wrapText="1"/>
      <protection locked="0"/>
    </xf>
    <xf numFmtId="0" fontId="11" fillId="4" borderId="7" xfId="1" applyFont="1" applyFill="1" applyBorder="1" applyAlignment="1" applyProtection="1">
      <alignment horizontal="left" vertical="center" wrapText="1"/>
      <protection locked="0"/>
    </xf>
    <xf numFmtId="0" fontId="11" fillId="4" borderId="8" xfId="1" applyFont="1" applyFill="1" applyBorder="1" applyAlignment="1" applyProtection="1">
      <alignment horizontal="left" vertical="center" wrapText="1"/>
      <protection locked="0"/>
    </xf>
    <xf numFmtId="0" fontId="11" fillId="4" borderId="9" xfId="1" applyFont="1" applyFill="1" applyBorder="1" applyAlignment="1" applyProtection="1">
      <alignment horizontal="left" vertical="center" wrapText="1"/>
      <protection locked="0"/>
    </xf>
    <xf numFmtId="0" fontId="11" fillId="4" borderId="10" xfId="1" applyFont="1" applyFill="1" applyBorder="1" applyAlignment="1" applyProtection="1">
      <alignment horizontal="left" vertical="center" wrapText="1"/>
      <protection locked="0"/>
    </xf>
    <xf numFmtId="0" fontId="11" fillId="4" borderId="11" xfId="1" applyFont="1" applyFill="1" applyBorder="1" applyAlignment="1" applyProtection="1">
      <alignment horizontal="left" vertical="center" wrapText="1"/>
      <protection locked="0"/>
    </xf>
    <xf numFmtId="0" fontId="11" fillId="3" borderId="9" xfId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9" xfId="4" applyNumberFormat="1" applyFont="1" applyFill="1" applyBorder="1" applyAlignment="1">
      <alignment horizontal="left" vertical="center"/>
    </xf>
    <xf numFmtId="0" fontId="11" fillId="3" borderId="10" xfId="4" applyNumberFormat="1" applyFont="1" applyFill="1" applyBorder="1" applyAlignment="1">
      <alignment horizontal="left" vertical="center"/>
    </xf>
    <xf numFmtId="0" fontId="11" fillId="3" borderId="11" xfId="4" applyNumberFormat="1" applyFont="1" applyFill="1" applyBorder="1" applyAlignment="1">
      <alignment horizontal="left" vertic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21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4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wrapText="1"/>
    </xf>
    <xf numFmtId="3" fontId="2" fillId="5" borderId="2" xfId="3" applyNumberFormat="1" applyFont="1" applyFill="1" applyBorder="1" applyAlignment="1" applyProtection="1">
      <alignment horizontal="center" vertical="center" wrapText="1"/>
    </xf>
  </cellXfs>
  <cellStyles count="6">
    <cellStyle name="Обычный" xfId="0" builtinId="0"/>
    <cellStyle name="Обычный 2" xfId="5"/>
    <cellStyle name="Обычный_SVOD" xfId="3"/>
    <cellStyle name="Обычный_корректир ГУН КС-2" xfId="2"/>
    <cellStyle name="Обычный_Лист в СВОДНЫЙ-ИЗМ" xfId="4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Z74"/>
  <sheetViews>
    <sheetView tabSelected="1" topLeftCell="A8" zoomScale="80" zoomScaleNormal="80" workbookViewId="0">
      <pane ySplit="7" topLeftCell="A15" activePane="bottomLeft" state="frozen"/>
      <selection activeCell="A8" sqref="A8"/>
      <selection pane="bottomLeft" activeCell="U71" sqref="U20:U71"/>
    </sheetView>
  </sheetViews>
  <sheetFormatPr defaultColWidth="9.140625" defaultRowHeight="15"/>
  <cols>
    <col min="1" max="1" width="14.7109375" style="13" customWidth="1"/>
    <col min="2" max="2" width="50.5703125" style="1" customWidth="1"/>
    <col min="3" max="3" width="25.7109375" style="16" customWidth="1"/>
    <col min="4" max="4" width="15.28515625" style="5" customWidth="1"/>
    <col min="5" max="6" width="15.7109375" style="5" customWidth="1"/>
    <col min="7" max="7" width="17.85546875" style="5" customWidth="1"/>
    <col min="8" max="8" width="17.85546875" style="47" customWidth="1"/>
    <col min="9" max="9" width="17.85546875" style="32" customWidth="1"/>
    <col min="10" max="10" width="17.28515625" style="62" customWidth="1"/>
    <col min="11" max="11" width="18.5703125" style="47" customWidth="1"/>
    <col min="12" max="12" width="18.5703125" style="32" customWidth="1"/>
    <col min="13" max="13" width="15.5703125" style="39" customWidth="1"/>
    <col min="14" max="14" width="18.42578125" style="5" customWidth="1"/>
    <col min="15" max="15" width="18.42578125" style="47" customWidth="1"/>
    <col min="16" max="16" width="18.42578125" style="32" customWidth="1"/>
    <col min="17" max="17" width="15.28515625" style="39" customWidth="1"/>
    <col min="18" max="18" width="15.85546875" style="5" customWidth="1"/>
    <col min="19" max="19" width="13" style="5" customWidth="1"/>
    <col min="20" max="20" width="14.140625" style="5" customWidth="1"/>
    <col min="21" max="21" width="42.5703125" style="1" customWidth="1"/>
    <col min="22" max="16384" width="9.140625" style="1"/>
  </cols>
  <sheetData>
    <row r="1" spans="1:21" ht="15.75" customHeight="1">
      <c r="S1" s="132" t="s">
        <v>19</v>
      </c>
      <c r="T1" s="132"/>
      <c r="U1" s="132"/>
    </row>
    <row r="2" spans="1:21" ht="84.75" customHeight="1">
      <c r="S2" s="132" t="s">
        <v>22</v>
      </c>
      <c r="T2" s="132"/>
      <c r="U2" s="132"/>
    </row>
    <row r="3" spans="1:21" ht="78.75" customHeight="1">
      <c r="Q3" s="40"/>
      <c r="R3" s="20"/>
      <c r="S3" s="132" t="s">
        <v>20</v>
      </c>
      <c r="T3" s="132"/>
      <c r="U3" s="132"/>
    </row>
    <row r="4" spans="1:21" s="16" customFormat="1" ht="30" customHeight="1">
      <c r="A4" s="61"/>
      <c r="B4" s="134" t="s">
        <v>49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21" s="16" customFormat="1" ht="30" customHeight="1">
      <c r="A5" s="125" t="s">
        <v>34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</row>
    <row r="6" spans="1:21" s="16" customFormat="1" ht="30" customHeight="1">
      <c r="A6" s="125" t="s">
        <v>82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</row>
    <row r="7" spans="1:21" ht="26.25" customHeight="1" thickBot="1">
      <c r="A7" s="14"/>
      <c r="B7" s="8"/>
      <c r="C7" s="10"/>
      <c r="D7" s="21"/>
      <c r="E7" s="21"/>
      <c r="F7" s="21"/>
      <c r="G7" s="21"/>
      <c r="H7" s="75"/>
      <c r="I7" s="76"/>
      <c r="J7" s="63"/>
      <c r="K7" s="75"/>
      <c r="L7" s="76"/>
      <c r="M7" s="21"/>
      <c r="N7" s="21"/>
      <c r="O7" s="75"/>
      <c r="P7" s="76"/>
      <c r="Q7" s="21"/>
      <c r="R7" s="21"/>
      <c r="S7" s="21"/>
      <c r="T7" s="21"/>
      <c r="U7" s="9" t="s">
        <v>21</v>
      </c>
    </row>
    <row r="8" spans="1:21" s="5" customFormat="1" ht="22.5" customHeight="1">
      <c r="A8" s="165" t="s">
        <v>8</v>
      </c>
      <c r="B8" s="167" t="s">
        <v>0</v>
      </c>
      <c r="C8" s="169" t="s">
        <v>1</v>
      </c>
      <c r="D8" s="171" t="s">
        <v>2</v>
      </c>
      <c r="E8" s="171" t="s">
        <v>12</v>
      </c>
      <c r="F8" s="171"/>
      <c r="G8" s="136" t="s">
        <v>48</v>
      </c>
      <c r="H8" s="137"/>
      <c r="I8" s="137"/>
      <c r="J8" s="142" t="s">
        <v>74</v>
      </c>
      <c r="K8" s="143"/>
      <c r="L8" s="143"/>
      <c r="M8" s="143"/>
      <c r="N8" s="143"/>
      <c r="O8" s="143"/>
      <c r="P8" s="143"/>
      <c r="Q8" s="144"/>
      <c r="R8" s="145" t="s">
        <v>15</v>
      </c>
      <c r="S8" s="145"/>
      <c r="T8" s="145"/>
      <c r="U8" s="146" t="s">
        <v>16</v>
      </c>
    </row>
    <row r="9" spans="1:21" s="5" customFormat="1">
      <c r="A9" s="166"/>
      <c r="B9" s="168"/>
      <c r="C9" s="170"/>
      <c r="D9" s="131"/>
      <c r="E9" s="131"/>
      <c r="F9" s="131"/>
      <c r="G9" s="138"/>
      <c r="H9" s="139"/>
      <c r="I9" s="139"/>
      <c r="J9" s="148" t="s">
        <v>9</v>
      </c>
      <c r="K9" s="149"/>
      <c r="L9" s="149"/>
      <c r="M9" s="150"/>
      <c r="N9" s="148" t="s">
        <v>50</v>
      </c>
      <c r="O9" s="149"/>
      <c r="P9" s="149"/>
      <c r="Q9" s="150"/>
      <c r="R9" s="133"/>
      <c r="S9" s="133"/>
      <c r="T9" s="133"/>
      <c r="U9" s="147"/>
    </row>
    <row r="10" spans="1:21" s="5" customFormat="1" ht="9.75" customHeight="1">
      <c r="A10" s="166"/>
      <c r="B10" s="168"/>
      <c r="C10" s="170"/>
      <c r="D10" s="131"/>
      <c r="E10" s="131"/>
      <c r="F10" s="131"/>
      <c r="G10" s="140"/>
      <c r="H10" s="141"/>
      <c r="I10" s="141"/>
      <c r="J10" s="140"/>
      <c r="K10" s="141"/>
      <c r="L10" s="141"/>
      <c r="M10" s="151"/>
      <c r="N10" s="140"/>
      <c r="O10" s="141"/>
      <c r="P10" s="141"/>
      <c r="Q10" s="151"/>
      <c r="R10" s="133"/>
      <c r="S10" s="133"/>
      <c r="T10" s="133"/>
      <c r="U10" s="147"/>
    </row>
    <row r="11" spans="1:21" s="5" customFormat="1" ht="33" customHeight="1">
      <c r="A11" s="166"/>
      <c r="B11" s="168"/>
      <c r="C11" s="170"/>
      <c r="D11" s="131"/>
      <c r="E11" s="131" t="s">
        <v>3</v>
      </c>
      <c r="F11" s="131" t="s">
        <v>4</v>
      </c>
      <c r="G11" s="130" t="s">
        <v>13</v>
      </c>
      <c r="H11" s="131" t="s">
        <v>5</v>
      </c>
      <c r="I11" s="131"/>
      <c r="J11" s="172" t="s">
        <v>13</v>
      </c>
      <c r="K11" s="131" t="s">
        <v>5</v>
      </c>
      <c r="L11" s="131"/>
      <c r="M11" s="130" t="s">
        <v>14</v>
      </c>
      <c r="N11" s="130" t="s">
        <v>13</v>
      </c>
      <c r="O11" s="131" t="s">
        <v>5</v>
      </c>
      <c r="P11" s="131"/>
      <c r="Q11" s="130" t="s">
        <v>14</v>
      </c>
      <c r="R11" s="133" t="s">
        <v>18</v>
      </c>
      <c r="S11" s="133" t="s">
        <v>17</v>
      </c>
      <c r="T11" s="133"/>
      <c r="U11" s="147"/>
    </row>
    <row r="12" spans="1:21" s="5" customFormat="1" ht="14.25" customHeight="1">
      <c r="A12" s="166"/>
      <c r="B12" s="168"/>
      <c r="C12" s="170"/>
      <c r="D12" s="131"/>
      <c r="E12" s="131"/>
      <c r="F12" s="131"/>
      <c r="G12" s="130"/>
      <c r="H12" s="129" t="s">
        <v>32</v>
      </c>
      <c r="I12" s="152" t="s">
        <v>33</v>
      </c>
      <c r="J12" s="172"/>
      <c r="K12" s="129" t="s">
        <v>32</v>
      </c>
      <c r="L12" s="152" t="s">
        <v>33</v>
      </c>
      <c r="M12" s="130"/>
      <c r="N12" s="130"/>
      <c r="O12" s="129" t="s">
        <v>32</v>
      </c>
      <c r="P12" s="152" t="s">
        <v>33</v>
      </c>
      <c r="Q12" s="130"/>
      <c r="R12" s="133"/>
      <c r="S12" s="133"/>
      <c r="T12" s="133"/>
      <c r="U12" s="147"/>
    </row>
    <row r="13" spans="1:21" s="5" customFormat="1" ht="20.25" customHeight="1">
      <c r="A13" s="166"/>
      <c r="B13" s="168"/>
      <c r="C13" s="170"/>
      <c r="D13" s="131"/>
      <c r="E13" s="131"/>
      <c r="F13" s="131"/>
      <c r="G13" s="130"/>
      <c r="H13" s="129"/>
      <c r="I13" s="152"/>
      <c r="J13" s="172"/>
      <c r="K13" s="129"/>
      <c r="L13" s="152"/>
      <c r="M13" s="130"/>
      <c r="N13" s="130"/>
      <c r="O13" s="129"/>
      <c r="P13" s="152"/>
      <c r="Q13" s="130"/>
      <c r="R13" s="133"/>
      <c r="S13" s="133" t="s">
        <v>10</v>
      </c>
      <c r="T13" s="133" t="s">
        <v>11</v>
      </c>
      <c r="U13" s="147"/>
    </row>
    <row r="14" spans="1:21" s="5" customFormat="1" ht="54" customHeight="1">
      <c r="A14" s="166"/>
      <c r="B14" s="168"/>
      <c r="C14" s="170"/>
      <c r="D14" s="131"/>
      <c r="E14" s="131"/>
      <c r="F14" s="131"/>
      <c r="G14" s="130"/>
      <c r="H14" s="129"/>
      <c r="I14" s="152"/>
      <c r="J14" s="172"/>
      <c r="K14" s="129"/>
      <c r="L14" s="152"/>
      <c r="M14" s="130"/>
      <c r="N14" s="130"/>
      <c r="O14" s="129"/>
      <c r="P14" s="152"/>
      <c r="Q14" s="130"/>
      <c r="R14" s="133"/>
      <c r="S14" s="133"/>
      <c r="T14" s="133"/>
      <c r="U14" s="147"/>
    </row>
    <row r="15" spans="1:21" s="2" customFormat="1" ht="21.6" customHeight="1">
      <c r="A15" s="94">
        <v>1</v>
      </c>
      <c r="B15" s="90">
        <v>2</v>
      </c>
      <c r="C15" s="90">
        <v>3</v>
      </c>
      <c r="D15" s="90">
        <v>4</v>
      </c>
      <c r="E15" s="90">
        <v>5</v>
      </c>
      <c r="F15" s="90">
        <v>6</v>
      </c>
      <c r="G15" s="90">
        <v>7</v>
      </c>
      <c r="H15" s="48">
        <v>8</v>
      </c>
      <c r="I15" s="51">
        <v>9</v>
      </c>
      <c r="J15" s="64">
        <v>10</v>
      </c>
      <c r="K15" s="48">
        <v>11</v>
      </c>
      <c r="L15" s="51">
        <v>12</v>
      </c>
      <c r="M15" s="90">
        <v>13</v>
      </c>
      <c r="N15" s="90">
        <v>14</v>
      </c>
      <c r="O15" s="48">
        <v>15</v>
      </c>
      <c r="P15" s="51">
        <v>16</v>
      </c>
      <c r="Q15" s="90">
        <v>17</v>
      </c>
      <c r="R15" s="90">
        <v>18</v>
      </c>
      <c r="S15" s="90">
        <v>19</v>
      </c>
      <c r="T15" s="90">
        <v>20</v>
      </c>
      <c r="U15" s="95">
        <v>21</v>
      </c>
    </row>
    <row r="16" spans="1:21" s="57" customFormat="1" ht="25.5" customHeight="1">
      <c r="A16" s="96"/>
      <c r="B16" s="156" t="s">
        <v>6</v>
      </c>
      <c r="C16" s="157"/>
      <c r="D16" s="157"/>
      <c r="E16" s="157"/>
      <c r="F16" s="157"/>
      <c r="G16" s="157"/>
      <c r="H16" s="158"/>
      <c r="I16" s="55"/>
      <c r="J16" s="55"/>
      <c r="K16" s="55"/>
      <c r="L16" s="55"/>
      <c r="M16" s="45"/>
      <c r="N16" s="55"/>
      <c r="O16" s="55"/>
      <c r="P16" s="55"/>
      <c r="Q16" s="45"/>
      <c r="R16" s="46"/>
      <c r="S16" s="46"/>
      <c r="T16" s="46"/>
      <c r="U16" s="97"/>
    </row>
    <row r="17" spans="1:23" s="38" customFormat="1" ht="45.75" customHeight="1">
      <c r="A17" s="101"/>
      <c r="B17" s="33" t="s">
        <v>40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36"/>
      <c r="T17" s="36"/>
      <c r="U17" s="102"/>
      <c r="V17" s="37"/>
      <c r="W17" s="37"/>
    </row>
    <row r="18" spans="1:23" s="57" customFormat="1" ht="25.5" customHeight="1">
      <c r="A18" s="96"/>
      <c r="B18" s="156" t="s">
        <v>23</v>
      </c>
      <c r="C18" s="157"/>
      <c r="D18" s="157"/>
      <c r="E18" s="157"/>
      <c r="F18" s="157"/>
      <c r="G18" s="157"/>
      <c r="H18" s="158"/>
      <c r="I18" s="55"/>
      <c r="J18" s="55"/>
      <c r="K18" s="55"/>
      <c r="L18" s="55"/>
      <c r="M18" s="45"/>
      <c r="N18" s="55"/>
      <c r="O18" s="55"/>
      <c r="P18" s="55"/>
      <c r="Q18" s="45"/>
      <c r="R18" s="46"/>
      <c r="S18" s="46"/>
      <c r="T18" s="46"/>
      <c r="U18" s="97"/>
    </row>
    <row r="19" spans="1:23" s="12" customFormat="1" ht="22.5" customHeight="1">
      <c r="A19" s="98"/>
      <c r="B19" s="159" t="s">
        <v>30</v>
      </c>
      <c r="C19" s="160"/>
      <c r="D19" s="161"/>
      <c r="E19" s="23"/>
      <c r="F19" s="23"/>
      <c r="G19" s="24"/>
      <c r="H19" s="24"/>
      <c r="I19" s="52"/>
      <c r="J19" s="65"/>
      <c r="K19" s="24"/>
      <c r="L19" s="52"/>
      <c r="M19" s="24"/>
      <c r="N19" s="24"/>
      <c r="O19" s="24"/>
      <c r="P19" s="52"/>
      <c r="Q19" s="42"/>
      <c r="R19" s="25"/>
      <c r="S19" s="25"/>
      <c r="T19" s="25"/>
      <c r="U19" s="99"/>
    </row>
    <row r="20" spans="1:23" ht="194.25" customHeight="1">
      <c r="A20" s="116" t="s">
        <v>47</v>
      </c>
      <c r="B20" s="117" t="s">
        <v>41</v>
      </c>
      <c r="C20" s="118" t="s">
        <v>31</v>
      </c>
      <c r="D20" s="26">
        <f>D21+D22</f>
        <v>36911842</v>
      </c>
      <c r="E20" s="27">
        <v>43770</v>
      </c>
      <c r="F20" s="27">
        <v>44805</v>
      </c>
      <c r="G20" s="26">
        <f>G22</f>
        <v>23757670</v>
      </c>
      <c r="H20" s="24">
        <f>H22</f>
        <v>23757670</v>
      </c>
      <c r="I20" s="52"/>
      <c r="J20" s="65">
        <f>K20</f>
        <v>23757669.48</v>
      </c>
      <c r="K20" s="24">
        <v>23757669.48</v>
      </c>
      <c r="L20" s="52"/>
      <c r="M20" s="26">
        <f>K20/H20*100</f>
        <v>99.999997811233172</v>
      </c>
      <c r="N20" s="26">
        <f>G20</f>
        <v>23757670</v>
      </c>
      <c r="O20" s="24">
        <f>N20</f>
        <v>23757670</v>
      </c>
      <c r="P20" s="52"/>
      <c r="Q20" s="41">
        <f>ROUND(N20/G20*100,)</f>
        <v>100</v>
      </c>
      <c r="R20" s="22" t="s">
        <v>70</v>
      </c>
      <c r="S20" s="22" t="s">
        <v>77</v>
      </c>
      <c r="T20" s="22" t="s">
        <v>83</v>
      </c>
      <c r="U20" s="103"/>
    </row>
    <row r="21" spans="1:23" ht="18.75">
      <c r="A21" s="116"/>
      <c r="B21" s="119" t="s">
        <v>24</v>
      </c>
      <c r="C21" s="118"/>
      <c r="D21" s="26">
        <v>409870</v>
      </c>
      <c r="E21" s="27">
        <f>E20</f>
        <v>43770</v>
      </c>
      <c r="F21" s="27">
        <v>43800</v>
      </c>
      <c r="G21" s="26"/>
      <c r="H21" s="24"/>
      <c r="I21" s="52"/>
      <c r="J21" s="65"/>
      <c r="K21" s="24"/>
      <c r="L21" s="52"/>
      <c r="M21" s="26"/>
      <c r="N21" s="26"/>
      <c r="O21" s="24"/>
      <c r="P21" s="52"/>
      <c r="Q21" s="41"/>
      <c r="R21" s="22"/>
      <c r="S21" s="22"/>
      <c r="T21" s="22"/>
      <c r="U21" s="104"/>
    </row>
    <row r="22" spans="1:23" ht="18.75">
      <c r="A22" s="116"/>
      <c r="B22" s="119" t="s">
        <v>25</v>
      </c>
      <c r="C22" s="18"/>
      <c r="D22" s="26">
        <v>36501972</v>
      </c>
      <c r="E22" s="27">
        <v>44440</v>
      </c>
      <c r="F22" s="27">
        <f>F20</f>
        <v>44805</v>
      </c>
      <c r="G22" s="26">
        <v>23757670</v>
      </c>
      <c r="H22" s="24">
        <f t="shared" ref="H22" si="0">G22</f>
        <v>23757670</v>
      </c>
      <c r="I22" s="52"/>
      <c r="J22" s="65">
        <f>J20</f>
        <v>23757669.48</v>
      </c>
      <c r="K22" s="24">
        <f>K20</f>
        <v>23757669.48</v>
      </c>
      <c r="L22" s="52"/>
      <c r="M22" s="26">
        <f>K22/H22*100</f>
        <v>99.999997811233172</v>
      </c>
      <c r="N22" s="26">
        <f>N20</f>
        <v>23757670</v>
      </c>
      <c r="O22" s="24">
        <f>N22</f>
        <v>23757670</v>
      </c>
      <c r="P22" s="52"/>
      <c r="Q22" s="41">
        <f t="shared" ref="Q22" si="1">ROUND(N22/G22*100,)</f>
        <v>100</v>
      </c>
      <c r="R22" s="22"/>
      <c r="S22" s="22"/>
      <c r="T22" s="22"/>
      <c r="U22" s="103"/>
    </row>
    <row r="23" spans="1:23" ht="18.75" hidden="1">
      <c r="A23" s="94"/>
      <c r="B23" s="3" t="s">
        <v>25</v>
      </c>
      <c r="C23" s="18"/>
      <c r="D23" s="26"/>
      <c r="E23" s="27"/>
      <c r="F23" s="27"/>
      <c r="G23" s="26"/>
      <c r="H23" s="24"/>
      <c r="I23" s="52"/>
      <c r="J23" s="65"/>
      <c r="K23" s="24"/>
      <c r="L23" s="52"/>
      <c r="M23" s="26"/>
      <c r="N23" s="26"/>
      <c r="O23" s="24"/>
      <c r="P23" s="52"/>
      <c r="Q23" s="41"/>
      <c r="R23" s="22"/>
      <c r="S23" s="22"/>
      <c r="T23" s="22"/>
      <c r="U23" s="103"/>
    </row>
    <row r="24" spans="1:23" ht="250.5" customHeight="1">
      <c r="A24" s="116" t="s">
        <v>51</v>
      </c>
      <c r="B24" s="117" t="s">
        <v>53</v>
      </c>
      <c r="C24" s="118" t="s">
        <v>55</v>
      </c>
      <c r="D24" s="26">
        <f>D25+D26</f>
        <v>499000</v>
      </c>
      <c r="E24" s="27">
        <f>E25</f>
        <v>44593</v>
      </c>
      <c r="F24" s="27">
        <f>F26</f>
        <v>44774</v>
      </c>
      <c r="G24" s="26">
        <f>G25+G26</f>
        <v>499000</v>
      </c>
      <c r="H24" s="24">
        <f>G24</f>
        <v>499000</v>
      </c>
      <c r="I24" s="52"/>
      <c r="J24" s="65">
        <f>J25+J26</f>
        <v>499000</v>
      </c>
      <c r="K24" s="24">
        <f>J24</f>
        <v>499000</v>
      </c>
      <c r="L24" s="52"/>
      <c r="M24" s="26">
        <f>K24/H24*100</f>
        <v>100</v>
      </c>
      <c r="N24" s="26">
        <f>N25+N26</f>
        <v>499000</v>
      </c>
      <c r="O24" s="24">
        <f>N24</f>
        <v>499000</v>
      </c>
      <c r="P24" s="52"/>
      <c r="Q24" s="86">
        <f>O24/H24*100</f>
        <v>100</v>
      </c>
      <c r="R24" s="22" t="s">
        <v>70</v>
      </c>
      <c r="S24" s="22" t="s">
        <v>77</v>
      </c>
      <c r="T24" s="22" t="s">
        <v>81</v>
      </c>
      <c r="U24" s="103"/>
    </row>
    <row r="25" spans="1:23" ht="18.75">
      <c r="A25" s="116"/>
      <c r="B25" s="119" t="s">
        <v>24</v>
      </c>
      <c r="C25" s="17"/>
      <c r="D25" s="26">
        <f>G25</f>
        <v>70000</v>
      </c>
      <c r="E25" s="27">
        <v>44593</v>
      </c>
      <c r="F25" s="27">
        <v>45778</v>
      </c>
      <c r="G25" s="26">
        <v>70000</v>
      </c>
      <c r="H25" s="24">
        <f t="shared" ref="H25:H26" si="2">G25</f>
        <v>70000</v>
      </c>
      <c r="I25" s="52"/>
      <c r="J25" s="65">
        <v>70000</v>
      </c>
      <c r="K25" s="24">
        <f t="shared" ref="K25:K26" si="3">J25</f>
        <v>70000</v>
      </c>
      <c r="L25" s="52"/>
      <c r="M25" s="26">
        <f t="shared" ref="M25:M26" si="4">K25/H25*100</f>
        <v>100</v>
      </c>
      <c r="N25" s="26">
        <v>70000</v>
      </c>
      <c r="O25" s="24">
        <f t="shared" ref="O25:O26" si="5">N25</f>
        <v>70000</v>
      </c>
      <c r="P25" s="52"/>
      <c r="Q25" s="86">
        <f t="shared" ref="Q25:Q26" si="6">O25/H25*100</f>
        <v>100</v>
      </c>
      <c r="R25" s="22"/>
      <c r="S25" s="22"/>
      <c r="T25" s="22"/>
      <c r="U25" s="104"/>
    </row>
    <row r="26" spans="1:23" ht="18.75">
      <c r="A26" s="116"/>
      <c r="B26" s="119" t="s">
        <v>25</v>
      </c>
      <c r="C26" s="18"/>
      <c r="D26" s="26">
        <f>G26</f>
        <v>429000</v>
      </c>
      <c r="E26" s="27">
        <v>44682</v>
      </c>
      <c r="F26" s="27">
        <v>44774</v>
      </c>
      <c r="G26" s="26">
        <v>429000</v>
      </c>
      <c r="H26" s="24">
        <f t="shared" si="2"/>
        <v>429000</v>
      </c>
      <c r="I26" s="52"/>
      <c r="J26" s="65">
        <v>429000</v>
      </c>
      <c r="K26" s="24">
        <f t="shared" si="3"/>
        <v>429000</v>
      </c>
      <c r="L26" s="52"/>
      <c r="M26" s="26">
        <f t="shared" si="4"/>
        <v>100</v>
      </c>
      <c r="N26" s="26">
        <v>429000</v>
      </c>
      <c r="O26" s="24">
        <f t="shared" si="5"/>
        <v>429000</v>
      </c>
      <c r="P26" s="52"/>
      <c r="Q26" s="86">
        <f t="shared" si="6"/>
        <v>100</v>
      </c>
      <c r="R26" s="22"/>
      <c r="S26" s="22"/>
      <c r="T26" s="22"/>
      <c r="U26" s="103"/>
    </row>
    <row r="27" spans="1:23" ht="188.25" customHeight="1">
      <c r="A27" s="116" t="s">
        <v>52</v>
      </c>
      <c r="B27" s="117" t="s">
        <v>54</v>
      </c>
      <c r="C27" s="120" t="s">
        <v>29</v>
      </c>
      <c r="D27" s="26">
        <f>D28+D29</f>
        <v>6905009</v>
      </c>
      <c r="E27" s="27">
        <f>E28</f>
        <v>44835</v>
      </c>
      <c r="F27" s="27">
        <f>F29</f>
        <v>45200</v>
      </c>
      <c r="G27" s="26">
        <f>G28</f>
        <v>132437</v>
      </c>
      <c r="H27" s="24">
        <f>G27</f>
        <v>132437</v>
      </c>
      <c r="I27" s="52"/>
      <c r="J27" s="65">
        <f>J28</f>
        <v>83507.48</v>
      </c>
      <c r="K27" s="24">
        <f>J27</f>
        <v>83507.48</v>
      </c>
      <c r="L27" s="52"/>
      <c r="M27" s="26">
        <f>K27/H27*100</f>
        <v>63.054493834804468</v>
      </c>
      <c r="N27" s="26">
        <f>N28</f>
        <v>83507.48</v>
      </c>
      <c r="O27" s="24">
        <f>N27</f>
        <v>83507.48</v>
      </c>
      <c r="P27" s="52"/>
      <c r="Q27" s="86">
        <f>O27/G27*100</f>
        <v>63.054493834804468</v>
      </c>
      <c r="R27" s="22" t="s">
        <v>39</v>
      </c>
      <c r="S27" s="22" t="s">
        <v>88</v>
      </c>
      <c r="T27" s="22" t="s">
        <v>87</v>
      </c>
      <c r="U27" s="103"/>
    </row>
    <row r="28" spans="1:23" ht="18.75">
      <c r="A28" s="116"/>
      <c r="B28" s="119" t="s">
        <v>24</v>
      </c>
      <c r="C28" s="17"/>
      <c r="D28" s="26">
        <v>132437</v>
      </c>
      <c r="E28" s="27">
        <v>44835</v>
      </c>
      <c r="F28" s="27">
        <v>44896</v>
      </c>
      <c r="G28" s="26">
        <f>D28</f>
        <v>132437</v>
      </c>
      <c r="H28" s="24">
        <f>H27</f>
        <v>132437</v>
      </c>
      <c r="I28" s="52"/>
      <c r="J28" s="65">
        <v>83507.48</v>
      </c>
      <c r="K28" s="24">
        <f>K27</f>
        <v>83507.48</v>
      </c>
      <c r="L28" s="52"/>
      <c r="M28" s="26">
        <f>K28/H28*100</f>
        <v>63.054493834804468</v>
      </c>
      <c r="N28" s="26">
        <v>83507.48</v>
      </c>
      <c r="O28" s="24">
        <f>O27</f>
        <v>83507.48</v>
      </c>
      <c r="P28" s="52"/>
      <c r="Q28" s="86">
        <f>O28/H28*100</f>
        <v>63.054493834804468</v>
      </c>
      <c r="R28" s="22"/>
      <c r="S28" s="22"/>
      <c r="T28" s="22"/>
      <c r="U28" s="104"/>
    </row>
    <row r="29" spans="1:23" ht="18.75">
      <c r="A29" s="116"/>
      <c r="B29" s="119" t="s">
        <v>25</v>
      </c>
      <c r="C29" s="18"/>
      <c r="D29" s="26">
        <v>6772572</v>
      </c>
      <c r="E29" s="27">
        <v>45017</v>
      </c>
      <c r="F29" s="27">
        <v>45200</v>
      </c>
      <c r="G29" s="26"/>
      <c r="H29" s="24"/>
      <c r="I29" s="52"/>
      <c r="J29" s="65"/>
      <c r="K29" s="24"/>
      <c r="L29" s="52"/>
      <c r="M29" s="26"/>
      <c r="N29" s="26"/>
      <c r="O29" s="24"/>
      <c r="P29" s="52"/>
      <c r="Q29" s="41"/>
      <c r="R29" s="22"/>
      <c r="S29" s="22"/>
      <c r="T29" s="22"/>
      <c r="U29" s="103"/>
    </row>
    <row r="30" spans="1:23" ht="176.25" customHeight="1">
      <c r="A30" s="116" t="s">
        <v>84</v>
      </c>
      <c r="B30" s="117" t="s">
        <v>85</v>
      </c>
      <c r="C30" s="120" t="s">
        <v>44</v>
      </c>
      <c r="D30" s="26">
        <f>D31+D32</f>
        <v>29830689</v>
      </c>
      <c r="E30" s="27">
        <f>E31</f>
        <v>44896</v>
      </c>
      <c r="F30" s="27">
        <f>F32</f>
        <v>45870</v>
      </c>
      <c r="G30" s="26">
        <f>G31</f>
        <v>1541979</v>
      </c>
      <c r="H30" s="24">
        <f>G30</f>
        <v>1541979</v>
      </c>
      <c r="I30" s="52"/>
      <c r="J30" s="65">
        <f>J31</f>
        <v>1541978.01</v>
      </c>
      <c r="K30" s="24">
        <f>J30</f>
        <v>1541978.01</v>
      </c>
      <c r="L30" s="52"/>
      <c r="M30" s="26">
        <f>J30/G30*100</f>
        <v>99.999935796791007</v>
      </c>
      <c r="N30" s="26">
        <f>J30</f>
        <v>1541978.01</v>
      </c>
      <c r="O30" s="24">
        <f>N30</f>
        <v>1541978.01</v>
      </c>
      <c r="P30" s="52"/>
      <c r="Q30" s="86">
        <f>O30/H30*100</f>
        <v>99.999935796791007</v>
      </c>
      <c r="R30" s="22" t="s">
        <v>71</v>
      </c>
      <c r="S30" s="22" t="s">
        <v>77</v>
      </c>
      <c r="T30" s="22" t="s">
        <v>89</v>
      </c>
      <c r="U30" s="103"/>
    </row>
    <row r="31" spans="1:23" ht="18.75">
      <c r="A31" s="116"/>
      <c r="B31" s="119" t="s">
        <v>24</v>
      </c>
      <c r="C31" s="17"/>
      <c r="D31" s="26">
        <v>1541979</v>
      </c>
      <c r="E31" s="27">
        <v>44896</v>
      </c>
      <c r="F31" s="27">
        <v>44896</v>
      </c>
      <c r="G31" s="26">
        <f>D31</f>
        <v>1541979</v>
      </c>
      <c r="H31" s="24">
        <f>H30</f>
        <v>1541979</v>
      </c>
      <c r="I31" s="52"/>
      <c r="J31" s="65">
        <v>1541978.01</v>
      </c>
      <c r="K31" s="24">
        <f>K30</f>
        <v>1541978.01</v>
      </c>
      <c r="L31" s="52"/>
      <c r="M31" s="26">
        <f>K31/G31*100</f>
        <v>99.999935796791007</v>
      </c>
      <c r="N31" s="26">
        <f>N30</f>
        <v>1541978.01</v>
      </c>
      <c r="O31" s="24">
        <f>O30</f>
        <v>1541978.01</v>
      </c>
      <c r="P31" s="52"/>
      <c r="Q31" s="86">
        <f>O31/H31*100</f>
        <v>99.999935796791007</v>
      </c>
      <c r="R31" s="22"/>
      <c r="S31" s="22"/>
      <c r="T31" s="22"/>
      <c r="U31" s="104"/>
    </row>
    <row r="32" spans="1:23" ht="18.75">
      <c r="A32" s="116"/>
      <c r="B32" s="119" t="s">
        <v>25</v>
      </c>
      <c r="C32" s="18"/>
      <c r="D32" s="26">
        <v>28288710</v>
      </c>
      <c r="E32" s="27">
        <v>45717</v>
      </c>
      <c r="F32" s="27">
        <v>45870</v>
      </c>
      <c r="G32" s="26"/>
      <c r="H32" s="24"/>
      <c r="I32" s="52"/>
      <c r="J32" s="65"/>
      <c r="K32" s="24"/>
      <c r="L32" s="52"/>
      <c r="M32" s="26"/>
      <c r="N32" s="26"/>
      <c r="O32" s="24"/>
      <c r="P32" s="52"/>
      <c r="Q32" s="41"/>
      <c r="R32" s="22"/>
      <c r="S32" s="22"/>
      <c r="T32" s="22"/>
      <c r="U32" s="103"/>
    </row>
    <row r="33" spans="1:23" s="38" customFormat="1" ht="21" customHeight="1">
      <c r="A33" s="101"/>
      <c r="B33" s="33" t="s">
        <v>86</v>
      </c>
      <c r="C33" s="34"/>
      <c r="D33" s="35">
        <f>D20+D30+D27+D24</f>
        <v>74146540</v>
      </c>
      <c r="E33" s="35"/>
      <c r="F33" s="35"/>
      <c r="G33" s="35">
        <f t="shared" ref="G33:K33" si="7">G20+G30+G27+G24</f>
        <v>25931086</v>
      </c>
      <c r="H33" s="35">
        <f t="shared" si="7"/>
        <v>25931086</v>
      </c>
      <c r="I33" s="35"/>
      <c r="J33" s="35">
        <f>J20+J30+J27+J24</f>
        <v>25882154.970000003</v>
      </c>
      <c r="K33" s="35">
        <f t="shared" si="7"/>
        <v>25882154.970000003</v>
      </c>
      <c r="L33" s="35"/>
      <c r="M33" s="35">
        <f>K33/H33*100</f>
        <v>99.811303583660177</v>
      </c>
      <c r="N33" s="35">
        <f>N27+N24+N20+N30</f>
        <v>25882155.490000002</v>
      </c>
      <c r="O33" s="35">
        <f>O27+O24+O20+O30</f>
        <v>25882155.490000002</v>
      </c>
      <c r="P33" s="35"/>
      <c r="Q33" s="35">
        <f>O33/H33*100</f>
        <v>99.811305588975344</v>
      </c>
      <c r="R33" s="36"/>
      <c r="S33" s="36"/>
      <c r="T33" s="36"/>
      <c r="U33" s="102"/>
      <c r="V33" s="37"/>
      <c r="W33" s="37"/>
    </row>
    <row r="34" spans="1:23" s="57" customFormat="1" ht="29.25" customHeight="1">
      <c r="A34" s="96"/>
      <c r="B34" s="153" t="s">
        <v>26</v>
      </c>
      <c r="C34" s="154"/>
      <c r="D34" s="154"/>
      <c r="E34" s="154"/>
      <c r="F34" s="154"/>
      <c r="G34" s="154"/>
      <c r="H34" s="154"/>
      <c r="I34" s="154"/>
      <c r="J34" s="155"/>
      <c r="K34" s="55"/>
      <c r="L34" s="55"/>
      <c r="M34" s="45"/>
      <c r="N34" s="56"/>
      <c r="O34" s="56"/>
      <c r="P34" s="56"/>
      <c r="Q34" s="45"/>
      <c r="R34" s="46"/>
      <c r="S34" s="46"/>
      <c r="T34" s="46"/>
      <c r="U34" s="97"/>
    </row>
    <row r="35" spans="1:23" s="12" customFormat="1" ht="25.5" customHeight="1">
      <c r="A35" s="98"/>
      <c r="B35" s="159" t="s">
        <v>30</v>
      </c>
      <c r="C35" s="160"/>
      <c r="D35" s="161"/>
      <c r="E35" s="28"/>
      <c r="F35" s="28"/>
      <c r="G35" s="28"/>
      <c r="H35" s="28"/>
      <c r="I35" s="28"/>
      <c r="J35" s="78"/>
      <c r="K35" s="23"/>
      <c r="L35" s="23"/>
      <c r="M35" s="42"/>
      <c r="N35" s="24"/>
      <c r="O35" s="24"/>
      <c r="P35" s="24"/>
      <c r="Q35" s="42"/>
      <c r="R35" s="25"/>
      <c r="S35" s="25"/>
      <c r="T35" s="25"/>
      <c r="U35" s="99"/>
    </row>
    <row r="36" spans="1:23" ht="170.25" customHeight="1">
      <c r="A36" s="116" t="s">
        <v>56</v>
      </c>
      <c r="B36" s="119" t="s">
        <v>45</v>
      </c>
      <c r="C36" s="118" t="s">
        <v>31</v>
      </c>
      <c r="D36" s="26">
        <f>D37+D38</f>
        <v>21740689</v>
      </c>
      <c r="E36" s="27">
        <f>E37</f>
        <v>43922</v>
      </c>
      <c r="F36" s="27">
        <f>F38</f>
        <v>44652</v>
      </c>
      <c r="G36" s="26">
        <v>7875494</v>
      </c>
      <c r="H36" s="24"/>
      <c r="I36" s="52">
        <f>G36</f>
        <v>7875494</v>
      </c>
      <c r="J36" s="65">
        <f>J38</f>
        <v>7875493.1100000003</v>
      </c>
      <c r="K36" s="24"/>
      <c r="L36" s="52">
        <f>J36</f>
        <v>7875493.1100000003</v>
      </c>
      <c r="M36" s="86">
        <f>L36/I36*100</f>
        <v>99.999988699121616</v>
      </c>
      <c r="N36" s="26">
        <f>J36</f>
        <v>7875493.1100000003</v>
      </c>
      <c r="O36" s="24"/>
      <c r="P36" s="52">
        <f>N36</f>
        <v>7875493.1100000003</v>
      </c>
      <c r="Q36" s="86">
        <f>P36/I36*100</f>
        <v>99.999988699121616</v>
      </c>
      <c r="R36" s="22" t="s">
        <v>70</v>
      </c>
      <c r="S36" s="22" t="s">
        <v>77</v>
      </c>
      <c r="T36" s="22" t="s">
        <v>80</v>
      </c>
      <c r="U36" s="100"/>
    </row>
    <row r="37" spans="1:23" ht="15.75">
      <c r="A37" s="116"/>
      <c r="B37" s="119" t="s">
        <v>27</v>
      </c>
      <c r="C37" s="120"/>
      <c r="D37" s="26">
        <v>441998</v>
      </c>
      <c r="E37" s="27">
        <v>43922</v>
      </c>
      <c r="F37" s="27">
        <v>44228</v>
      </c>
      <c r="G37" s="26"/>
      <c r="H37" s="24"/>
      <c r="I37" s="52"/>
      <c r="J37" s="65"/>
      <c r="K37" s="24"/>
      <c r="L37" s="52"/>
      <c r="M37" s="86"/>
      <c r="N37" s="26"/>
      <c r="O37" s="24"/>
      <c r="P37" s="52"/>
      <c r="Q37" s="86"/>
      <c r="R37" s="22"/>
      <c r="S37" s="22"/>
      <c r="T37" s="22"/>
      <c r="U37" s="103"/>
    </row>
    <row r="38" spans="1:23" ht="15.75">
      <c r="A38" s="116"/>
      <c r="B38" s="119" t="s">
        <v>28</v>
      </c>
      <c r="C38" s="120"/>
      <c r="D38" s="26">
        <v>21298691</v>
      </c>
      <c r="E38" s="27">
        <v>44470</v>
      </c>
      <c r="F38" s="27">
        <v>44652</v>
      </c>
      <c r="G38" s="26">
        <f>G36</f>
        <v>7875494</v>
      </c>
      <c r="H38" s="24"/>
      <c r="I38" s="52">
        <f>I36</f>
        <v>7875494</v>
      </c>
      <c r="J38" s="65">
        <v>7875493.1100000003</v>
      </c>
      <c r="K38" s="24"/>
      <c r="L38" s="52">
        <f>L36</f>
        <v>7875493.1100000003</v>
      </c>
      <c r="M38" s="86">
        <f>L38/I38*100</f>
        <v>99.999988699121616</v>
      </c>
      <c r="N38" s="26">
        <f>N36</f>
        <v>7875493.1100000003</v>
      </c>
      <c r="O38" s="24"/>
      <c r="P38" s="52">
        <f>P36</f>
        <v>7875493.1100000003</v>
      </c>
      <c r="Q38" s="86">
        <f>Q36</f>
        <v>99.999988699121616</v>
      </c>
      <c r="R38" s="22"/>
      <c r="S38" s="22"/>
      <c r="T38" s="22"/>
      <c r="U38" s="103"/>
    </row>
    <row r="39" spans="1:23" ht="267" customHeight="1">
      <c r="A39" s="116" t="s">
        <v>57</v>
      </c>
      <c r="B39" s="119" t="s">
        <v>43</v>
      </c>
      <c r="C39" s="118" t="s">
        <v>31</v>
      </c>
      <c r="D39" s="26">
        <f>D40+D41</f>
        <v>8446859</v>
      </c>
      <c r="E39" s="27">
        <f>E40</f>
        <v>43191</v>
      </c>
      <c r="F39" s="27">
        <f>F41</f>
        <v>44896</v>
      </c>
      <c r="G39" s="26">
        <v>5681801</v>
      </c>
      <c r="H39" s="24"/>
      <c r="I39" s="52">
        <f>G39</f>
        <v>5681801</v>
      </c>
      <c r="J39" s="65">
        <v>0</v>
      </c>
      <c r="K39" s="24"/>
      <c r="L39" s="52">
        <f>J39</f>
        <v>0</v>
      </c>
      <c r="M39" s="86">
        <f>L39/I39*100</f>
        <v>0</v>
      </c>
      <c r="N39" s="26">
        <v>0</v>
      </c>
      <c r="O39" s="24"/>
      <c r="P39" s="52">
        <f>N39</f>
        <v>0</v>
      </c>
      <c r="Q39" s="86">
        <f>P39/I39*100</f>
        <v>0</v>
      </c>
      <c r="R39" s="67" t="s">
        <v>46</v>
      </c>
      <c r="S39" s="67" t="s">
        <v>75</v>
      </c>
      <c r="T39" s="67" t="s">
        <v>76</v>
      </c>
      <c r="U39" s="114"/>
    </row>
    <row r="40" spans="1:23" ht="15.75">
      <c r="A40" s="116"/>
      <c r="B40" s="119" t="s">
        <v>27</v>
      </c>
      <c r="C40" s="120"/>
      <c r="D40" s="26">
        <v>330000</v>
      </c>
      <c r="E40" s="27">
        <v>43191</v>
      </c>
      <c r="F40" s="27">
        <v>43435</v>
      </c>
      <c r="G40" s="26"/>
      <c r="H40" s="24"/>
      <c r="I40" s="52"/>
      <c r="J40" s="65"/>
      <c r="K40" s="24"/>
      <c r="L40" s="52"/>
      <c r="M40" s="86"/>
      <c r="N40" s="26"/>
      <c r="O40" s="24"/>
      <c r="P40" s="52"/>
      <c r="Q40" s="86"/>
      <c r="R40" s="22"/>
      <c r="S40" s="22"/>
      <c r="T40" s="22"/>
      <c r="U40" s="103"/>
    </row>
    <row r="41" spans="1:23" ht="15.75">
      <c r="A41" s="116"/>
      <c r="B41" s="119" t="s">
        <v>28</v>
      </c>
      <c r="C41" s="120"/>
      <c r="D41" s="26">
        <v>8116859</v>
      </c>
      <c r="E41" s="27">
        <v>44409</v>
      </c>
      <c r="F41" s="27">
        <v>44896</v>
      </c>
      <c r="G41" s="26">
        <f>G39</f>
        <v>5681801</v>
      </c>
      <c r="H41" s="24"/>
      <c r="I41" s="52">
        <f>I39</f>
        <v>5681801</v>
      </c>
      <c r="J41" s="65">
        <f>J39</f>
        <v>0</v>
      </c>
      <c r="K41" s="24"/>
      <c r="L41" s="52">
        <f>L39</f>
        <v>0</v>
      </c>
      <c r="M41" s="86">
        <f>L41/I41*100</f>
        <v>0</v>
      </c>
      <c r="N41" s="26">
        <f>N39</f>
        <v>0</v>
      </c>
      <c r="O41" s="24"/>
      <c r="P41" s="52">
        <f>P39</f>
        <v>0</v>
      </c>
      <c r="Q41" s="86">
        <f>P41/I41*100</f>
        <v>0</v>
      </c>
      <c r="R41" s="22"/>
      <c r="S41" s="22"/>
      <c r="T41" s="22"/>
      <c r="U41" s="103"/>
    </row>
    <row r="42" spans="1:23" ht="194.25" customHeight="1">
      <c r="A42" s="116" t="s">
        <v>58</v>
      </c>
      <c r="B42" s="119" t="s">
        <v>42</v>
      </c>
      <c r="C42" s="118" t="s">
        <v>31</v>
      </c>
      <c r="D42" s="26">
        <f>D43+D44</f>
        <v>368168</v>
      </c>
      <c r="E42" s="27">
        <f>E44</f>
        <v>44287</v>
      </c>
      <c r="F42" s="27">
        <f>F44</f>
        <v>44713</v>
      </c>
      <c r="G42" s="26">
        <f>D44</f>
        <v>368168</v>
      </c>
      <c r="H42" s="24"/>
      <c r="I42" s="52">
        <f>G42</f>
        <v>368168</v>
      </c>
      <c r="J42" s="65">
        <v>368167.1</v>
      </c>
      <c r="K42" s="24"/>
      <c r="L42" s="52">
        <f>J42</f>
        <v>368167.1</v>
      </c>
      <c r="M42" s="26">
        <f>L42/I42*100</f>
        <v>99.999755546380996</v>
      </c>
      <c r="N42" s="26">
        <f>J42</f>
        <v>368167.1</v>
      </c>
      <c r="O42" s="24"/>
      <c r="P42" s="52">
        <f>N42</f>
        <v>368167.1</v>
      </c>
      <c r="Q42" s="86">
        <f>P42/I42*100</f>
        <v>99.999755546380996</v>
      </c>
      <c r="R42" s="22" t="s">
        <v>71</v>
      </c>
      <c r="S42" s="22" t="s">
        <v>77</v>
      </c>
      <c r="T42" s="22" t="s">
        <v>79</v>
      </c>
      <c r="U42" s="103"/>
    </row>
    <row r="43" spans="1:23" ht="15.75">
      <c r="A43" s="116"/>
      <c r="B43" s="119" t="s">
        <v>27</v>
      </c>
      <c r="C43" s="120"/>
      <c r="D43" s="26"/>
      <c r="E43" s="27"/>
      <c r="F43" s="27"/>
      <c r="G43" s="26"/>
      <c r="H43" s="24"/>
      <c r="I43" s="52"/>
      <c r="J43" s="65"/>
      <c r="K43" s="24"/>
      <c r="L43" s="52"/>
      <c r="M43" s="26"/>
      <c r="N43" s="26"/>
      <c r="O43" s="24"/>
      <c r="P43" s="52"/>
      <c r="Q43" s="86"/>
      <c r="R43" s="22"/>
      <c r="S43" s="22"/>
      <c r="T43" s="22"/>
      <c r="U43" s="103"/>
    </row>
    <row r="44" spans="1:23" ht="15.75">
      <c r="A44" s="116"/>
      <c r="B44" s="119" t="s">
        <v>28</v>
      </c>
      <c r="C44" s="120"/>
      <c r="D44" s="26">
        <v>368168</v>
      </c>
      <c r="E44" s="27">
        <v>44287</v>
      </c>
      <c r="F44" s="27">
        <v>44713</v>
      </c>
      <c r="G44" s="26">
        <f>G42</f>
        <v>368168</v>
      </c>
      <c r="H44" s="24"/>
      <c r="I44" s="52">
        <f>I42</f>
        <v>368168</v>
      </c>
      <c r="J44" s="65">
        <f>J42</f>
        <v>368167.1</v>
      </c>
      <c r="K44" s="24"/>
      <c r="L44" s="52">
        <f>L42</f>
        <v>368167.1</v>
      </c>
      <c r="M44" s="26">
        <f>L44/I44*100</f>
        <v>99.999755546380996</v>
      </c>
      <c r="N44" s="26">
        <f>N42</f>
        <v>368167.1</v>
      </c>
      <c r="O44" s="24"/>
      <c r="P44" s="52">
        <f>P42</f>
        <v>368167.1</v>
      </c>
      <c r="Q44" s="86">
        <f>P44/I44*100</f>
        <v>99.999755546380996</v>
      </c>
      <c r="R44" s="22"/>
      <c r="S44" s="22"/>
      <c r="T44" s="22"/>
      <c r="U44" s="103"/>
    </row>
    <row r="45" spans="1:23" ht="154.5" customHeight="1">
      <c r="A45" s="116" t="s">
        <v>72</v>
      </c>
      <c r="B45" s="119" t="s">
        <v>73</v>
      </c>
      <c r="C45" s="118" t="s">
        <v>31</v>
      </c>
      <c r="D45" s="26">
        <f>D46+D47</f>
        <v>864090</v>
      </c>
      <c r="E45" s="27">
        <f>E46</f>
        <v>44774</v>
      </c>
      <c r="F45" s="27">
        <f>F47</f>
        <v>44866</v>
      </c>
      <c r="G45" s="26">
        <f>G46+G47</f>
        <v>864090</v>
      </c>
      <c r="H45" s="24"/>
      <c r="I45" s="52">
        <f>G45</f>
        <v>864090</v>
      </c>
      <c r="J45" s="65">
        <f>J46+J47</f>
        <v>864088.79999999993</v>
      </c>
      <c r="K45" s="24"/>
      <c r="L45" s="52">
        <f>J45</f>
        <v>864088.79999999993</v>
      </c>
      <c r="M45" s="41"/>
      <c r="N45" s="26">
        <f>J45</f>
        <v>864088.79999999993</v>
      </c>
      <c r="O45" s="24"/>
      <c r="P45" s="52">
        <f>N45</f>
        <v>864088.79999999993</v>
      </c>
      <c r="Q45" s="86">
        <f>P45/I45*100</f>
        <v>99.999861125577198</v>
      </c>
      <c r="R45" s="22" t="s">
        <v>70</v>
      </c>
      <c r="S45" s="22" t="s">
        <v>77</v>
      </c>
      <c r="T45" s="22" t="s">
        <v>90</v>
      </c>
      <c r="U45" s="103"/>
    </row>
    <row r="46" spans="1:23" ht="15.75">
      <c r="A46" s="116"/>
      <c r="B46" s="119" t="s">
        <v>27</v>
      </c>
      <c r="C46" s="120"/>
      <c r="D46" s="26">
        <f>G46</f>
        <v>111836</v>
      </c>
      <c r="E46" s="27">
        <v>44774</v>
      </c>
      <c r="F46" s="27">
        <v>44835</v>
      </c>
      <c r="G46" s="26">
        <v>111836</v>
      </c>
      <c r="H46" s="24"/>
      <c r="I46" s="52">
        <f>G46</f>
        <v>111836</v>
      </c>
      <c r="J46" s="65">
        <v>111835.2</v>
      </c>
      <c r="K46" s="24"/>
      <c r="L46" s="52">
        <f>J46</f>
        <v>111835.2</v>
      </c>
      <c r="M46" s="41"/>
      <c r="N46" s="26">
        <f>J46</f>
        <v>111835.2</v>
      </c>
      <c r="O46" s="24"/>
      <c r="P46" s="52">
        <f>N46</f>
        <v>111835.2</v>
      </c>
      <c r="Q46" s="86">
        <f>P46/I46*100</f>
        <v>99.999284666833574</v>
      </c>
      <c r="R46" s="22"/>
      <c r="S46" s="22"/>
      <c r="T46" s="22"/>
      <c r="U46" s="103"/>
    </row>
    <row r="47" spans="1:23" ht="15.75">
      <c r="A47" s="116"/>
      <c r="B47" s="119" t="s">
        <v>28</v>
      </c>
      <c r="C47" s="120"/>
      <c r="D47" s="26">
        <v>752254</v>
      </c>
      <c r="E47" s="27">
        <v>44835</v>
      </c>
      <c r="F47" s="27">
        <v>44866</v>
      </c>
      <c r="G47" s="26">
        <f>D47</f>
        <v>752254</v>
      </c>
      <c r="H47" s="24"/>
      <c r="I47" s="52">
        <f>G47</f>
        <v>752254</v>
      </c>
      <c r="J47" s="65">
        <v>752253.6</v>
      </c>
      <c r="K47" s="24"/>
      <c r="L47" s="52">
        <f>J47</f>
        <v>752253.6</v>
      </c>
      <c r="M47" s="41"/>
      <c r="N47" s="26">
        <f>J47</f>
        <v>752253.6</v>
      </c>
      <c r="O47" s="24"/>
      <c r="P47" s="52">
        <f>N47</f>
        <v>752253.6</v>
      </c>
      <c r="Q47" s="86">
        <f>P47/I47*100</f>
        <v>99.999946826470847</v>
      </c>
      <c r="R47" s="22"/>
      <c r="S47" s="22"/>
      <c r="T47" s="22"/>
      <c r="U47" s="103"/>
    </row>
    <row r="48" spans="1:23" s="12" customFormat="1" ht="21" customHeight="1">
      <c r="A48" s="98"/>
      <c r="B48" s="162" t="s">
        <v>59</v>
      </c>
      <c r="C48" s="163"/>
      <c r="D48" s="164"/>
      <c r="E48" s="79"/>
      <c r="F48" s="79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42"/>
      <c r="R48" s="25"/>
      <c r="S48" s="25"/>
      <c r="T48" s="25"/>
      <c r="U48" s="99"/>
    </row>
    <row r="49" spans="1:130" ht="293.25" customHeight="1">
      <c r="A49" s="116" t="s">
        <v>60</v>
      </c>
      <c r="B49" s="119" t="s">
        <v>61</v>
      </c>
      <c r="C49" s="118" t="s">
        <v>59</v>
      </c>
      <c r="D49" s="26">
        <f>D50+D51</f>
        <v>9096516</v>
      </c>
      <c r="E49" s="27">
        <f>E50</f>
        <v>44621</v>
      </c>
      <c r="F49" s="27">
        <f>F51</f>
        <v>44896</v>
      </c>
      <c r="G49" s="26">
        <f>D49</f>
        <v>9096516</v>
      </c>
      <c r="H49" s="24"/>
      <c r="I49" s="52">
        <f>G49</f>
        <v>9096516</v>
      </c>
      <c r="J49" s="65">
        <v>8920429.2599999998</v>
      </c>
      <c r="K49" s="24"/>
      <c r="L49" s="52">
        <f>J49</f>
        <v>8920429.2599999998</v>
      </c>
      <c r="M49" s="86">
        <f>L49/G49*100</f>
        <v>98.064239759485943</v>
      </c>
      <c r="N49" s="26">
        <f>J49</f>
        <v>8920429.2599999998</v>
      </c>
      <c r="O49" s="24"/>
      <c r="P49" s="52">
        <f>N49</f>
        <v>8920429.2599999998</v>
      </c>
      <c r="Q49" s="86">
        <f>N49/G49*100</f>
        <v>98.064239759485943</v>
      </c>
      <c r="R49" s="22" t="s">
        <v>70</v>
      </c>
      <c r="S49" s="22" t="s">
        <v>77</v>
      </c>
      <c r="T49" s="22" t="s">
        <v>91</v>
      </c>
      <c r="U49" s="103"/>
    </row>
    <row r="50" spans="1:130" ht="15.75">
      <c r="A50" s="116"/>
      <c r="B50" s="119" t="s">
        <v>27</v>
      </c>
      <c r="C50" s="120"/>
      <c r="D50" s="26">
        <v>176086</v>
      </c>
      <c r="E50" s="27">
        <v>44621</v>
      </c>
      <c r="F50" s="27">
        <v>44774</v>
      </c>
      <c r="G50" s="26">
        <f t="shared" ref="G50:G51" si="8">D50</f>
        <v>176086</v>
      </c>
      <c r="H50" s="24"/>
      <c r="I50" s="52">
        <f t="shared" ref="I50:I51" si="9">G50</f>
        <v>176086</v>
      </c>
      <c r="J50" s="65">
        <v>176085.67</v>
      </c>
      <c r="K50" s="24"/>
      <c r="L50" s="52">
        <f t="shared" ref="L50:L51" si="10">J50</f>
        <v>176085.67</v>
      </c>
      <c r="M50" s="86">
        <f t="shared" ref="M50:M51" si="11">L50/G50*100</f>
        <v>99.999812591574582</v>
      </c>
      <c r="N50" s="26">
        <f t="shared" ref="N50" si="12">G50</f>
        <v>176086</v>
      </c>
      <c r="O50" s="24"/>
      <c r="P50" s="52">
        <f t="shared" ref="P50:P51" si="13">N50</f>
        <v>176086</v>
      </c>
      <c r="Q50" s="86">
        <f t="shared" ref="Q50:Q51" si="14">N50/G50*100</f>
        <v>100</v>
      </c>
      <c r="R50" s="22"/>
      <c r="S50" s="22"/>
      <c r="T50" s="22"/>
      <c r="U50" s="103"/>
    </row>
    <row r="51" spans="1:130" ht="15.75">
      <c r="A51" s="116"/>
      <c r="B51" s="119" t="s">
        <v>28</v>
      </c>
      <c r="C51" s="120"/>
      <c r="D51" s="26">
        <v>8920430</v>
      </c>
      <c r="E51" s="27">
        <v>44774</v>
      </c>
      <c r="F51" s="27">
        <v>44896</v>
      </c>
      <c r="G51" s="26">
        <f t="shared" si="8"/>
        <v>8920430</v>
      </c>
      <c r="H51" s="24"/>
      <c r="I51" s="52">
        <f t="shared" si="9"/>
        <v>8920430</v>
      </c>
      <c r="J51" s="65">
        <v>8744343.5899999999</v>
      </c>
      <c r="K51" s="24"/>
      <c r="L51" s="52">
        <f t="shared" si="10"/>
        <v>8744343.5899999999</v>
      </c>
      <c r="M51" s="86">
        <f t="shared" si="11"/>
        <v>98.026032265260753</v>
      </c>
      <c r="N51" s="26">
        <f>J51</f>
        <v>8744343.5899999999</v>
      </c>
      <c r="O51" s="24"/>
      <c r="P51" s="52">
        <f t="shared" si="13"/>
        <v>8744343.5899999999</v>
      </c>
      <c r="Q51" s="86">
        <f t="shared" si="14"/>
        <v>98.026032265260753</v>
      </c>
      <c r="R51" s="22"/>
      <c r="S51" s="22"/>
      <c r="T51" s="22"/>
      <c r="U51" s="103"/>
    </row>
    <row r="52" spans="1:130" s="12" customFormat="1" ht="24" customHeight="1">
      <c r="A52" s="98"/>
      <c r="B52" s="162" t="s">
        <v>37</v>
      </c>
      <c r="C52" s="163"/>
      <c r="D52" s="164"/>
      <c r="E52" s="79"/>
      <c r="F52" s="79"/>
      <c r="G52" s="24"/>
      <c r="H52" s="24"/>
      <c r="I52" s="24"/>
      <c r="J52" s="24"/>
      <c r="K52" s="24"/>
      <c r="L52" s="24"/>
      <c r="M52" s="42"/>
      <c r="N52" s="24"/>
      <c r="O52" s="24"/>
      <c r="P52" s="24"/>
      <c r="Q52" s="42"/>
      <c r="R52" s="25"/>
      <c r="S52" s="25"/>
      <c r="T52" s="25"/>
      <c r="U52" s="99"/>
    </row>
    <row r="53" spans="1:130" s="68" customFormat="1" ht="225" customHeight="1">
      <c r="A53" s="121" t="s">
        <v>63</v>
      </c>
      <c r="B53" s="123" t="s">
        <v>62</v>
      </c>
      <c r="C53" s="124" t="s">
        <v>37</v>
      </c>
      <c r="D53" s="65">
        <f>D54+D55</f>
        <v>2609976</v>
      </c>
      <c r="E53" s="60">
        <v>44682</v>
      </c>
      <c r="F53" s="60">
        <f>F55</f>
        <v>44866</v>
      </c>
      <c r="G53" s="65">
        <f>D53</f>
        <v>2609976</v>
      </c>
      <c r="H53" s="69"/>
      <c r="I53" s="77">
        <f>G53</f>
        <v>2609976</v>
      </c>
      <c r="J53" s="65">
        <f>J54+J55</f>
        <v>2609973.6999999997</v>
      </c>
      <c r="K53" s="69"/>
      <c r="L53" s="77">
        <f>J53</f>
        <v>2609973.6999999997</v>
      </c>
      <c r="M53" s="65">
        <f>L53/I53*100</f>
        <v>99.999911876584292</v>
      </c>
      <c r="N53" s="65">
        <f>J53</f>
        <v>2609973.6999999997</v>
      </c>
      <c r="O53" s="69"/>
      <c r="P53" s="77">
        <f>N53</f>
        <v>2609973.6999999997</v>
      </c>
      <c r="Q53" s="89">
        <f>N53/G53*100</f>
        <v>99.999911876584292</v>
      </c>
      <c r="R53" s="67" t="s">
        <v>70</v>
      </c>
      <c r="S53" s="67" t="s">
        <v>77</v>
      </c>
      <c r="T53" s="67" t="s">
        <v>92</v>
      </c>
      <c r="U53" s="100"/>
    </row>
    <row r="54" spans="1:130" s="68" customFormat="1" ht="18" customHeight="1">
      <c r="A54" s="121"/>
      <c r="B54" s="119" t="s">
        <v>27</v>
      </c>
      <c r="C54" s="122"/>
      <c r="D54" s="26">
        <v>505490</v>
      </c>
      <c r="E54" s="60">
        <f>E53</f>
        <v>44682</v>
      </c>
      <c r="F54" s="60">
        <v>44866</v>
      </c>
      <c r="G54" s="65">
        <f t="shared" ref="G54:G55" si="15">D54</f>
        <v>505490</v>
      </c>
      <c r="H54" s="24"/>
      <c r="I54" s="77">
        <f t="shared" ref="I54:I55" si="16">G54</f>
        <v>505490</v>
      </c>
      <c r="J54" s="70">
        <v>505489.44</v>
      </c>
      <c r="K54" s="69"/>
      <c r="L54" s="77">
        <f>J54</f>
        <v>505489.44</v>
      </c>
      <c r="M54" s="65">
        <f t="shared" ref="M54:M55" si="17">L54/I54*100</f>
        <v>99.999889216403886</v>
      </c>
      <c r="N54" s="65">
        <f>J54</f>
        <v>505489.44</v>
      </c>
      <c r="O54" s="69"/>
      <c r="P54" s="77">
        <f t="shared" ref="P54:P55" si="18">N54</f>
        <v>505489.44</v>
      </c>
      <c r="Q54" s="89">
        <f>N54/G54*100</f>
        <v>99.999889216403886</v>
      </c>
      <c r="R54" s="74"/>
      <c r="S54" s="74"/>
      <c r="T54" s="74"/>
      <c r="U54" s="105"/>
    </row>
    <row r="55" spans="1:130" s="68" customFormat="1" ht="18" customHeight="1">
      <c r="A55" s="121"/>
      <c r="B55" s="119" t="s">
        <v>28</v>
      </c>
      <c r="C55" s="122"/>
      <c r="D55" s="26">
        <v>2104486</v>
      </c>
      <c r="E55" s="60">
        <v>44866</v>
      </c>
      <c r="F55" s="60">
        <v>44866</v>
      </c>
      <c r="G55" s="65">
        <f t="shared" si="15"/>
        <v>2104486</v>
      </c>
      <c r="H55" s="24"/>
      <c r="I55" s="77">
        <f t="shared" si="16"/>
        <v>2104486</v>
      </c>
      <c r="J55" s="70">
        <v>2104484.2599999998</v>
      </c>
      <c r="K55" s="69"/>
      <c r="L55" s="77">
        <f>J55</f>
        <v>2104484.2599999998</v>
      </c>
      <c r="M55" s="65">
        <f t="shared" si="17"/>
        <v>99.99991731947847</v>
      </c>
      <c r="N55" s="65">
        <f>J55</f>
        <v>2104484.2599999998</v>
      </c>
      <c r="O55" s="69"/>
      <c r="P55" s="77">
        <f t="shared" si="18"/>
        <v>2104484.2599999998</v>
      </c>
      <c r="Q55" s="89">
        <f t="shared" ref="Q55" si="19">N55/G55*100</f>
        <v>99.99991731947847</v>
      </c>
      <c r="R55" s="74"/>
      <c r="S55" s="74"/>
      <c r="T55" s="74"/>
      <c r="U55" s="105"/>
    </row>
    <row r="56" spans="1:130" s="68" customFormat="1" ht="257.25" customHeight="1">
      <c r="A56" s="121" t="s">
        <v>64</v>
      </c>
      <c r="B56" s="119" t="s">
        <v>38</v>
      </c>
      <c r="C56" s="120" t="s">
        <v>37</v>
      </c>
      <c r="D56" s="26">
        <f>D57+D58</f>
        <v>1714184</v>
      </c>
      <c r="E56" s="60">
        <v>43922</v>
      </c>
      <c r="F56" s="80">
        <f>F58</f>
        <v>44896</v>
      </c>
      <c r="G56" s="70">
        <v>1073481</v>
      </c>
      <c r="H56" s="69"/>
      <c r="I56" s="77">
        <f>G56</f>
        <v>1073481</v>
      </c>
      <c r="J56" s="70">
        <v>1073480.44</v>
      </c>
      <c r="K56" s="69"/>
      <c r="L56" s="77">
        <f>J56</f>
        <v>1073480.44</v>
      </c>
      <c r="M56" s="89">
        <f>L56/I56*100</f>
        <v>99.999947833263931</v>
      </c>
      <c r="N56" s="70">
        <f>J56</f>
        <v>1073480.44</v>
      </c>
      <c r="O56" s="69"/>
      <c r="P56" s="77">
        <f>N56</f>
        <v>1073480.44</v>
      </c>
      <c r="Q56" s="89">
        <f>N56/G56*100</f>
        <v>99.999947833263931</v>
      </c>
      <c r="R56" s="74" t="s">
        <v>70</v>
      </c>
      <c r="S56" s="74" t="s">
        <v>77</v>
      </c>
      <c r="T56" s="74" t="s">
        <v>93</v>
      </c>
      <c r="U56" s="103"/>
    </row>
    <row r="57" spans="1:130" s="68" customFormat="1" ht="18" customHeight="1">
      <c r="A57" s="121"/>
      <c r="B57" s="119" t="s">
        <v>27</v>
      </c>
      <c r="C57" s="122"/>
      <c r="D57" s="26">
        <v>262535</v>
      </c>
      <c r="E57" s="60">
        <f>E56</f>
        <v>43922</v>
      </c>
      <c r="F57" s="80">
        <v>44075</v>
      </c>
      <c r="G57" s="70"/>
      <c r="H57" s="69"/>
      <c r="I57" s="77"/>
      <c r="J57" s="70"/>
      <c r="K57" s="69"/>
      <c r="L57" s="77"/>
      <c r="M57" s="89"/>
      <c r="N57" s="70"/>
      <c r="O57" s="69"/>
      <c r="P57" s="77"/>
      <c r="Q57" s="89"/>
      <c r="R57" s="74"/>
      <c r="S57" s="74"/>
      <c r="T57" s="74"/>
      <c r="U57" s="105"/>
    </row>
    <row r="58" spans="1:130" s="68" customFormat="1" ht="18" customHeight="1">
      <c r="A58" s="121"/>
      <c r="B58" s="119" t="s">
        <v>28</v>
      </c>
      <c r="C58" s="122"/>
      <c r="D58" s="26">
        <v>1451649</v>
      </c>
      <c r="E58" s="60">
        <v>44317</v>
      </c>
      <c r="F58" s="80">
        <v>44896</v>
      </c>
      <c r="G58" s="70">
        <f>G56</f>
        <v>1073481</v>
      </c>
      <c r="H58" s="69"/>
      <c r="I58" s="77">
        <f>I56</f>
        <v>1073481</v>
      </c>
      <c r="J58" s="70">
        <f>J56</f>
        <v>1073480.44</v>
      </c>
      <c r="K58" s="69"/>
      <c r="L58" s="77">
        <f>L56</f>
        <v>1073480.44</v>
      </c>
      <c r="M58" s="89">
        <f>L58/I58*100</f>
        <v>99.999947833263931</v>
      </c>
      <c r="N58" s="70">
        <f>N56</f>
        <v>1073480.44</v>
      </c>
      <c r="O58" s="69"/>
      <c r="P58" s="77">
        <f>P56</f>
        <v>1073480.44</v>
      </c>
      <c r="Q58" s="89">
        <f>P58/I58*100</f>
        <v>99.999947833263931</v>
      </c>
      <c r="R58" s="74"/>
      <c r="S58" s="74"/>
      <c r="T58" s="74"/>
      <c r="U58" s="105"/>
    </row>
    <row r="59" spans="1:130" s="12" customFormat="1" ht="24" customHeight="1">
      <c r="A59" s="106"/>
      <c r="B59" s="91" t="s">
        <v>44</v>
      </c>
      <c r="C59" s="92"/>
      <c r="D59" s="93"/>
      <c r="E59" s="87"/>
      <c r="F59" s="87"/>
      <c r="G59" s="88"/>
      <c r="H59" s="69"/>
      <c r="I59" s="69"/>
      <c r="J59" s="69"/>
      <c r="K59" s="69"/>
      <c r="L59" s="69"/>
      <c r="M59" s="71"/>
      <c r="N59" s="69"/>
      <c r="O59" s="69"/>
      <c r="P59" s="69"/>
      <c r="Q59" s="71"/>
      <c r="R59" s="72"/>
      <c r="S59" s="72"/>
      <c r="T59" s="72"/>
      <c r="U59" s="107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</row>
    <row r="60" spans="1:130" s="73" customFormat="1" ht="255" customHeight="1">
      <c r="A60" s="121" t="s">
        <v>66</v>
      </c>
      <c r="B60" s="119" t="s">
        <v>65</v>
      </c>
      <c r="C60" s="120" t="s">
        <v>44</v>
      </c>
      <c r="D60" s="26">
        <f>D61+D62</f>
        <v>8921488</v>
      </c>
      <c r="E60" s="60">
        <v>44378</v>
      </c>
      <c r="F60" s="60">
        <f>F62</f>
        <v>44743</v>
      </c>
      <c r="G60" s="65">
        <f>D62</f>
        <v>8749940</v>
      </c>
      <c r="H60" s="24"/>
      <c r="I60" s="52">
        <f>G60</f>
        <v>8749940</v>
      </c>
      <c r="J60" s="65">
        <f>J62</f>
        <v>8749939.5099999998</v>
      </c>
      <c r="K60" s="24"/>
      <c r="L60" s="52">
        <f>J60</f>
        <v>8749939.5099999998</v>
      </c>
      <c r="M60" s="89">
        <f>L60/I60*100</f>
        <v>99.999994399961594</v>
      </c>
      <c r="N60" s="65">
        <f>G60</f>
        <v>8749940</v>
      </c>
      <c r="O60" s="24"/>
      <c r="P60" s="52">
        <f>N60</f>
        <v>8749940</v>
      </c>
      <c r="Q60" s="89">
        <f>N60/G60*100</f>
        <v>100</v>
      </c>
      <c r="R60" s="67" t="s">
        <v>70</v>
      </c>
      <c r="S60" s="67" t="s">
        <v>77</v>
      </c>
      <c r="T60" s="67" t="s">
        <v>78</v>
      </c>
      <c r="U60" s="103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</row>
    <row r="61" spans="1:130" s="73" customFormat="1" ht="18" customHeight="1">
      <c r="A61" s="121"/>
      <c r="B61" s="119" t="s">
        <v>27</v>
      </c>
      <c r="C61" s="122"/>
      <c r="D61" s="26">
        <v>171548</v>
      </c>
      <c r="E61" s="60">
        <f>E60</f>
        <v>44378</v>
      </c>
      <c r="F61" s="60">
        <v>44531</v>
      </c>
      <c r="G61" s="65"/>
      <c r="H61" s="24"/>
      <c r="I61" s="52"/>
      <c r="J61" s="65"/>
      <c r="K61" s="24"/>
      <c r="L61" s="52"/>
      <c r="M61" s="89"/>
      <c r="N61" s="65"/>
      <c r="O61" s="24"/>
      <c r="P61" s="52"/>
      <c r="Q61" s="89"/>
      <c r="R61" s="67"/>
      <c r="S61" s="67"/>
      <c r="T61" s="67"/>
      <c r="U61" s="100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</row>
    <row r="62" spans="1:130" s="73" customFormat="1" ht="18" customHeight="1">
      <c r="A62" s="121"/>
      <c r="B62" s="119" t="s">
        <v>28</v>
      </c>
      <c r="C62" s="122"/>
      <c r="D62" s="26">
        <v>8749940</v>
      </c>
      <c r="E62" s="60">
        <v>44562</v>
      </c>
      <c r="F62" s="60">
        <v>44743</v>
      </c>
      <c r="G62" s="65">
        <f>G60</f>
        <v>8749940</v>
      </c>
      <c r="H62" s="24"/>
      <c r="I62" s="52">
        <f t="shared" ref="I62" si="20">G62</f>
        <v>8749940</v>
      </c>
      <c r="J62" s="65">
        <v>8749939.5099999998</v>
      </c>
      <c r="K62" s="24"/>
      <c r="L62" s="52">
        <f>L60</f>
        <v>8749939.5099999998</v>
      </c>
      <c r="M62" s="89">
        <f>L62/I62*100</f>
        <v>99.999994399961594</v>
      </c>
      <c r="N62" s="65">
        <f t="shared" ref="N62" si="21">G62</f>
        <v>8749940</v>
      </c>
      <c r="O62" s="24"/>
      <c r="P62" s="52">
        <f t="shared" ref="P62" si="22">N62</f>
        <v>8749940</v>
      </c>
      <c r="Q62" s="89">
        <f t="shared" ref="Q62" si="23">N62/G62*100</f>
        <v>100</v>
      </c>
      <c r="R62" s="67"/>
      <c r="S62" s="67"/>
      <c r="T62" s="67"/>
      <c r="U62" s="100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</row>
    <row r="63" spans="1:130" s="12" customFormat="1" ht="21" customHeight="1">
      <c r="A63" s="98"/>
      <c r="B63" s="162" t="s">
        <v>29</v>
      </c>
      <c r="C63" s="163"/>
      <c r="D63" s="164"/>
      <c r="E63" s="79"/>
      <c r="F63" s="79"/>
      <c r="G63" s="24"/>
      <c r="H63" s="24"/>
      <c r="I63" s="24"/>
      <c r="J63" s="24"/>
      <c r="K63" s="24"/>
      <c r="L63" s="24"/>
      <c r="M63" s="42"/>
      <c r="N63" s="24"/>
      <c r="O63" s="24"/>
      <c r="P63" s="24"/>
      <c r="Q63" s="42"/>
      <c r="R63" s="25"/>
      <c r="S63" s="25"/>
      <c r="T63" s="25"/>
      <c r="U63" s="99"/>
    </row>
    <row r="64" spans="1:130" ht="246" customHeight="1">
      <c r="A64" s="116" t="s">
        <v>67</v>
      </c>
      <c r="B64" s="119" t="s">
        <v>35</v>
      </c>
      <c r="C64" s="120" t="s">
        <v>29</v>
      </c>
      <c r="D64" s="26">
        <f>D65+D66</f>
        <v>14255841</v>
      </c>
      <c r="E64" s="27">
        <v>42917</v>
      </c>
      <c r="F64" s="27">
        <f>F66</f>
        <v>45261</v>
      </c>
      <c r="G64" s="26">
        <f>G65+G66</f>
        <v>5670669</v>
      </c>
      <c r="H64" s="24"/>
      <c r="I64" s="52">
        <f>I65+I66</f>
        <v>5670669</v>
      </c>
      <c r="J64" s="65">
        <f>J66</f>
        <v>5670669</v>
      </c>
      <c r="K64" s="24"/>
      <c r="L64" s="52">
        <f>J64</f>
        <v>5670669</v>
      </c>
      <c r="M64" s="86">
        <f>L64/I64*100</f>
        <v>100</v>
      </c>
      <c r="N64" s="26">
        <f>G64</f>
        <v>5670669</v>
      </c>
      <c r="O64" s="24"/>
      <c r="P64" s="52">
        <f>N64</f>
        <v>5670669</v>
      </c>
      <c r="Q64" s="86">
        <f>P64/I64*100</f>
        <v>100</v>
      </c>
      <c r="R64" s="22" t="s">
        <v>39</v>
      </c>
      <c r="S64" s="22" t="s">
        <v>94</v>
      </c>
      <c r="T64" s="22" t="s">
        <v>95</v>
      </c>
      <c r="U64" s="103"/>
    </row>
    <row r="65" spans="1:130" ht="15.75">
      <c r="A65" s="116"/>
      <c r="B65" s="119" t="s">
        <v>27</v>
      </c>
      <c r="C65" s="120"/>
      <c r="D65" s="26">
        <v>169708</v>
      </c>
      <c r="E65" s="27">
        <f>E64</f>
        <v>42917</v>
      </c>
      <c r="F65" s="27">
        <v>44378</v>
      </c>
      <c r="G65" s="26"/>
      <c r="H65" s="24"/>
      <c r="I65" s="52"/>
      <c r="J65" s="65"/>
      <c r="K65" s="24"/>
      <c r="L65" s="52"/>
      <c r="M65" s="86"/>
      <c r="N65" s="26"/>
      <c r="O65" s="24"/>
      <c r="P65" s="52"/>
      <c r="Q65" s="86"/>
      <c r="R65" s="22"/>
      <c r="S65" s="22"/>
      <c r="T65" s="22"/>
      <c r="U65" s="103"/>
    </row>
    <row r="66" spans="1:130" ht="15.75">
      <c r="A66" s="116"/>
      <c r="B66" s="119" t="s">
        <v>28</v>
      </c>
      <c r="C66" s="120"/>
      <c r="D66" s="26">
        <v>14086133</v>
      </c>
      <c r="E66" s="27">
        <v>44743</v>
      </c>
      <c r="F66" s="27">
        <v>45261</v>
      </c>
      <c r="G66" s="26">
        <v>5670669</v>
      </c>
      <c r="H66" s="24"/>
      <c r="I66" s="52">
        <f>G66</f>
        <v>5670669</v>
      </c>
      <c r="J66" s="65">
        <v>5670669</v>
      </c>
      <c r="K66" s="24"/>
      <c r="L66" s="52">
        <f>L64</f>
        <v>5670669</v>
      </c>
      <c r="M66" s="41">
        <f>J66/G66*100</f>
        <v>100</v>
      </c>
      <c r="N66" s="26">
        <f t="shared" ref="N66" si="24">G66</f>
        <v>5670669</v>
      </c>
      <c r="O66" s="24"/>
      <c r="P66" s="52">
        <f t="shared" ref="P66" si="25">N66</f>
        <v>5670669</v>
      </c>
      <c r="Q66" s="41">
        <f t="shared" ref="Q66:Q70" si="26">ROUND(N66/G66*100,)</f>
        <v>100</v>
      </c>
      <c r="R66" s="22"/>
      <c r="S66" s="22"/>
      <c r="T66" s="22"/>
      <c r="U66" s="103"/>
    </row>
    <row r="67" spans="1:130" ht="252" customHeight="1">
      <c r="A67" s="116" t="s">
        <v>68</v>
      </c>
      <c r="B67" s="119" t="s">
        <v>36</v>
      </c>
      <c r="C67" s="120" t="s">
        <v>29</v>
      </c>
      <c r="D67" s="26">
        <f>D68+D69</f>
        <v>7687106</v>
      </c>
      <c r="E67" s="27">
        <v>42917</v>
      </c>
      <c r="F67" s="27">
        <f>F69</f>
        <v>45261</v>
      </c>
      <c r="G67" s="26">
        <v>1052747</v>
      </c>
      <c r="H67" s="24"/>
      <c r="I67" s="52">
        <f>I68+I69</f>
        <v>1052747</v>
      </c>
      <c r="J67" s="65">
        <f>J69</f>
        <v>1052747</v>
      </c>
      <c r="K67" s="24"/>
      <c r="L67" s="52">
        <f>J67</f>
        <v>1052747</v>
      </c>
      <c r="M67" s="86">
        <f>L67/I67*100</f>
        <v>100</v>
      </c>
      <c r="N67" s="26">
        <f>I67</f>
        <v>1052747</v>
      </c>
      <c r="O67" s="24"/>
      <c r="P67" s="52">
        <f>N67</f>
        <v>1052747</v>
      </c>
      <c r="Q67" s="115">
        <f>P67/I67*100</f>
        <v>100</v>
      </c>
      <c r="R67" s="22" t="s">
        <v>39</v>
      </c>
      <c r="S67" s="22" t="s">
        <v>94</v>
      </c>
      <c r="T67" s="22" t="s">
        <v>95</v>
      </c>
      <c r="U67" s="103"/>
    </row>
    <row r="68" spans="1:130" ht="15.75">
      <c r="A68" s="116"/>
      <c r="B68" s="119" t="s">
        <v>27</v>
      </c>
      <c r="C68" s="120"/>
      <c r="D68" s="26">
        <v>193339</v>
      </c>
      <c r="E68" s="27">
        <f>E67</f>
        <v>42917</v>
      </c>
      <c r="F68" s="27">
        <v>44378</v>
      </c>
      <c r="G68" s="26"/>
      <c r="H68" s="24"/>
      <c r="I68" s="52"/>
      <c r="J68" s="65"/>
      <c r="K68" s="24"/>
      <c r="L68" s="52"/>
      <c r="M68" s="86"/>
      <c r="N68" s="26"/>
      <c r="O68" s="24"/>
      <c r="P68" s="52"/>
      <c r="Q68" s="86"/>
      <c r="R68" s="22"/>
      <c r="S68" s="22"/>
      <c r="T68" s="22"/>
      <c r="U68" s="103"/>
    </row>
    <row r="69" spans="1:130" ht="15.75">
      <c r="A69" s="116"/>
      <c r="B69" s="119" t="s">
        <v>28</v>
      </c>
      <c r="C69" s="120"/>
      <c r="D69" s="26">
        <v>7493767</v>
      </c>
      <c r="E69" s="27">
        <v>44743</v>
      </c>
      <c r="F69" s="27">
        <v>45261</v>
      </c>
      <c r="G69" s="26">
        <f>G67</f>
        <v>1052747</v>
      </c>
      <c r="H69" s="24"/>
      <c r="I69" s="52">
        <f>G69</f>
        <v>1052747</v>
      </c>
      <c r="J69" s="65">
        <v>1052747</v>
      </c>
      <c r="K69" s="24"/>
      <c r="L69" s="52">
        <f>L67</f>
        <v>1052747</v>
      </c>
      <c r="M69" s="86">
        <f>L69/I69*100</f>
        <v>100</v>
      </c>
      <c r="N69" s="26">
        <f t="shared" ref="N69" si="27">I69</f>
        <v>1052747</v>
      </c>
      <c r="O69" s="24"/>
      <c r="P69" s="52">
        <f t="shared" ref="P69" si="28">N69</f>
        <v>1052747</v>
      </c>
      <c r="Q69" s="41">
        <f t="shared" si="26"/>
        <v>100</v>
      </c>
      <c r="R69" s="22"/>
      <c r="S69" s="22"/>
      <c r="T69" s="22"/>
      <c r="U69" s="103"/>
    </row>
    <row r="70" spans="1:130" s="38" customFormat="1" ht="20.25" customHeight="1">
      <c r="A70" s="101"/>
      <c r="B70" s="44" t="s">
        <v>69</v>
      </c>
      <c r="C70" s="34"/>
      <c r="D70" s="35">
        <f>D67+D64+D60+D56+D53+D49+D45+D42+D39+D36</f>
        <v>75704917</v>
      </c>
      <c r="E70" s="35"/>
      <c r="F70" s="35"/>
      <c r="G70" s="35">
        <f>G67+G64+G60+G56+G53+G49+G45+G42+G39+G36</f>
        <v>43042882</v>
      </c>
      <c r="H70" s="35"/>
      <c r="I70" s="35">
        <f>I67+I64+I60+I56+I53+I49+I45+I42+I39+I36</f>
        <v>43042882</v>
      </c>
      <c r="J70" s="35">
        <f>J67+J64+J60+J56+J53+J49+J45+J42+J39+J36</f>
        <v>37184987.920000002</v>
      </c>
      <c r="K70" s="35"/>
      <c r="L70" s="35">
        <f>L67+L64+L60+L56+L49+L53+L45+L42+L39+L36</f>
        <v>37184987.920000002</v>
      </c>
      <c r="M70" s="86">
        <f>L70/I70*100</f>
        <v>86.390562602197505</v>
      </c>
      <c r="N70" s="35">
        <f>N67+N64+N60+N56+N53+N49+N45+N42+N39+N36</f>
        <v>37184988.410000004</v>
      </c>
      <c r="O70" s="35"/>
      <c r="P70" s="35">
        <f>P67+P64+P60+P56+P53+P49+P45+P42+P39+P36</f>
        <v>37184988.410000004</v>
      </c>
      <c r="Q70" s="41">
        <f t="shared" si="26"/>
        <v>86</v>
      </c>
      <c r="R70" s="36"/>
      <c r="S70" s="36"/>
      <c r="T70" s="36"/>
      <c r="U70" s="102"/>
      <c r="V70" s="83"/>
      <c r="W70" s="83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/>
    </row>
    <row r="71" spans="1:130" s="58" customFormat="1" ht="19.5" thickBot="1">
      <c r="A71" s="108"/>
      <c r="B71" s="109" t="s">
        <v>98</v>
      </c>
      <c r="C71" s="110"/>
      <c r="D71" s="111">
        <f>D70+D33</f>
        <v>149851457</v>
      </c>
      <c r="E71" s="111"/>
      <c r="F71" s="111"/>
      <c r="G71" s="111">
        <f t="shared" ref="G71:L71" si="29">G70+G33</f>
        <v>68973968</v>
      </c>
      <c r="H71" s="111">
        <f t="shared" si="29"/>
        <v>25931086</v>
      </c>
      <c r="I71" s="111">
        <f t="shared" si="29"/>
        <v>43042882</v>
      </c>
      <c r="J71" s="111">
        <f t="shared" si="29"/>
        <v>63067142.890000001</v>
      </c>
      <c r="K71" s="111">
        <f t="shared" si="29"/>
        <v>25882154.970000003</v>
      </c>
      <c r="L71" s="111">
        <f t="shared" si="29"/>
        <v>37184987.920000002</v>
      </c>
      <c r="M71" s="111">
        <f>J71/G71*100</f>
        <v>91.436152970059652</v>
      </c>
      <c r="N71" s="111">
        <f>N70+N33</f>
        <v>63067143.900000006</v>
      </c>
      <c r="O71" s="111">
        <f>O70+O33</f>
        <v>25882155.490000002</v>
      </c>
      <c r="P71" s="111">
        <f>P70+P33</f>
        <v>37184988.410000004</v>
      </c>
      <c r="Q71" s="111">
        <f>N71/G71*100</f>
        <v>91.436154434380228</v>
      </c>
      <c r="R71" s="112"/>
      <c r="S71" s="112"/>
      <c r="T71" s="112"/>
      <c r="U71" s="113"/>
      <c r="V71" s="85"/>
      <c r="W71" s="85"/>
      <c r="X71" s="59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  <c r="CX71" s="85"/>
      <c r="CY71" s="85"/>
      <c r="CZ71" s="85"/>
      <c r="DA71" s="85"/>
      <c r="DB71" s="85"/>
      <c r="DC71" s="85"/>
      <c r="DD71" s="85"/>
      <c r="DE71" s="85"/>
      <c r="DF71" s="85"/>
      <c r="DG71" s="85"/>
      <c r="DH71" s="85"/>
      <c r="DI71" s="85"/>
      <c r="DJ71" s="85"/>
      <c r="DK71" s="85"/>
      <c r="DL71" s="85"/>
      <c r="DM71" s="85"/>
      <c r="DN71" s="85"/>
      <c r="DO71" s="85"/>
      <c r="DP71" s="85"/>
      <c r="DQ71" s="85"/>
      <c r="DR71" s="85"/>
      <c r="DS71" s="85"/>
      <c r="DT71" s="85"/>
      <c r="DU71" s="85"/>
      <c r="DV71" s="85"/>
      <c r="DW71" s="85"/>
      <c r="DX71" s="85"/>
      <c r="DY71" s="85"/>
      <c r="DZ71" s="85"/>
    </row>
    <row r="72" spans="1:130" ht="29.25" customHeight="1">
      <c r="A72" s="15"/>
    </row>
    <row r="73" spans="1:130" s="4" customFormat="1" ht="39.75" customHeight="1">
      <c r="A73" s="126" t="s">
        <v>97</v>
      </c>
      <c r="B73" s="126"/>
      <c r="C73" s="126"/>
      <c r="D73" s="126"/>
      <c r="E73" s="126"/>
      <c r="F73" s="126"/>
      <c r="G73" s="126"/>
      <c r="H73" s="49"/>
      <c r="I73" s="53"/>
      <c r="J73" s="127" t="s">
        <v>7</v>
      </c>
      <c r="K73" s="127"/>
      <c r="L73" s="127"/>
      <c r="M73" s="127"/>
      <c r="N73" s="128" t="s">
        <v>96</v>
      </c>
      <c r="O73" s="128"/>
      <c r="P73" s="128"/>
      <c r="Q73" s="128"/>
      <c r="R73" s="128"/>
      <c r="S73" s="29"/>
      <c r="T73" s="29"/>
      <c r="U73" s="6"/>
      <c r="V73" s="1"/>
      <c r="W73" s="1"/>
      <c r="X73" s="1"/>
      <c r="Y73" s="7"/>
      <c r="Z73" s="7"/>
    </row>
    <row r="74" spans="1:130" s="4" customFormat="1" ht="18.75" customHeight="1">
      <c r="A74" s="11"/>
      <c r="B74" s="11"/>
      <c r="C74" s="19"/>
      <c r="D74" s="30"/>
      <c r="E74" s="30"/>
      <c r="F74" s="30"/>
      <c r="G74" s="30"/>
      <c r="H74" s="49"/>
      <c r="I74" s="53"/>
      <c r="J74" s="66"/>
      <c r="K74" s="50"/>
      <c r="L74" s="54"/>
      <c r="M74" s="43"/>
      <c r="N74" s="31"/>
      <c r="O74" s="50"/>
      <c r="P74" s="54"/>
      <c r="Q74" s="43"/>
      <c r="R74" s="31"/>
      <c r="S74" s="29"/>
      <c r="T74" s="29"/>
      <c r="U74" s="6"/>
      <c r="V74" s="1"/>
      <c r="W74" s="1"/>
      <c r="X74" s="1"/>
      <c r="Y74" s="7"/>
      <c r="Z74" s="7"/>
    </row>
  </sheetData>
  <mergeCells count="48">
    <mergeCell ref="A6:U6"/>
    <mergeCell ref="A8:A14"/>
    <mergeCell ref="B8:B14"/>
    <mergeCell ref="C8:C14"/>
    <mergeCell ref="D8:D14"/>
    <mergeCell ref="E8:F10"/>
    <mergeCell ref="E11:E14"/>
    <mergeCell ref="K12:K14"/>
    <mergeCell ref="L12:L14"/>
    <mergeCell ref="G11:G14"/>
    <mergeCell ref="H11:I11"/>
    <mergeCell ref="J11:J14"/>
    <mergeCell ref="K11:L11"/>
    <mergeCell ref="N9:Q10"/>
    <mergeCell ref="F11:F14"/>
    <mergeCell ref="P12:P14"/>
    <mergeCell ref="I12:I14"/>
    <mergeCell ref="N73:R73"/>
    <mergeCell ref="A73:G73"/>
    <mergeCell ref="B34:J34"/>
    <mergeCell ref="B18:H18"/>
    <mergeCell ref="B35:D35"/>
    <mergeCell ref="B63:D63"/>
    <mergeCell ref="B19:D19"/>
    <mergeCell ref="B52:D52"/>
    <mergeCell ref="J73:M73"/>
    <mergeCell ref="B16:H16"/>
    <mergeCell ref="B48:D48"/>
    <mergeCell ref="S2:U2"/>
    <mergeCell ref="S1:U1"/>
    <mergeCell ref="S13:S14"/>
    <mergeCell ref="T13:T14"/>
    <mergeCell ref="Q11:Q14"/>
    <mergeCell ref="R11:R14"/>
    <mergeCell ref="S11:T12"/>
    <mergeCell ref="S3:U3"/>
    <mergeCell ref="B4:U4"/>
    <mergeCell ref="G8:I10"/>
    <mergeCell ref="J8:Q8"/>
    <mergeCell ref="R8:T10"/>
    <mergeCell ref="U8:U14"/>
    <mergeCell ref="J9:M10"/>
    <mergeCell ref="O12:O14"/>
    <mergeCell ref="M11:M14"/>
    <mergeCell ref="A5:U5"/>
    <mergeCell ref="H12:H14"/>
    <mergeCell ref="N11:N14"/>
    <mergeCell ref="O11:P11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49" firstPageNumber="42" fitToHeight="0" orientation="landscape" useFirstPageNumber="1" horizontalDpi="300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2018-12-25T12:52:35Z</cp:lastPrinted>
  <dcterms:created xsi:type="dcterms:W3CDTF">2017-11-14T09:57:31Z</dcterms:created>
  <dcterms:modified xsi:type="dcterms:W3CDTF">2023-11-13T04:17:53Z</dcterms:modified>
</cp:coreProperties>
</file>