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name="Доходы" sheetId="1" state="visible" r:id="rId1"/>
    <sheet name="Расходы" sheetId="2" state="visible" r:id="rId2"/>
    <sheet name="Кредиты" sheetId="3" state="visible" r:id="rId3"/>
    <sheet name="Свод данных" sheetId="4" state="visible" r:id="rId4"/>
  </sheets>
  <definedNames>
    <definedName name="Backlink">Кредиты!B2:B2</definedName>
    <definedName name="ChangedByDateRates">Кредиты!F10:M10</definedName>
    <definedName name="ChangedByDateRates_PeriodType">Кредиты!M10:M10</definedName>
    <definedName name="ChangedByDateRates_Rate">Кредиты!G10:G10</definedName>
    <definedName name="ChangedByDateRates_StartDate">Кредиты!F10:F10</definedName>
    <definedName name="ChangedByDateRatesBlock">Кредиты!B9:K10</definedName>
    <definedName name="Commission">Кредиты!B21:M26</definedName>
    <definedName name="Commission_FixedAmount">Кредиты!I25:I25</definedName>
    <definedName name="Commission_Name">Кредиты!E21:E21</definedName>
    <definedName name="Commission_PeriodicityType">Кредиты!M23:M23</definedName>
    <definedName name="Commission_RelativeAdditionPercent">Кредиты!M26:M26</definedName>
    <definedName name="Commission_RelativeAmountType">Кредиты!L26:L26</definedName>
    <definedName name="Commission_RelativeRate">Кредиты!H26:H26</definedName>
    <definedName name="CommissionBlock">Кредиты!B20:M26</definedName>
    <definedName name="CommissionFixed">Кредиты!H25:I25</definedName>
    <definedName name="CommissionRelative">Кредиты!H26:I26</definedName>
    <definedName name="FixedRateBlock">Кредиты!B12:K12</definedName>
    <definedName name="InflationParameters">Кредиты!B16:M17</definedName>
    <definedName name="InflationParameters_IsDiscounted">Кредиты!M16:M16</definedName>
    <definedName name="InflationParameters_PeriodType">Кредиты!M17:M17</definedName>
    <definedName name="InflationParameters_Rate">Кредиты!L17:L17</definedName>
    <definedName name="InflationParametersIsDiscounted">Кредиты!E17:I17</definedName>
    <definedName name="InflationParametersIsntDiscounted">Кредиты!E16:K16</definedName>
    <definedName name="Instalments">Кредиты!C46:K105</definedName>
    <definedName name="Instalments_Amount">Кредиты!E46:E105</definedName>
    <definedName name="Instalments_Date">Кредиты!D46:D105</definedName>
    <definedName name="Instalments_Description">Кредиты!K46:K105</definedName>
    <definedName name="Instalments_InflationAmount">Кредиты!F46:F105</definedName>
    <definedName name="Instalments_InflationRemainder">Кредиты!J46:J105</definedName>
    <definedName name="Instalments_Number">Кредиты!C46:C105</definedName>
    <definedName name="Instalments_PayOffAmount">Кредиты!G46:G105</definedName>
    <definedName name="Instalments_PercentAmount">Кредиты!H46:H105</definedName>
    <definedName name="Instalments_Remainder">Кредиты!I46:I105</definedName>
    <definedName name="LoanAdvancedRepayment">Кредиты!B31:M33</definedName>
    <definedName name="LoanAdvancedRepayment_Amount">Кредиты!I31:I31</definedName>
    <definedName name="LoanAdvancedRepayment_FirstPaymentPolicy">Кредиты!M33:M33</definedName>
    <definedName name="LoanAdvancedRepayment_PayOnDayOfLoanPayment">Кредиты!M31:M31</definedName>
    <definedName name="LoanAdvancedRepayment_PeriodicityType">Кредиты!L31:L31</definedName>
    <definedName name="LoanAdvancedRepayment_RecalculationType">Кредиты!L33:L33</definedName>
    <definedName name="LoanAdvancedRepayment_StartDate">Кредиты!F33:F33</definedName>
    <definedName name="LoanAdvancedRepaymentBlock">Кредиты!B30:M33</definedName>
    <definedName name="LoanParameters">Кредиты!B5:N15</definedName>
    <definedName name="LoanParameters_Amount">Кредиты!F6:F6</definedName>
    <definedName name="LoanParameters_Date">Кредиты!F14:F14</definedName>
    <definedName name="LoanParameters_PaymentType">Кредиты!N7:N7</definedName>
    <definedName name="LoanParameters_Period">Кредиты!I14:I14</definedName>
    <definedName name="LoanParameters_PeriodType">Кредиты!N12:N12</definedName>
    <definedName name="LoanParameters_Rate">Кредиты!F12:F12</definedName>
    <definedName name="LoanParameters_RateType">Кредиты!M7:M7</definedName>
    <definedName name="LoanTotalParameters">Кредиты!C38:J42</definedName>
    <definedName name="LoanTotalParameters_InflationTotalAmount">Кредиты!F42:F42</definedName>
    <definedName name="LoanTotalParameters_InflationTotalOverpayment">Кредиты!I42:I42</definedName>
    <definedName name="LoanTotalParameters_MaxMonthPayment">Кредиты!F38:F38</definedName>
    <definedName name="LoanTotalParameters_TotalAmount">Кредиты!F40:F40</definedName>
    <definedName name="LoanTotalParameters_TotalOverpayment">Кредиты!I40:I40</definedName>
    <definedName name="LoanTotalParameters_XIRR">Кредиты!I38:I38</definedName>
    <definedName name="LoanTotalParametersInflation">Кредиты!C41:J42</definedName>
    <definedName name="Name">Кредиты!B4:K4</definedName>
    <definedName name="SerializedData">Кредиты!O108:O109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.00\ &quot;₽&quot;_-;\-* #,##0.00\ &quot;₽&quot;_-;_-* &quot;-&quot;??\ &quot;₽&quot;_-;_-@_-"/>
    <numFmt numFmtId="165" formatCode="#,##0.00_ ;\-#,##0.00\ "/>
    <numFmt numFmtId="166" formatCode="_-* #,##0.00_р_._-;\-* #,##0.00_р_._-;_-* &quot;-&quot;??_р_._-;_-@_-"/>
    <numFmt numFmtId="167" formatCode="0.000%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sz val="11"/>
      <scheme val="minor"/>
    </font>
    <font>
      <name val="Arial"/>
      <charset val="204"/>
      <family val="2"/>
      <color indexed="8"/>
      <sz val="8"/>
    </font>
    <font>
      <name val="Arial"/>
      <charset val="204"/>
      <family val="2"/>
      <i val="1"/>
      <color indexed="30"/>
      <sz val="8"/>
    </font>
    <font>
      <name val="Arial"/>
      <charset val="204"/>
      <family val="2"/>
      <i val="1"/>
      <color indexed="10"/>
      <sz val="8"/>
    </font>
    <font>
      <name val="Calibri"/>
      <charset val="204"/>
      <family val="2"/>
      <color indexed="8"/>
      <sz val="11"/>
    </font>
    <font>
      <name val="Calibri"/>
      <charset val="204"/>
      <family val="2"/>
      <color indexed="8"/>
      <sz val="8"/>
    </font>
    <font>
      <name val="Arial"/>
      <charset val="204"/>
      <family val="2"/>
      <i val="1"/>
      <sz val="7"/>
    </font>
    <font>
      <name val="Arial"/>
      <charset val="204"/>
      <family val="2"/>
      <i val="1"/>
      <color rgb="FFFF0000"/>
      <sz val="7"/>
    </font>
    <font>
      <name val="Arial"/>
      <charset val="204"/>
      <family val="2"/>
      <b val="1"/>
      <i val="1"/>
      <sz val="7"/>
    </font>
    <font>
      <name val="Calibri"/>
      <charset val="204"/>
      <family val="2"/>
      <b val="1"/>
      <i val="1"/>
      <color indexed="8"/>
      <sz val="11"/>
    </font>
  </fonts>
  <fills count="6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1F497D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1F497D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1F497D"/>
      </right>
      <top/>
      <bottom style="thin">
        <color rgb="FF808080"/>
      </bottom>
      <diagonal/>
    </border>
    <border>
      <left style="thin">
        <color rgb="FF1F497D"/>
      </left>
      <right/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1" fillId="0" borderId="0"/>
    <xf numFmtId="44" fontId="1" fillId="0" borderId="0"/>
    <xf numFmtId="0" fontId="6" fillId="0" borderId="0"/>
  </cellStyleXfs>
  <cellXfs count="88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pivotButton="0" quotePrefix="0" xfId="0"/>
    <xf numFmtId="164" fontId="1" fillId="0" borderId="1" pivotButton="0" quotePrefix="0" xfId="1"/>
    <xf numFmtId="0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3" fillId="4" borderId="0" applyAlignment="1" pivotButton="0" quotePrefix="0" xfId="0">
      <alignment horizontal="center" vertical="center" wrapText="1"/>
    </xf>
    <xf numFmtId="0" fontId="6" fillId="0" borderId="0" pivotButton="0" quotePrefix="0" xfId="2"/>
    <xf numFmtId="0" fontId="7" fillId="0" borderId="0" pivotButton="0" quotePrefix="0" xfId="2"/>
    <xf numFmtId="0" fontId="6" fillId="0" borderId="4" pivotButton="0" quotePrefix="0" xfId="2"/>
    <xf numFmtId="0" fontId="6" fillId="0" borderId="7" pivotButton="0" quotePrefix="0" xfId="2"/>
    <xf numFmtId="0" fontId="6" fillId="0" borderId="2" pivotButton="0" quotePrefix="0" xfId="2"/>
    <xf numFmtId="0" fontId="6" fillId="0" borderId="8" pivotButton="0" quotePrefix="0" xfId="2"/>
    <xf numFmtId="0" fontId="3" fillId="4" borderId="0" applyAlignment="1" pivotButton="0" quotePrefix="0" xfId="2">
      <alignment horizontal="center" vertical="center" wrapText="1"/>
    </xf>
    <xf numFmtId="0" fontId="3" fillId="4" borderId="3" applyAlignment="1" pivotButton="0" quotePrefix="0" xfId="2">
      <alignment horizontal="center" vertical="center"/>
    </xf>
    <xf numFmtId="0" fontId="3" fillId="4" borderId="3" applyAlignment="1" pivotButton="0" quotePrefix="0" xfId="2">
      <alignment horizontal="center" vertical="center" wrapText="1"/>
    </xf>
    <xf numFmtId="0" fontId="3" fillId="0" borderId="0" pivotButton="0" quotePrefix="0" xfId="2"/>
    <xf numFmtId="0" fontId="3" fillId="0" borderId="8" pivotButton="0" quotePrefix="0" xfId="2"/>
    <xf numFmtId="0" fontId="8" fillId="0" borderId="5" pivotButton="0" quotePrefix="0" xfId="2"/>
    <xf numFmtId="14" fontId="8" fillId="0" borderId="5" applyAlignment="1" pivotButton="0" quotePrefix="0" xfId="2">
      <alignment horizontal="center"/>
    </xf>
    <xf numFmtId="4" fontId="8" fillId="0" borderId="5" pivotButton="0" quotePrefix="0" xfId="2"/>
    <xf numFmtId="0" fontId="8" fillId="0" borderId="6" applyAlignment="1" pivotButton="0" quotePrefix="0" xfId="2">
      <alignment wrapText="1"/>
    </xf>
    <xf numFmtId="4" fontId="9" fillId="0" borderId="5" pivotButton="0" quotePrefix="0" xfId="2"/>
    <xf numFmtId="14" fontId="8" fillId="5" borderId="5" applyAlignment="1" pivotButton="0" quotePrefix="0" xfId="2">
      <alignment horizontal="center"/>
    </xf>
    <xf numFmtId="14" fontId="6" fillId="0" borderId="0" pivotButton="0" quotePrefix="0" xfId="2"/>
    <xf numFmtId="4" fontId="10" fillId="0" borderId="5" pivotButton="0" quotePrefix="0" xfId="2"/>
    <xf numFmtId="0" fontId="3" fillId="0" borderId="9" pivotButton="0" quotePrefix="0" xfId="2"/>
    <xf numFmtId="0" fontId="11" fillId="0" borderId="10" pivotButton="0" quotePrefix="0" xfId="2"/>
    <xf numFmtId="49" fontId="3" fillId="0" borderId="10" applyAlignment="1" pivotButton="0" quotePrefix="0" xfId="2">
      <alignment horizontal="right" vertical="center"/>
    </xf>
    <xf numFmtId="165" fontId="4" fillId="0" borderId="10" applyAlignment="1" pivotButton="0" quotePrefix="0" xfId="2">
      <alignment horizontal="left" vertical="center"/>
    </xf>
    <xf numFmtId="166" fontId="4" fillId="0" borderId="10" pivotButton="0" quotePrefix="0" xfId="2"/>
    <xf numFmtId="0" fontId="3" fillId="0" borderId="11" pivotButton="0" quotePrefix="0" xfId="2"/>
    <xf numFmtId="0" fontId="6" fillId="0" borderId="13" pivotButton="0" quotePrefix="0" xfId="2"/>
    <xf numFmtId="0" fontId="6" fillId="0" borderId="12" pivotButton="0" quotePrefix="0" xfId="2"/>
    <xf numFmtId="0" fontId="3" fillId="0" borderId="0" applyAlignment="1" pivotButton="0" quotePrefix="0" xfId="2">
      <alignment horizontal="right"/>
    </xf>
    <xf numFmtId="4" fontId="5" fillId="0" borderId="0" applyAlignment="1" pivotButton="0" quotePrefix="0" xfId="2">
      <alignment horizontal="left" vertical="center"/>
    </xf>
    <xf numFmtId="167" fontId="5" fillId="0" borderId="13" applyAlignment="1" pivotButton="0" quotePrefix="0" xfId="2">
      <alignment horizontal="left" vertical="center"/>
    </xf>
    <xf numFmtId="0" fontId="6" fillId="0" borderId="14" pivotButton="0" quotePrefix="0" xfId="2"/>
    <xf numFmtId="0" fontId="6" fillId="0" borderId="15" pivotButton="0" quotePrefix="0" xfId="2"/>
    <xf numFmtId="0" fontId="3" fillId="0" borderId="15" applyAlignment="1" pivotButton="0" quotePrefix="0" xfId="2">
      <alignment horizontal="right"/>
    </xf>
    <xf numFmtId="4" fontId="5" fillId="0" borderId="15" applyAlignment="1" pivotButton="0" quotePrefix="0" xfId="2">
      <alignment horizontal="left" vertical="center"/>
    </xf>
    <xf numFmtId="4" fontId="5" fillId="0" borderId="16" applyAlignment="1" pivotButton="0" quotePrefix="0" xfId="2">
      <alignment horizontal="left" vertical="center"/>
    </xf>
    <xf numFmtId="0" fontId="8" fillId="0" borderId="5" pivotButton="0" quotePrefix="0" xfId="0"/>
    <xf numFmtId="14" fontId="8" fillId="0" borderId="5" applyAlignment="1" pivotButton="0" quotePrefix="0" xfId="0">
      <alignment horizontal="center"/>
    </xf>
    <xf numFmtId="4" fontId="8" fillId="0" borderId="5" pivotButton="0" quotePrefix="0" xfId="0"/>
    <xf numFmtId="0" fontId="8" fillId="0" borderId="6" applyAlignment="1" pivotButton="0" quotePrefix="0" xfId="0">
      <alignment wrapText="1"/>
    </xf>
    <xf numFmtId="4" fontId="9" fillId="0" borderId="5" pivotButton="0" quotePrefix="0" xfId="0"/>
    <xf numFmtId="4" fontId="10" fillId="0" borderId="5" pivotButton="0" quotePrefix="0" xfId="0"/>
    <xf numFmtId="0" fontId="3" fillId="4" borderId="17" applyAlignment="1" pivotButton="0" quotePrefix="0" xfId="0">
      <alignment horizontal="center" vertical="center" wrapText="1"/>
    </xf>
    <xf numFmtId="0" fontId="3" fillId="4" borderId="17" applyAlignment="1" pivotButton="0" quotePrefix="0" xfId="0">
      <alignment horizontal="center" vertical="center"/>
    </xf>
    <xf numFmtId="0" fontId="11" fillId="0" borderId="9" pivotButton="0" quotePrefix="0" xfId="2"/>
    <xf numFmtId="49" fontId="3" fillId="0" borderId="10" applyAlignment="1" pivotButton="0" quotePrefix="0" xfId="0">
      <alignment horizontal="right" vertical="center"/>
    </xf>
    <xf numFmtId="165" fontId="4" fillId="0" borderId="10" applyAlignment="1" pivotButton="0" quotePrefix="0" xfId="0">
      <alignment horizontal="left" vertical="center"/>
    </xf>
    <xf numFmtId="166" fontId="4" fillId="0" borderId="10" pivotButton="0" quotePrefix="0" xfId="0"/>
    <xf numFmtId="0" fontId="3" fillId="0" borderId="10" pivotButton="0" quotePrefix="0" xfId="0"/>
    <xf numFmtId="0" fontId="6" fillId="0" borderId="11" pivotButton="0" quotePrefix="0" xfId="2"/>
    <xf numFmtId="0" fontId="3" fillId="0" borderId="0" applyAlignment="1" pivotButton="0" quotePrefix="0" xfId="0">
      <alignment horizontal="right"/>
    </xf>
    <xf numFmtId="4" fontId="5" fillId="0" borderId="0" applyAlignment="1" pivotButton="0" quotePrefix="0" xfId="0">
      <alignment horizontal="left" vertical="center"/>
    </xf>
    <xf numFmtId="167" fontId="5" fillId="0" borderId="13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0" fontId="3" fillId="0" borderId="15" applyAlignment="1" pivotButton="0" quotePrefix="0" xfId="0">
      <alignment horizontal="right"/>
    </xf>
    <xf numFmtId="4" fontId="5" fillId="0" borderId="15" applyAlignment="1" pivotButton="0" quotePrefix="0" xfId="0">
      <alignment horizontal="left" vertical="center"/>
    </xf>
    <xf numFmtId="4" fontId="5" fillId="0" borderId="16" applyAlignment="1" pivotButton="0" quotePrefix="0" xfId="0">
      <alignment horizontal="left" vertical="center"/>
    </xf>
    <xf numFmtId="0" fontId="6" fillId="0" borderId="10" pivotButton="0" quotePrefix="0" xfId="2"/>
    <xf numFmtId="167" fontId="5" fillId="0" borderId="16" applyAlignment="1" pivotButton="0" quotePrefix="0" xfId="0">
      <alignment horizontal="left" vertical="center"/>
    </xf>
    <xf numFmtId="14" fontId="8" fillId="5" borderId="5" applyAlignment="1" pivotButton="0" quotePrefix="0" xfId="0">
      <alignment horizontal="center"/>
    </xf>
    <xf numFmtId="0" fontId="3" fillId="0" borderId="12" applyAlignment="1" pivotButton="0" quotePrefix="0" xfId="2">
      <alignment horizontal="right"/>
    </xf>
    <xf numFmtId="0" fontId="6" fillId="0" borderId="0" pivotButton="0" quotePrefix="0" xfId="2"/>
    <xf numFmtId="0" fontId="3" fillId="0" borderId="14" applyAlignment="1" pivotButton="0" quotePrefix="0" xfId="0">
      <alignment horizontal="right"/>
    </xf>
    <xf numFmtId="0" fontId="0" fillId="0" borderId="15" pivotButton="0" quotePrefix="0" xfId="0"/>
    <xf numFmtId="0" fontId="3" fillId="0" borderId="12" applyAlignment="1" pivotButton="0" quotePrefix="0" xfId="0">
      <alignment horizontal="right"/>
    </xf>
    <xf numFmtId="164" fontId="2" fillId="2" borderId="1" applyAlignment="1" pivotButton="0" quotePrefix="0" xfId="1">
      <alignment horizontal="center" vertical="center"/>
    </xf>
    <xf numFmtId="164" fontId="0" fillId="3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1" fillId="0" borderId="1" pivotButton="0" quotePrefix="0" xfId="1"/>
    <xf numFmtId="165" fontId="4" fillId="0" borderId="10" applyAlignment="1" pivotButton="0" quotePrefix="0" xfId="2">
      <alignment horizontal="left" vertical="center"/>
    </xf>
    <xf numFmtId="166" fontId="4" fillId="0" borderId="10" pivotButton="0" quotePrefix="0" xfId="2"/>
    <xf numFmtId="165" fontId="4" fillId="0" borderId="10" applyAlignment="1" pivotButton="0" quotePrefix="0" xfId="0">
      <alignment horizontal="left" vertical="center"/>
    </xf>
    <xf numFmtId="166" fontId="4" fillId="0" borderId="10" pivotButton="0" quotePrefix="0" xfId="0"/>
    <xf numFmtId="167" fontId="5" fillId="0" borderId="13" applyAlignment="1" pivotButton="0" quotePrefix="0" xfId="2">
      <alignment horizontal="left" vertical="center"/>
    </xf>
    <xf numFmtId="167" fontId="5" fillId="0" borderId="13" applyAlignment="1" pivotButton="0" quotePrefix="0" xfId="0">
      <alignment horizontal="left" vertical="center"/>
    </xf>
    <xf numFmtId="167" fontId="5" fillId="0" borderId="16" applyAlignment="1" pivotButton="0" quotePrefix="0" xfId="0">
      <alignment horizontal="left" vertical="center"/>
    </xf>
  </cellXfs>
  <cellStyles count="3">
    <cellStyle name="Обычный" xfId="0" builtinId="0"/>
    <cellStyle name="Денежный" xfId="1" builtinId="4"/>
    <cellStyle name="Обычный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6" sqref="A6:XFD16"/>
    </sheetView>
  </sheetViews>
  <sheetFormatPr baseColWidth="8" defaultRowHeight="20.1" customHeight="1"/>
  <cols>
    <col width="10.140625" bestFit="1" customWidth="1" style="6" min="1" max="1"/>
    <col width="12" bestFit="1" customWidth="1" style="6" min="2" max="4"/>
    <col width="9.140625" customWidth="1" style="6" min="5" max="19"/>
    <col width="9.140625" customWidth="1" style="6" min="20" max="16384"/>
  </cols>
  <sheetData>
    <row r="1" ht="20.1" customHeight="1">
      <c r="A1" s="4" t="inlineStr">
        <is>
          <t>Дата</t>
        </is>
      </c>
      <c r="B1" s="4" t="inlineStr">
        <is>
          <t>сумма</t>
        </is>
      </c>
      <c r="C1" s="77" t="inlineStr">
        <is>
          <t>категория</t>
        </is>
      </c>
      <c r="D1" s="4" t="inlineStr">
        <is>
          <t>Баланс</t>
        </is>
      </c>
      <c r="F1" s="6" t="inlineStr">
        <is>
          <t>Итого:</t>
        </is>
      </c>
      <c r="G1" s="6">
        <f>SUM(B:B)</f>
        <v/>
      </c>
    </row>
    <row r="2" ht="20.1" customHeight="1">
      <c r="A2" s="7" t="n">
        <v>45658</v>
      </c>
      <c r="B2" s="78" t="n">
        <v>5966.48</v>
      </c>
      <c r="C2" s="6" t="inlineStr">
        <is>
          <t>остаток</t>
        </is>
      </c>
      <c r="D2" s="79">
        <f>B2</f>
        <v/>
      </c>
    </row>
    <row r="3" ht="20.1" customHeight="1">
      <c r="A3" s="7" t="n">
        <v>45658</v>
      </c>
      <c r="B3" s="78" t="n">
        <v>3226.19</v>
      </c>
      <c r="C3" s="6" t="inlineStr">
        <is>
          <t>остаток</t>
        </is>
      </c>
      <c r="D3" s="79">
        <f>D2+B3</f>
        <v/>
      </c>
    </row>
    <row r="4" ht="20.1" customHeight="1">
      <c r="A4" s="7" t="n">
        <v>45658</v>
      </c>
      <c r="B4" s="78" t="n">
        <v>3938.37</v>
      </c>
      <c r="C4" s="6" t="inlineStr">
        <is>
          <t>остаток</t>
        </is>
      </c>
      <c r="D4" s="79">
        <f>D3+B4</f>
        <v/>
      </c>
    </row>
    <row r="5" ht="20.1" customHeight="1">
      <c r="A5" s="7" t="n">
        <v>45658</v>
      </c>
      <c r="B5" s="79">
        <f>11444+787</f>
        <v/>
      </c>
      <c r="C5" s="6" t="inlineStr">
        <is>
          <t>остаток</t>
        </is>
      </c>
      <c r="D5" s="79">
        <f>D4+B5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6"/>
    <outlinePr summaryBelow="1" summaryRight="1"/>
    <pageSetUpPr/>
  </sheetPr>
  <dimension ref="A1:F27"/>
  <sheetViews>
    <sheetView showGridLines="0" tabSelected="1" workbookViewId="0">
      <pane ySplit="1" topLeftCell="A13" activePane="bottomLeft" state="frozen"/>
      <selection pane="bottomLeft" activeCell="J28" sqref="J28"/>
    </sheetView>
  </sheetViews>
  <sheetFormatPr baseColWidth="8" defaultRowHeight="20.1" customHeight="1"/>
  <cols>
    <col width="10.42578125" bestFit="1" customWidth="1" style="2" min="1" max="1"/>
    <col width="21.85546875" bestFit="1" customWidth="1" style="2" min="2" max="2"/>
    <col width="14.140625" bestFit="1" customWidth="1" style="2" min="3" max="3"/>
    <col width="29.42578125" bestFit="1" customWidth="1" style="80" min="4" max="4"/>
    <col width="12" bestFit="1" customWidth="1" style="80" min="5" max="5"/>
    <col width="12" bestFit="1" customWidth="1" min="6" max="6"/>
    <col width="9.28515625" customWidth="1" min="7" max="7"/>
  </cols>
  <sheetData>
    <row r="1" ht="20.1" customHeight="1">
      <c r="A1" s="1" t="inlineStr">
        <is>
          <t>Дата</t>
        </is>
      </c>
      <c r="B1" s="1" t="inlineStr">
        <is>
          <t>Категория</t>
        </is>
      </c>
      <c r="C1" s="1" t="inlineStr">
        <is>
          <t>Сумма</t>
        </is>
      </c>
      <c r="D1" s="1" t="inlineStr">
        <is>
          <t>Комментарий</t>
        </is>
      </c>
      <c r="E1" s="1" t="inlineStr">
        <is>
          <t>Остаток</t>
        </is>
      </c>
    </row>
    <row r="2" ht="20.1" customHeight="1">
      <c r="A2" s="2" t="inlineStr">
        <is>
          <t>2025-02-01</t>
        </is>
      </c>
      <c r="B2" s="2" t="inlineStr">
        <is>
          <t>Обязательные траты</t>
        </is>
      </c>
      <c r="C2" s="80" t="n">
        <v>3938.37</v>
      </c>
      <c r="D2" s="2" t="inlineStr">
        <is>
          <t>Коммунальные услуги</t>
        </is>
      </c>
      <c r="E2" s="80">
        <f>F2-C2</f>
        <v/>
      </c>
      <c r="F2" s="79">
        <f>Доходы!G1</f>
        <v/>
      </c>
    </row>
    <row r="3" ht="20.1" customHeight="1">
      <c r="A3" s="2" t="inlineStr">
        <is>
          <t>2025-02-01</t>
        </is>
      </c>
      <c r="B3" s="2" t="inlineStr">
        <is>
          <t>Еда вне дома</t>
        </is>
      </c>
      <c r="C3" s="80" t="n">
        <v>168</v>
      </c>
      <c r="D3" s="2" t="inlineStr">
        <is>
          <t>столовая</t>
        </is>
      </c>
      <c r="E3" s="80">
        <f>E2-C3</f>
        <v/>
      </c>
    </row>
    <row r="4" ht="20.1" customHeight="1">
      <c r="A4" s="2" t="inlineStr">
        <is>
          <t>2025-02-01</t>
        </is>
      </c>
      <c r="B4" s="2" t="inlineStr">
        <is>
          <t>Продукты домой</t>
        </is>
      </c>
      <c r="C4" s="80" t="n">
        <v>464</v>
      </c>
      <c r="D4" s="2" t="inlineStr">
        <is>
          <t>магнит</t>
        </is>
      </c>
      <c r="E4" s="80">
        <f>E3-C4</f>
        <v/>
      </c>
    </row>
    <row r="5" ht="15" customHeight="1">
      <c r="A5" t="inlineStr">
        <is>
          <t>2025-02-02</t>
        </is>
      </c>
      <c r="B5" t="inlineStr">
        <is>
          <t>Кофе</t>
        </is>
      </c>
      <c r="C5" t="n">
        <v>30</v>
      </c>
      <c r="D5" t="inlineStr">
        <is>
          <t>чай магнит</t>
        </is>
      </c>
      <c r="E5" s="80">
        <f>E4-C5</f>
        <v/>
      </c>
    </row>
    <row r="6" ht="15" customHeight="1">
      <c r="A6" t="inlineStr">
        <is>
          <t>2025-02-02</t>
        </is>
      </c>
      <c r="B6" t="inlineStr">
        <is>
          <t>Кофе</t>
        </is>
      </c>
      <c r="C6" t="n">
        <v>27</v>
      </c>
      <c r="D6" t="inlineStr">
        <is>
          <t>чай магнит</t>
        </is>
      </c>
      <c r="E6" s="80">
        <f>E5-C6</f>
        <v/>
      </c>
    </row>
    <row r="7" ht="15" customHeight="1">
      <c r="A7" t="inlineStr">
        <is>
          <t>2025-02-02</t>
        </is>
      </c>
      <c r="B7" t="inlineStr">
        <is>
          <t>Кофе</t>
        </is>
      </c>
      <c r="C7" t="n">
        <v>27</v>
      </c>
      <c r="D7" t="inlineStr">
        <is>
          <t>чай магнит</t>
        </is>
      </c>
      <c r="E7" s="80">
        <f>E6-C7</f>
        <v/>
      </c>
    </row>
    <row r="8" ht="15" customHeight="1">
      <c r="A8" t="inlineStr">
        <is>
          <t>2025-02-02</t>
        </is>
      </c>
      <c r="B8" t="inlineStr">
        <is>
          <t>Товары для дома</t>
        </is>
      </c>
      <c r="C8" t="n">
        <v>0</v>
      </c>
      <c r="D8" t="inlineStr">
        <is>
          <t>удалить</t>
        </is>
      </c>
      <c r="E8" s="80">
        <f>E7-C8</f>
        <v/>
      </c>
    </row>
    <row r="9" ht="15" customHeight="1">
      <c r="A9" t="inlineStr">
        <is>
          <t>2025-02-02</t>
        </is>
      </c>
      <c r="B9" t="inlineStr">
        <is>
          <t>Еда вне дома</t>
        </is>
      </c>
      <c r="C9" t="n">
        <v>300</v>
      </c>
      <c r="D9" t="inlineStr">
        <is>
          <t>обед столовая</t>
        </is>
      </c>
      <c r="E9" s="80">
        <f>E8-C9</f>
        <v/>
      </c>
    </row>
    <row r="10" ht="15" customHeight="1">
      <c r="A10" t="inlineStr">
        <is>
          <t>2025-02-02</t>
        </is>
      </c>
      <c r="B10" t="inlineStr">
        <is>
          <t>Кофе</t>
        </is>
      </c>
      <c r="C10" t="n">
        <v>120</v>
      </c>
      <c r="D10" t="inlineStr">
        <is>
          <t>магнит автомат</t>
        </is>
      </c>
      <c r="E10" s="80">
        <f>E9-C10</f>
        <v/>
      </c>
    </row>
    <row r="11" ht="15" customHeight="1">
      <c r="A11" t="inlineStr">
        <is>
          <t>2025-02-02</t>
        </is>
      </c>
      <c r="B11" t="inlineStr">
        <is>
          <t>Продукты домой</t>
        </is>
      </c>
      <c r="C11" t="n">
        <v>721</v>
      </c>
      <c r="D11" t="inlineStr">
        <is>
          <t>магнит</t>
        </is>
      </c>
      <c r="E11" s="80">
        <f>E10-C11</f>
        <v/>
      </c>
    </row>
    <row r="12" ht="15" customHeight="1">
      <c r="A12" t="inlineStr">
        <is>
          <t>2025-02-03</t>
        </is>
      </c>
      <c r="B12" t="inlineStr">
        <is>
          <t>Развлечения</t>
        </is>
      </c>
      <c r="C12" t="n">
        <v>900</v>
      </c>
      <c r="D12" t="inlineStr">
        <is>
          <t>кебас</t>
        </is>
      </c>
      <c r="E12" s="80">
        <f>E11-C12</f>
        <v/>
      </c>
    </row>
    <row r="13" ht="15" customHeight="1">
      <c r="A13" t="inlineStr">
        <is>
          <t>2025-02-03</t>
        </is>
      </c>
      <c r="B13" t="inlineStr">
        <is>
          <t>Еда вне дома</t>
        </is>
      </c>
      <c r="C13" t="n">
        <v>110</v>
      </c>
      <c r="D13" t="inlineStr">
        <is>
          <t>кола в кебасе</t>
        </is>
      </c>
      <c r="E13" s="80">
        <f>E12-C13</f>
        <v/>
      </c>
    </row>
    <row r="14" ht="15" customHeight="1">
      <c r="A14" t="inlineStr">
        <is>
          <t>2025-02-03</t>
        </is>
      </c>
      <c r="B14" t="inlineStr">
        <is>
          <t>Обязательные траты</t>
        </is>
      </c>
      <c r="C14" t="n">
        <v>200</v>
      </c>
      <c r="D14" t="inlineStr">
        <is>
          <t>Абонентская плата за телефон</t>
        </is>
      </c>
      <c r="E14" s="80">
        <f>E13-C14</f>
        <v/>
      </c>
    </row>
    <row r="15" ht="15" customHeight="1">
      <c r="A15" t="inlineStr">
        <is>
          <t>2025-02-03</t>
        </is>
      </c>
      <c r="B15" t="inlineStr">
        <is>
          <t>Кофе</t>
        </is>
      </c>
      <c r="C15" t="n">
        <v>820</v>
      </c>
      <c r="D15" t="inlineStr">
        <is>
          <t>кофешоп</t>
        </is>
      </c>
      <c r="E15" s="80">
        <f>E14-C15</f>
        <v/>
      </c>
    </row>
    <row r="16" ht="15" customHeight="1">
      <c r="A16" t="inlineStr">
        <is>
          <t>2025-02-03</t>
        </is>
      </c>
      <c r="B16" t="inlineStr">
        <is>
          <t>Курево</t>
        </is>
      </c>
      <c r="C16" t="n">
        <v>400</v>
      </c>
      <c r="D16" t="inlineStr">
        <is>
          <t>картридж</t>
        </is>
      </c>
      <c r="E16" s="80">
        <f>E15-C16</f>
        <v/>
      </c>
    </row>
    <row r="17" ht="15" customHeight="1">
      <c r="A17" t="inlineStr">
        <is>
          <t>2025-02-03</t>
        </is>
      </c>
      <c r="B17" t="inlineStr">
        <is>
          <t>Продукты домой</t>
        </is>
      </c>
      <c r="C17" t="n">
        <v>280</v>
      </c>
      <c r="D17" t="inlineStr">
        <is>
          <t>магнит</t>
        </is>
      </c>
      <c r="E17" s="80">
        <f>E16-C17</f>
        <v/>
      </c>
    </row>
    <row r="18" ht="15" customHeight="1">
      <c r="A18" t="inlineStr">
        <is>
          <t>2025-02-03</t>
        </is>
      </c>
      <c r="B18" t="inlineStr">
        <is>
          <t>Транспорт</t>
        </is>
      </c>
      <c r="C18" t="n">
        <v>550</v>
      </c>
      <c r="D18" t="inlineStr">
        <is>
          <t>мойка робот</t>
        </is>
      </c>
      <c r="E18" s="80">
        <f>E17-C18</f>
        <v/>
      </c>
    </row>
    <row r="19" ht="15" customHeight="1">
      <c r="A19" t="inlineStr">
        <is>
          <t>2025-02-03</t>
        </is>
      </c>
      <c r="B19" t="inlineStr">
        <is>
          <t>Транспорт</t>
        </is>
      </c>
      <c r="C19" t="n">
        <v>1304</v>
      </c>
      <c r="D19" t="inlineStr">
        <is>
          <t>бензин</t>
        </is>
      </c>
      <c r="E19" s="80">
        <f>E18-C19</f>
        <v/>
      </c>
    </row>
    <row r="20" ht="15" customHeight="1">
      <c r="A20" t="inlineStr">
        <is>
          <t>2025-02-03</t>
        </is>
      </c>
      <c r="B20" t="inlineStr">
        <is>
          <t>Продукты домой</t>
        </is>
      </c>
      <c r="C20" t="n">
        <v>1187</v>
      </c>
      <c r="D20" t="inlineStr">
        <is>
          <t>магнит 2 похода</t>
        </is>
      </c>
      <c r="E20" s="80">
        <f>E19-C20</f>
        <v/>
      </c>
    </row>
    <row r="21" ht="15" customHeight="1">
      <c r="A21" t="inlineStr">
        <is>
          <t>2025-02-04</t>
        </is>
      </c>
      <c r="B21" t="inlineStr">
        <is>
          <t>Кофе</t>
        </is>
      </c>
      <c r="C21" t="n">
        <v>259</v>
      </c>
      <c r="D21" t="inlineStr">
        <is>
          <t>хлебник</t>
        </is>
      </c>
      <c r="E21" s="80">
        <f>E20-C21</f>
        <v/>
      </c>
    </row>
    <row r="22" ht="15" customHeight="1">
      <c r="A22" t="inlineStr">
        <is>
          <t>2025-02-05</t>
        </is>
      </c>
      <c r="B22" t="inlineStr">
        <is>
          <t>Обязательные траты</t>
        </is>
      </c>
      <c r="C22" t="n">
        <v>9450</v>
      </c>
      <c r="D22" t="inlineStr">
        <is>
          <t>Английский</t>
        </is>
      </c>
      <c r="E22" s="80">
        <f>E21-C22</f>
        <v/>
      </c>
    </row>
    <row r="23" ht="15" customHeight="1">
      <c r="A23" t="inlineStr">
        <is>
          <t>2025-02-05</t>
        </is>
      </c>
      <c r="B23" t="inlineStr">
        <is>
          <t>Обязательные траты</t>
        </is>
      </c>
      <c r="C23" t="n">
        <v>285</v>
      </c>
      <c r="D23" t="inlineStr">
        <is>
          <t>Интернет</t>
        </is>
      </c>
      <c r="E23" s="80">
        <f>E22-C23</f>
        <v/>
      </c>
    </row>
    <row r="24" ht="15" customHeight="1">
      <c r="A24" t="inlineStr">
        <is>
          <t>2025-02-05</t>
        </is>
      </c>
      <c r="B24" t="inlineStr">
        <is>
          <t>Транспорт</t>
        </is>
      </c>
      <c r="C24" t="n">
        <v>46</v>
      </c>
      <c r="D24" t="inlineStr">
        <is>
          <t>электричка</t>
        </is>
      </c>
      <c r="E24" s="80">
        <f>E23-C24</f>
        <v/>
      </c>
    </row>
    <row r="25" ht="15" customHeight="1">
      <c r="A25" t="inlineStr">
        <is>
          <t>2025-02-05</t>
        </is>
      </c>
      <c r="B25" t="inlineStr">
        <is>
          <t>Транспорт</t>
        </is>
      </c>
      <c r="C25" t="n">
        <v>214</v>
      </c>
      <c r="D25" t="inlineStr">
        <is>
          <t>такси</t>
        </is>
      </c>
      <c r="E25" s="80">
        <f>E24-C25</f>
        <v/>
      </c>
    </row>
    <row r="26" ht="15" customHeight="1">
      <c r="A26" t="inlineStr">
        <is>
          <t>2025-02-05</t>
        </is>
      </c>
      <c r="B26" t="inlineStr">
        <is>
          <t>Транспорт</t>
        </is>
      </c>
      <c r="C26" t="n">
        <v>200</v>
      </c>
      <c r="D26" t="inlineStr">
        <is>
          <t>подорожник</t>
        </is>
      </c>
      <c r="E26" s="80">
        <f>E25-C26</f>
        <v/>
      </c>
    </row>
    <row r="27">
      <c r="A27" t="inlineStr">
        <is>
          <t>2025-02-06</t>
        </is>
      </c>
      <c r="B27" t="inlineStr">
        <is>
          <t>Обязательные траты</t>
        </is>
      </c>
      <c r="C27" t="n">
        <v>100</v>
      </c>
      <c r="D27" t="inlineStr">
        <is>
          <t>Абонентская плата за телефон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69"/>
  <sheetViews>
    <sheetView showGridLines="0" topLeftCell="M1" workbookViewId="0">
      <pane ySplit="1" topLeftCell="A2" activePane="bottomLeft" state="frozen"/>
      <selection pane="bottomLeft" activeCell="Z22" sqref="Z22"/>
    </sheetView>
  </sheetViews>
  <sheetFormatPr baseColWidth="8" defaultRowHeight="15" customHeight="1"/>
  <cols>
    <col width="0.42578125" customWidth="1" style="73" min="1" max="1"/>
    <col width="4.42578125" customWidth="1" style="73" min="2" max="2"/>
    <col width="11.42578125" bestFit="1" customWidth="1" style="73" min="3" max="3"/>
    <col width="13.7109375" bestFit="1" customWidth="1" style="73" min="4" max="4"/>
    <col width="11.85546875" customWidth="1" style="73" min="5" max="7"/>
    <col width="23.28515625" customWidth="1" style="73" min="8" max="8"/>
    <col hidden="1" width="6.42578125" customWidth="1" style="73" min="9" max="9"/>
    <col hidden="1" width="10.7109375" customWidth="1" style="73" min="10" max="10"/>
    <col hidden="1" width="12.28515625" customWidth="1" style="13" min="11" max="11"/>
    <col hidden="1" width="15.5703125" customWidth="1" style="73" min="12" max="12"/>
    <col width="4.42578125" customWidth="1" style="73" min="13" max="13"/>
    <col width="9.140625" customWidth="1" style="73" min="14" max="14"/>
    <col width="18.28515625" bestFit="1" customWidth="1" style="73" min="15" max="15"/>
    <col width="9.140625" customWidth="1" style="73" min="16" max="19"/>
    <col width="22.140625" bestFit="1" customWidth="1" style="73" min="20" max="20"/>
    <col width="9.140625" customWidth="1" style="73" min="21" max="21"/>
    <col width="6.7109375" customWidth="1" style="73" min="22" max="22"/>
    <col width="13.28515625" bestFit="1" customWidth="1" style="73" min="23" max="23"/>
    <col width="9.140625" customWidth="1" style="73" min="24" max="26"/>
    <col width="22.140625" bestFit="1" customWidth="1" style="73" min="27" max="27"/>
    <col width="9.140625" customWidth="1" style="73" min="28" max="41"/>
    <col width="9.140625" customWidth="1" style="73" min="42" max="16384"/>
  </cols>
  <sheetData>
    <row r="1" ht="15" customHeight="1">
      <c r="A1" s="22" t="n"/>
      <c r="B1" s="31" t="n"/>
      <c r="C1" s="32" t="inlineStr">
        <is>
          <t>Авто (Ю)</t>
        </is>
      </c>
      <c r="D1" s="33" t="inlineStr">
        <is>
          <t>Сумма кредита:</t>
        </is>
      </c>
      <c r="E1" s="81" t="n">
        <v>744000</v>
      </c>
      <c r="F1" s="82" t="n"/>
      <c r="G1" s="82" t="n"/>
      <c r="H1" s="36" t="n"/>
      <c r="I1" s="21" t="n"/>
      <c r="J1" s="21" t="n"/>
      <c r="N1" s="55" t="inlineStr">
        <is>
          <t>Авто (Т)</t>
        </is>
      </c>
      <c r="O1" s="56" t="inlineStr">
        <is>
          <t>Сумма кредита:</t>
        </is>
      </c>
      <c r="P1" s="83" t="n">
        <v>200000</v>
      </c>
      <c r="Q1" s="84" t="n"/>
      <c r="R1" s="84" t="n"/>
      <c r="S1" s="59" t="n"/>
      <c r="T1" s="60" t="n"/>
      <c r="V1" s="55" t="inlineStr">
        <is>
          <t>Учеба</t>
        </is>
      </c>
      <c r="W1" s="56" t="inlineStr">
        <is>
          <t xml:space="preserve">Сумма кредита: </t>
        </is>
      </c>
      <c r="X1" s="83" t="n">
        <v>138990.02</v>
      </c>
      <c r="Y1" s="69" t="n"/>
      <c r="Z1" s="69" t="n"/>
      <c r="AA1" s="60" t="n"/>
    </row>
    <row r="2" ht="15" customHeight="1">
      <c r="A2" s="17" t="n"/>
      <c r="B2" s="72" t="inlineStr">
        <is>
          <t xml:space="preserve">Cумма платежа в месяц (max): </t>
        </is>
      </c>
      <c r="E2" s="40" t="n">
        <v>22673.84</v>
      </c>
      <c r="G2" s="39" t="inlineStr">
        <is>
          <t xml:space="preserve">Полная стоимость кредита: </t>
        </is>
      </c>
      <c r="H2" s="85" t="n">
        <v>0.26867</v>
      </c>
      <c r="N2" s="76" t="inlineStr">
        <is>
          <t xml:space="preserve">Cумма платежа в месяц (max): </t>
        </is>
      </c>
      <c r="Q2" s="62" t="n">
        <v>6581.68</v>
      </c>
      <c r="S2" s="61" t="inlineStr">
        <is>
          <t xml:space="preserve">Полная стоимость кредита: </t>
        </is>
      </c>
      <c r="T2" s="86" t="n">
        <v>0.30861</v>
      </c>
      <c r="V2" s="38" t="n"/>
      <c r="AA2" s="37" t="n"/>
    </row>
    <row r="3" ht="15" customHeight="1">
      <c r="A3" s="17" t="n"/>
      <c r="B3" s="42" t="n"/>
      <c r="C3" s="43" t="n"/>
      <c r="D3" s="44" t="inlineStr">
        <is>
          <t xml:space="preserve">Всего платежей: </t>
        </is>
      </c>
      <c r="E3" s="45" t="n">
        <v>1360114.24</v>
      </c>
      <c r="F3" s="43" t="n"/>
      <c r="G3" s="44" t="inlineStr">
        <is>
          <t xml:space="preserve">Переплата: </t>
        </is>
      </c>
      <c r="H3" s="46" t="n">
        <v>616114.24</v>
      </c>
      <c r="N3" s="64" t="n"/>
      <c r="O3" s="75" t="n"/>
      <c r="P3" s="66" t="inlineStr">
        <is>
          <t xml:space="preserve">Всего платежей: </t>
        </is>
      </c>
      <c r="Q3" s="67" t="n">
        <v>394781.37</v>
      </c>
      <c r="R3" s="75" t="n"/>
      <c r="S3" s="66" t="inlineStr">
        <is>
          <t xml:space="preserve">Переплата: </t>
        </is>
      </c>
      <c r="T3" s="68" t="n">
        <v>194781.37</v>
      </c>
      <c r="V3" s="74" t="inlineStr">
        <is>
          <t xml:space="preserve">Cумма платежа в месяц (max): </t>
        </is>
      </c>
      <c r="W3" s="75" t="n"/>
      <c r="X3" s="75" t="n"/>
      <c r="Y3" s="67" t="n">
        <v>5800</v>
      </c>
      <c r="Z3" s="66" t="inlineStr">
        <is>
          <t xml:space="preserve">Полная стоимость кредита: </t>
        </is>
      </c>
      <c r="AA3" s="87" t="n">
        <v>1e-05</v>
      </c>
    </row>
    <row r="4" ht="33" customHeight="1">
      <c r="A4" s="17" t="n"/>
      <c r="B4" s="20" t="inlineStr">
        <is>
          <t>№</t>
        </is>
      </c>
      <c r="C4" s="20" t="inlineStr">
        <is>
          <t>Дата платежа</t>
        </is>
      </c>
      <c r="D4" s="20" t="inlineStr">
        <is>
          <t>Сумма</t>
        </is>
      </c>
      <c r="E4" s="20" t="inlineStr">
        <is>
          <t>Погашение основного долга</t>
        </is>
      </c>
      <c r="F4" s="20" t="inlineStr">
        <is>
          <t>Выплата процентов</t>
        </is>
      </c>
      <c r="G4" s="20" t="inlineStr">
        <is>
          <t>Остаток</t>
        </is>
      </c>
      <c r="H4" s="19" t="inlineStr">
        <is>
          <t>Описание</t>
        </is>
      </c>
      <c r="J4" s="13" t="n"/>
      <c r="K4" s="73" t="n"/>
      <c r="N4" s="53" t="inlineStr">
        <is>
          <t>№</t>
        </is>
      </c>
      <c r="O4" s="53" t="inlineStr">
        <is>
          <t>Дата платежа</t>
        </is>
      </c>
      <c r="P4" s="53" t="inlineStr">
        <is>
          <t>Сумма</t>
        </is>
      </c>
      <c r="Q4" s="53" t="inlineStr">
        <is>
          <t>Погашение основного долга</t>
        </is>
      </c>
      <c r="R4" s="53" t="inlineStr">
        <is>
          <t>Выплата процентов</t>
        </is>
      </c>
      <c r="S4" s="53" t="inlineStr">
        <is>
          <t>Остаток</t>
        </is>
      </c>
      <c r="T4" s="54" t="inlineStr">
        <is>
          <t>Описание</t>
        </is>
      </c>
      <c r="V4" s="53" t="inlineStr">
        <is>
          <t>№</t>
        </is>
      </c>
      <c r="W4" s="53" t="inlineStr">
        <is>
          <t>Дата платежа</t>
        </is>
      </c>
      <c r="X4" s="53" t="inlineStr">
        <is>
          <t>Сумма</t>
        </is>
      </c>
      <c r="Y4" s="53" t="inlineStr">
        <is>
          <t>Погашение основного долга</t>
        </is>
      </c>
      <c r="Z4" s="53" t="inlineStr">
        <is>
          <t>Остаток</t>
        </is>
      </c>
      <c r="AA4" s="54" t="inlineStr">
        <is>
          <t>Описание</t>
        </is>
      </c>
    </row>
    <row r="5" hidden="1" ht="24.75" customHeight="1">
      <c r="A5" s="17" t="n"/>
      <c r="B5" s="18" t="n"/>
      <c r="C5" s="18" t="n"/>
      <c r="D5" s="18" t="n"/>
      <c r="E5" s="18" t="n"/>
      <c r="F5" s="18" t="n"/>
      <c r="G5" s="18" t="n"/>
      <c r="H5" s="16" t="n"/>
      <c r="J5" s="13" t="n"/>
      <c r="K5" s="73" t="n"/>
      <c r="N5" s="11" t="n"/>
      <c r="O5" s="11" t="n"/>
      <c r="P5" s="11" t="n"/>
      <c r="Q5" s="11" t="n"/>
      <c r="R5" s="11" t="n"/>
      <c r="S5" s="11" t="n"/>
      <c r="T5" s="10" t="n"/>
      <c r="V5" s="11" t="n"/>
      <c r="W5" s="11" t="n"/>
      <c r="X5" s="11" t="n"/>
      <c r="Y5" s="11" t="n"/>
      <c r="Z5" s="11" t="n"/>
      <c r="AA5" s="10" t="n"/>
    </row>
    <row r="6" ht="12" customHeight="1">
      <c r="A6" s="17" t="n"/>
      <c r="B6" s="23" t="n">
        <v>1</v>
      </c>
      <c r="C6" s="28" t="n">
        <v>45428</v>
      </c>
      <c r="D6" s="25" t="n">
        <v>22673.84</v>
      </c>
      <c r="E6" s="25" t="n">
        <v>6269.25</v>
      </c>
      <c r="F6" s="27" t="n">
        <v>16404.59</v>
      </c>
      <c r="G6" s="30" t="n">
        <v>737730.75</v>
      </c>
      <c r="H6" s="26" t="inlineStr">
        <is>
          <t>Ежемесячный платеж за 05/2024</t>
        </is>
      </c>
      <c r="J6" s="13" t="n"/>
      <c r="K6" s="73" t="n"/>
      <c r="L6" s="29" t="n"/>
      <c r="N6" s="47" t="n">
        <v>1</v>
      </c>
      <c r="O6" s="71" t="n">
        <v>45428</v>
      </c>
      <c r="P6" s="49" t="n">
        <v>6581.68</v>
      </c>
      <c r="Q6" s="49" t="n">
        <v>1516.11</v>
      </c>
      <c r="R6" s="51" t="n">
        <v>5065.57</v>
      </c>
      <c r="S6" s="52" t="n">
        <v>198483.89</v>
      </c>
      <c r="T6" s="50" t="inlineStr">
        <is>
          <t>Ежемесячный платеж за 05/2024</t>
        </is>
      </c>
      <c r="V6" s="47" t="n">
        <v>1</v>
      </c>
      <c r="W6" s="71" t="n">
        <v>45182</v>
      </c>
      <c r="X6" s="49" t="n">
        <v>5800</v>
      </c>
      <c r="Y6" s="49" t="n">
        <v>5800</v>
      </c>
      <c r="Z6" s="52">
        <f>138990.02-Y6</f>
        <v/>
      </c>
      <c r="AA6" s="50" t="inlineStr">
        <is>
          <t>Ежемесячный платеж за 09/2024</t>
        </is>
      </c>
    </row>
    <row r="7" ht="12" customHeight="1">
      <c r="A7" s="17" t="n"/>
      <c r="B7" s="23" t="n">
        <v>2</v>
      </c>
      <c r="C7" s="28" t="n">
        <v>45459</v>
      </c>
      <c r="D7" s="25" t="n">
        <v>22673.84</v>
      </c>
      <c r="E7" s="25" t="n">
        <v>5865.27</v>
      </c>
      <c r="F7" s="27" t="n">
        <v>16808.57</v>
      </c>
      <c r="G7" s="30" t="n">
        <v>731865.48</v>
      </c>
      <c r="H7" s="26" t="inlineStr">
        <is>
          <t>Ежемесячный платеж за 06/2024</t>
        </is>
      </c>
      <c r="J7" s="13" t="n"/>
      <c r="K7" s="73" t="n"/>
      <c r="N7" s="47" t="n">
        <v>2</v>
      </c>
      <c r="O7" s="71" t="n">
        <v>45459</v>
      </c>
      <c r="P7" s="49" t="n">
        <v>6581.68</v>
      </c>
      <c r="Q7" s="49" t="n">
        <v>1386.93</v>
      </c>
      <c r="R7" s="51" t="n">
        <v>5194.75</v>
      </c>
      <c r="S7" s="52" t="n">
        <v>197096.96</v>
      </c>
      <c r="T7" s="50" t="inlineStr">
        <is>
          <t>Ежемесячный платеж за 06/2024</t>
        </is>
      </c>
      <c r="V7" s="47" t="n">
        <v>2</v>
      </c>
      <c r="W7" s="71" t="n">
        <v>45212</v>
      </c>
      <c r="X7" s="49" t="n">
        <v>5800</v>
      </c>
      <c r="Y7" s="49" t="n">
        <v>5800</v>
      </c>
      <c r="Z7" s="52">
        <f>Z6-Y7</f>
        <v/>
      </c>
      <c r="AA7" s="50" t="inlineStr">
        <is>
          <t>Ежемесячный платеж за 10/2024</t>
        </is>
      </c>
    </row>
    <row r="8" ht="12" customHeight="1">
      <c r="A8" s="17" t="n"/>
      <c r="B8" s="23" t="n">
        <v>3</v>
      </c>
      <c r="C8" s="28" t="n">
        <v>45489</v>
      </c>
      <c r="D8" s="25" t="n">
        <v>22673.84</v>
      </c>
      <c r="E8" s="25" t="n">
        <v>6536.81</v>
      </c>
      <c r="F8" s="27" t="n">
        <v>16137.03</v>
      </c>
      <c r="G8" s="30" t="n">
        <v>725328.67</v>
      </c>
      <c r="H8" s="26" t="inlineStr">
        <is>
          <t>Ежемесячный платеж за 07/2024</t>
        </is>
      </c>
      <c r="J8" s="13" t="n"/>
      <c r="K8" s="73" t="n"/>
      <c r="N8" s="47" t="n">
        <v>3</v>
      </c>
      <c r="O8" s="71" t="n">
        <v>45489</v>
      </c>
      <c r="P8" s="49" t="n">
        <v>6581.68</v>
      </c>
      <c r="Q8" s="49" t="n">
        <v>1589.63</v>
      </c>
      <c r="R8" s="51" t="n">
        <v>4992.05</v>
      </c>
      <c r="S8" s="52" t="n">
        <v>195507.33</v>
      </c>
      <c r="T8" s="50" t="inlineStr">
        <is>
          <t>Ежемесячный платеж за 07/2024</t>
        </is>
      </c>
      <c r="V8" s="47" t="n">
        <v>3</v>
      </c>
      <c r="W8" s="71" t="n">
        <v>45243</v>
      </c>
      <c r="X8" s="49" t="n">
        <v>5800</v>
      </c>
      <c r="Y8" s="49" t="n">
        <v>5800</v>
      </c>
      <c r="Z8" s="52">
        <f>Z7-Y8</f>
        <v/>
      </c>
      <c r="AA8" s="50" t="inlineStr">
        <is>
          <t>Ежемесячный платеж за 11/2024</t>
        </is>
      </c>
    </row>
    <row r="9" ht="12" customHeight="1">
      <c r="A9" s="17" t="n"/>
      <c r="B9" s="23" t="n">
        <v>4</v>
      </c>
      <c r="C9" s="28" t="n">
        <v>45520</v>
      </c>
      <c r="D9" s="25" t="n">
        <v>22673.84</v>
      </c>
      <c r="E9" s="25" t="n">
        <v>6147.84</v>
      </c>
      <c r="F9" s="27" t="n">
        <v>16526</v>
      </c>
      <c r="G9" s="30" t="n">
        <v>719180.83</v>
      </c>
      <c r="H9" s="26" t="inlineStr">
        <is>
          <t>Ежемесячный платеж за 08/2024</t>
        </is>
      </c>
      <c r="J9" s="13" t="n"/>
      <c r="K9" s="73" t="n"/>
      <c r="N9" s="47" t="n">
        <v>4</v>
      </c>
      <c r="O9" s="71" t="n">
        <v>45520</v>
      </c>
      <c r="P9" s="49" t="n">
        <v>6581.68</v>
      </c>
      <c r="Q9" s="49" t="n">
        <v>1464.84</v>
      </c>
      <c r="R9" s="51" t="n">
        <v>5116.84</v>
      </c>
      <c r="S9" s="52" t="n">
        <v>194042.49</v>
      </c>
      <c r="T9" s="50" t="inlineStr">
        <is>
          <t>Ежемесячный платеж за 08/2024</t>
        </is>
      </c>
      <c r="V9" s="47" t="n">
        <v>4</v>
      </c>
      <c r="W9" s="71" t="n">
        <v>45273</v>
      </c>
      <c r="X9" s="49" t="n">
        <v>5800</v>
      </c>
      <c r="Y9" s="49" t="n">
        <v>5800</v>
      </c>
      <c r="Z9" s="52">
        <f>Z8-Y9</f>
        <v/>
      </c>
      <c r="AA9" s="50" t="inlineStr">
        <is>
          <t>Ежемесячный платеж за 12/2024</t>
        </is>
      </c>
    </row>
    <row r="10" ht="12" customHeight="1">
      <c r="A10" s="17" t="n"/>
      <c r="B10" s="23" t="n">
        <v>5</v>
      </c>
      <c r="C10" s="28" t="n">
        <v>45551</v>
      </c>
      <c r="D10" s="25" t="n">
        <v>22673.84</v>
      </c>
      <c r="E10" s="25" t="n">
        <v>6287.91</v>
      </c>
      <c r="F10" s="27" t="n">
        <v>16385.93</v>
      </c>
      <c r="G10" s="30" t="n">
        <v>712892.92</v>
      </c>
      <c r="H10" s="26" t="inlineStr">
        <is>
          <t>Ежемесячный платеж за 09/2024</t>
        </is>
      </c>
      <c r="J10" s="13" t="n"/>
      <c r="K10" s="73" t="n"/>
      <c r="N10" s="47" t="n">
        <v>5</v>
      </c>
      <c r="O10" s="71" t="n">
        <v>45551</v>
      </c>
      <c r="P10" s="49" t="n">
        <v>6581.68</v>
      </c>
      <c r="Q10" s="49" t="n">
        <v>1503.17</v>
      </c>
      <c r="R10" s="51" t="n">
        <v>5078.51</v>
      </c>
      <c r="S10" s="52" t="n">
        <v>192539.32</v>
      </c>
      <c r="T10" s="50" t="inlineStr">
        <is>
          <t>Ежемесячный платеж за 09/2024</t>
        </is>
      </c>
      <c r="V10" s="47" t="n">
        <v>5</v>
      </c>
      <c r="W10" s="71" t="n">
        <v>45304</v>
      </c>
      <c r="X10" s="49" t="n">
        <v>5800</v>
      </c>
      <c r="Y10" s="49" t="n">
        <v>5800</v>
      </c>
      <c r="Z10" s="52">
        <f>Z9-Y10</f>
        <v/>
      </c>
      <c r="AA10" s="50" t="inlineStr">
        <is>
          <t>Ежемесячный платеж за 01/2025</t>
        </is>
      </c>
    </row>
    <row r="11" ht="12" customHeight="1">
      <c r="A11" s="17" t="n"/>
      <c r="B11" s="23" t="n">
        <v>6</v>
      </c>
      <c r="C11" s="28" t="n">
        <v>45581</v>
      </c>
      <c r="D11" s="25" t="n">
        <v>22673.84</v>
      </c>
      <c r="E11" s="25" t="n">
        <v>6955.14</v>
      </c>
      <c r="F11" s="27" t="n">
        <v>15718.7</v>
      </c>
      <c r="G11" s="30" t="n">
        <v>705937.78</v>
      </c>
      <c r="H11" s="26" t="inlineStr">
        <is>
          <t>Ежемесячный платеж за 10/2024</t>
        </is>
      </c>
      <c r="J11" s="13" t="n"/>
      <c r="K11" s="73" t="n"/>
      <c r="N11" s="47" t="n">
        <v>6</v>
      </c>
      <c r="O11" s="71" t="n">
        <v>45581</v>
      </c>
      <c r="P11" s="49" t="n">
        <v>6581.68</v>
      </c>
      <c r="Q11" s="49" t="n">
        <v>1705.07</v>
      </c>
      <c r="R11" s="51" t="n">
        <v>4876.61</v>
      </c>
      <c r="S11" s="52" t="n">
        <v>190834.25</v>
      </c>
      <c r="T11" s="50" t="inlineStr">
        <is>
          <t>Ежемесячный платеж за 10/2024</t>
        </is>
      </c>
      <c r="V11" s="47" t="n">
        <v>6</v>
      </c>
      <c r="W11" s="71" t="n">
        <v>45335</v>
      </c>
      <c r="X11" s="49" t="n">
        <v>5800</v>
      </c>
      <c r="Y11" s="49" t="n">
        <v>5800</v>
      </c>
      <c r="Z11" s="52">
        <f>Z10-Y11</f>
        <v/>
      </c>
      <c r="AA11" s="50" t="inlineStr">
        <is>
          <t>Ежемесячный платеж за 02/2025</t>
        </is>
      </c>
    </row>
    <row r="12" ht="12" customHeight="1">
      <c r="A12" s="17" t="n"/>
      <c r="B12" s="23" t="n">
        <v>7</v>
      </c>
      <c r="C12" s="28" t="n">
        <v>45612</v>
      </c>
      <c r="D12" s="25" t="n">
        <v>22673.84</v>
      </c>
      <c r="E12" s="25" t="n">
        <v>6589.65</v>
      </c>
      <c r="F12" s="27" t="n">
        <v>16084.19</v>
      </c>
      <c r="G12" s="30" t="n">
        <v>699348.13</v>
      </c>
      <c r="H12" s="26" t="inlineStr">
        <is>
          <t>Ежемесячный платеж за 11/2024</t>
        </is>
      </c>
      <c r="J12" s="13" t="n"/>
      <c r="K12" s="73" t="n"/>
      <c r="N12" s="47" t="n">
        <v>7</v>
      </c>
      <c r="O12" s="71" t="n">
        <v>45612</v>
      </c>
      <c r="P12" s="49" t="n">
        <v>6581.68</v>
      </c>
      <c r="Q12" s="49" t="n">
        <v>1587.14</v>
      </c>
      <c r="R12" s="51" t="n">
        <v>4994.54</v>
      </c>
      <c r="S12" s="52" t="n">
        <v>189247.11</v>
      </c>
      <c r="T12" s="50" t="inlineStr">
        <is>
          <t>Ежемесячный платеж за 11/2024</t>
        </is>
      </c>
      <c r="V12" s="47" t="n">
        <v>7</v>
      </c>
      <c r="W12" s="71" t="n">
        <v>45364</v>
      </c>
      <c r="X12" s="49" t="n">
        <v>5800</v>
      </c>
      <c r="Y12" s="49" t="n">
        <v>5800</v>
      </c>
      <c r="Z12" s="52">
        <f>Z11-Y12</f>
        <v/>
      </c>
      <c r="AA12" s="50" t="inlineStr">
        <is>
          <t>Ежемесячный платеж за 03/2025</t>
        </is>
      </c>
    </row>
    <row r="13" ht="12" customHeight="1">
      <c r="A13" s="17" t="n"/>
      <c r="B13" s="23" t="n">
        <v>8</v>
      </c>
      <c r="C13" s="28" t="n">
        <v>45642</v>
      </c>
      <c r="D13" s="25" t="n">
        <v>22673.84</v>
      </c>
      <c r="E13" s="25" t="n">
        <v>7253.79</v>
      </c>
      <c r="F13" s="27" t="n">
        <v>15420.05</v>
      </c>
      <c r="G13" s="30" t="n">
        <v>692094.34</v>
      </c>
      <c r="H13" s="26" t="inlineStr">
        <is>
          <t>Ежемесячный платеж за 12/2024</t>
        </is>
      </c>
      <c r="J13" s="13" t="n"/>
      <c r="K13" s="73" t="n"/>
      <c r="N13" s="47" t="n">
        <v>8</v>
      </c>
      <c r="O13" s="71" t="n">
        <v>45642</v>
      </c>
      <c r="P13" s="49" t="n">
        <v>6581.68</v>
      </c>
      <c r="Q13" s="49" t="n">
        <v>1788.45</v>
      </c>
      <c r="R13" s="51" t="n">
        <v>4793.23</v>
      </c>
      <c r="S13" s="52" t="n">
        <v>187458.66</v>
      </c>
      <c r="T13" s="50" t="inlineStr">
        <is>
          <t>Ежемесячный платеж за 12/2024</t>
        </is>
      </c>
      <c r="V13" s="47" t="n">
        <v>8</v>
      </c>
      <c r="W13" s="71" t="n">
        <v>45395</v>
      </c>
      <c r="X13" s="49" t="n">
        <v>5800</v>
      </c>
      <c r="Y13" s="49" t="n">
        <v>5800</v>
      </c>
      <c r="Z13" s="52">
        <f>Z12-Y13</f>
        <v/>
      </c>
      <c r="AA13" s="50" t="inlineStr">
        <is>
          <t>Ежемесячный платеж за 04/2025</t>
        </is>
      </c>
    </row>
    <row r="14" ht="12" customHeight="1">
      <c r="A14" s="17" t="n"/>
      <c r="B14" s="23" t="n">
        <v>9</v>
      </c>
      <c r="C14" s="28" t="n">
        <v>45673</v>
      </c>
      <c r="D14" s="25" t="n">
        <v>22673.84</v>
      </c>
      <c r="E14" s="25" t="n">
        <v>6882.76</v>
      </c>
      <c r="F14" s="27" t="n">
        <v>15791.08</v>
      </c>
      <c r="G14" s="30" t="n">
        <v>685211.58</v>
      </c>
      <c r="H14" s="26" t="inlineStr">
        <is>
          <t>Ежемесячный платеж за 01/2025</t>
        </is>
      </c>
      <c r="J14" s="13" t="n"/>
      <c r="K14" s="73" t="n"/>
      <c r="N14" s="47" t="n">
        <v>9</v>
      </c>
      <c r="O14" s="71" t="n">
        <v>45673</v>
      </c>
      <c r="P14" s="49" t="n">
        <v>6581.68</v>
      </c>
      <c r="Q14" s="49" t="n">
        <v>1668.55</v>
      </c>
      <c r="R14" s="51" t="n">
        <v>4913.13</v>
      </c>
      <c r="S14" s="52" t="n">
        <v>185790.11</v>
      </c>
      <c r="T14" s="50" t="inlineStr">
        <is>
          <t>Ежемесячный платеж за 01/2025</t>
        </is>
      </c>
      <c r="V14" s="47" t="n">
        <v>9</v>
      </c>
      <c r="W14" s="71" t="n">
        <v>45425</v>
      </c>
      <c r="X14" s="49" t="n">
        <v>5800</v>
      </c>
      <c r="Y14" s="49" t="n">
        <v>5800</v>
      </c>
      <c r="Z14" s="52">
        <f>Z13-Y14</f>
        <v/>
      </c>
      <c r="AA14" s="50" t="inlineStr">
        <is>
          <t>Ежемесячный платеж за 05/2025</t>
        </is>
      </c>
    </row>
    <row r="15" ht="12" customHeight="1">
      <c r="A15" s="17" t="n"/>
      <c r="B15" s="23" t="n">
        <v>10</v>
      </c>
      <c r="C15" s="24" t="n">
        <v>45704</v>
      </c>
      <c r="D15" s="25" t="n">
        <v>22673.84</v>
      </c>
      <c r="E15" s="25" t="n">
        <v>7019.1</v>
      </c>
      <c r="F15" s="27" t="n">
        <v>15654.74</v>
      </c>
      <c r="G15" s="30" t="n">
        <v>678192.48</v>
      </c>
      <c r="H15" s="26" t="inlineStr">
        <is>
          <t>Ежемесячный платеж за 02/2025</t>
        </is>
      </c>
      <c r="J15" s="13" t="n"/>
      <c r="K15" s="73" t="n"/>
      <c r="N15" s="47" t="n">
        <v>10</v>
      </c>
      <c r="O15" s="71" t="n">
        <v>45704</v>
      </c>
      <c r="P15" s="49" t="n">
        <v>6581.68</v>
      </c>
      <c r="Q15" s="49" t="n">
        <v>1705.83</v>
      </c>
      <c r="R15" s="51" t="n">
        <v>4875.85</v>
      </c>
      <c r="S15" s="52" t="n">
        <v>184084.28</v>
      </c>
      <c r="T15" s="50" t="inlineStr">
        <is>
          <t>Ежемесячный платеж за 02/2025</t>
        </is>
      </c>
      <c r="V15" s="47" t="n">
        <v>10</v>
      </c>
      <c r="W15" s="71" t="n">
        <v>45456</v>
      </c>
      <c r="X15" s="49" t="n">
        <v>5800</v>
      </c>
      <c r="Y15" s="49" t="n">
        <v>5800</v>
      </c>
      <c r="Z15" s="52">
        <f>Z14-Y15</f>
        <v/>
      </c>
      <c r="AA15" s="50" t="inlineStr">
        <is>
          <t>Ежемесячный платеж за 06/2025</t>
        </is>
      </c>
    </row>
    <row r="16" ht="12" customHeight="1">
      <c r="A16" s="17" t="n"/>
      <c r="B16" s="23" t="n">
        <v>11</v>
      </c>
      <c r="C16" s="24" t="n">
        <v>45732</v>
      </c>
      <c r="D16" s="25" t="n">
        <v>22673.84</v>
      </c>
      <c r="E16" s="25" t="n">
        <v>8678.92</v>
      </c>
      <c r="F16" s="27" t="n">
        <v>13994.92</v>
      </c>
      <c r="G16" s="30" t="n">
        <v>669513.5600000001</v>
      </c>
      <c r="H16" s="26" t="inlineStr">
        <is>
          <t>Ежемесячный платеж за 03/2025</t>
        </is>
      </c>
      <c r="J16" s="13" t="n"/>
      <c r="K16" s="73" t="n"/>
      <c r="N16" s="47" t="n">
        <v>11</v>
      </c>
      <c r="O16" s="48" t="n">
        <v>45732</v>
      </c>
      <c r="P16" s="49" t="n">
        <v>6581.68</v>
      </c>
      <c r="Q16" s="49" t="n">
        <v>2218.13</v>
      </c>
      <c r="R16" s="51" t="n">
        <v>4363.55</v>
      </c>
      <c r="S16" s="52" t="n">
        <v>181866.15</v>
      </c>
      <c r="T16" s="50" t="inlineStr">
        <is>
          <t>Ежемесячный платеж за 03/2025</t>
        </is>
      </c>
      <c r="V16" s="47" t="n">
        <v>11</v>
      </c>
      <c r="W16" s="71" t="n">
        <v>45486</v>
      </c>
      <c r="X16" s="49" t="n">
        <v>5800</v>
      </c>
      <c r="Y16" s="49" t="n">
        <v>5800</v>
      </c>
      <c r="Z16" s="52">
        <f>Z15-Y16</f>
        <v/>
      </c>
      <c r="AA16" s="50" t="inlineStr">
        <is>
          <t>Ежемесячный платеж за 07/2025</t>
        </is>
      </c>
    </row>
    <row r="17" ht="12" customHeight="1">
      <c r="A17" s="17" t="n"/>
      <c r="B17" s="23" t="n">
        <v>12</v>
      </c>
      <c r="C17" s="24" t="n">
        <v>45763</v>
      </c>
      <c r="D17" s="25" t="n">
        <v>22673.84</v>
      </c>
      <c r="E17" s="25" t="n">
        <v>7377.75</v>
      </c>
      <c r="F17" s="27" t="n">
        <v>15296.09</v>
      </c>
      <c r="G17" s="30" t="n">
        <v>662135.8100000001</v>
      </c>
      <c r="H17" s="26" t="inlineStr">
        <is>
          <t>Ежемесячный платеж за 04/2025</t>
        </is>
      </c>
      <c r="J17" s="13" t="n"/>
      <c r="K17" s="73" t="n"/>
      <c r="N17" s="47" t="n">
        <v>12</v>
      </c>
      <c r="O17" s="48" t="n">
        <v>45763</v>
      </c>
      <c r="P17" s="49" t="n">
        <v>6581.68</v>
      </c>
      <c r="Q17" s="49" t="n">
        <v>1808.81</v>
      </c>
      <c r="R17" s="51" t="n">
        <v>4772.87</v>
      </c>
      <c r="S17" s="52" t="n">
        <v>180057.34</v>
      </c>
      <c r="T17" s="50" t="inlineStr">
        <is>
          <t>Ежемесячный платеж за 04/2025</t>
        </is>
      </c>
      <c r="V17" s="47" t="n">
        <v>12</v>
      </c>
      <c r="W17" s="71" t="n">
        <v>45517</v>
      </c>
      <c r="X17" s="49" t="n">
        <v>5800</v>
      </c>
      <c r="Y17" s="49" t="n">
        <v>5800</v>
      </c>
      <c r="Z17" s="52">
        <f>Z16-Y17</f>
        <v/>
      </c>
      <c r="AA17" s="50" t="inlineStr">
        <is>
          <t>Ежемесячный платеж за 08/2025</t>
        </is>
      </c>
    </row>
    <row r="18" ht="12" customHeight="1">
      <c r="A18" s="17" t="n"/>
      <c r="B18" s="23" t="n">
        <v>13</v>
      </c>
      <c r="C18" s="24" t="n">
        <v>45793</v>
      </c>
      <c r="D18" s="25" t="n">
        <v>22673.84</v>
      </c>
      <c r="E18" s="25" t="n">
        <v>8034.29</v>
      </c>
      <c r="F18" s="27" t="n">
        <v>14639.55</v>
      </c>
      <c r="G18" s="30" t="n">
        <v>654101.52</v>
      </c>
      <c r="H18" s="26" t="inlineStr">
        <is>
          <t>Ежемесячный платеж за 05/2025</t>
        </is>
      </c>
      <c r="J18" s="13" t="n"/>
      <c r="K18" s="73" t="n"/>
      <c r="N18" s="47" t="n">
        <v>13</v>
      </c>
      <c r="O18" s="48" t="n">
        <v>45793</v>
      </c>
      <c r="P18" s="49" t="n">
        <v>6581.68</v>
      </c>
      <c r="Q18" s="49" t="n">
        <v>2008.72</v>
      </c>
      <c r="R18" s="51" t="n">
        <v>4572.96</v>
      </c>
      <c r="S18" s="52" t="n">
        <v>178048.62</v>
      </c>
      <c r="T18" s="50" t="inlineStr">
        <is>
          <t>Ежемесячный платеж за 05/2025</t>
        </is>
      </c>
      <c r="V18" s="47" t="n">
        <v>13</v>
      </c>
      <c r="W18" s="71" t="n">
        <v>45548</v>
      </c>
      <c r="X18" s="49" t="n">
        <v>5800</v>
      </c>
      <c r="Y18" s="49" t="n">
        <v>5800</v>
      </c>
      <c r="Z18" s="52">
        <f>Z17-Y18</f>
        <v/>
      </c>
      <c r="AA18" s="50" t="inlineStr">
        <is>
          <t>Ежемесячный платеж за 09/2025</t>
        </is>
      </c>
    </row>
    <row r="19" ht="12" customHeight="1">
      <c r="A19" s="17" t="n"/>
      <c r="B19" s="23" t="n">
        <v>14</v>
      </c>
      <c r="C19" s="24" t="n">
        <v>45824</v>
      </c>
      <c r="D19" s="25" t="n">
        <v>22673.84</v>
      </c>
      <c r="E19" s="25" t="n">
        <v>7729.86</v>
      </c>
      <c r="F19" s="27" t="n">
        <v>14943.98</v>
      </c>
      <c r="G19" s="30" t="n">
        <v>646371.66</v>
      </c>
      <c r="H19" s="26" t="inlineStr">
        <is>
          <t>Ежемесячный платеж за 06/2025</t>
        </is>
      </c>
      <c r="J19" s="13" t="n"/>
      <c r="K19" s="73" t="n"/>
      <c r="N19" s="47" t="n">
        <v>14</v>
      </c>
      <c r="O19" s="48" t="n">
        <v>45824</v>
      </c>
      <c r="P19" s="49" t="n">
        <v>6581.68</v>
      </c>
      <c r="Q19" s="49" t="n">
        <v>1909</v>
      </c>
      <c r="R19" s="51" t="n">
        <v>4672.68</v>
      </c>
      <c r="S19" s="52" t="n">
        <v>176139.62</v>
      </c>
      <c r="T19" s="50" t="inlineStr">
        <is>
          <t>Ежемесячный платеж за 06/2025</t>
        </is>
      </c>
      <c r="V19" s="47" t="n">
        <v>14</v>
      </c>
      <c r="W19" s="71" t="n">
        <v>45578</v>
      </c>
      <c r="X19" s="49" t="n">
        <v>5800</v>
      </c>
      <c r="Y19" s="49" t="n">
        <v>5800</v>
      </c>
      <c r="Z19" s="52">
        <f>Z18-Y19</f>
        <v/>
      </c>
      <c r="AA19" s="50" t="inlineStr">
        <is>
          <t>Ежемесячный платеж за 10/2025</t>
        </is>
      </c>
    </row>
    <row r="20" ht="12" customHeight="1">
      <c r="A20" s="17" t="n"/>
      <c r="B20" s="23" t="n">
        <v>15</v>
      </c>
      <c r="C20" s="24" t="n">
        <v>45854</v>
      </c>
      <c r="D20" s="25" t="n">
        <v>22673.84</v>
      </c>
      <c r="E20" s="25" t="n">
        <v>8382.83</v>
      </c>
      <c r="F20" s="27" t="n">
        <v>14291.01</v>
      </c>
      <c r="G20" s="30" t="n">
        <v>637988.83</v>
      </c>
      <c r="H20" s="26" t="inlineStr">
        <is>
          <t>Ежемесячный платеж за 07/2025</t>
        </is>
      </c>
      <c r="J20" s="13" t="n"/>
      <c r="K20" s="73" t="n"/>
      <c r="N20" s="47" t="n">
        <v>15</v>
      </c>
      <c r="O20" s="48" t="n">
        <v>45854</v>
      </c>
      <c r="P20" s="49" t="n">
        <v>6581.68</v>
      </c>
      <c r="Q20" s="49" t="n">
        <v>2108.22</v>
      </c>
      <c r="R20" s="51" t="n">
        <v>4473.46</v>
      </c>
      <c r="S20" s="52" t="n">
        <v>174031.4</v>
      </c>
      <c r="T20" s="50" t="inlineStr">
        <is>
          <t>Ежемесячный платеж за 07/2025</t>
        </is>
      </c>
      <c r="V20" s="47" t="n">
        <v>15</v>
      </c>
      <c r="W20" s="71" t="n">
        <v>45609</v>
      </c>
      <c r="X20" s="49" t="n">
        <v>5800</v>
      </c>
      <c r="Y20" s="49" t="n">
        <v>5800</v>
      </c>
      <c r="Z20" s="52">
        <f>Z19-Y20</f>
        <v/>
      </c>
      <c r="AA20" s="50" t="inlineStr">
        <is>
          <t>Ежемесячный платеж за 11/2025</t>
        </is>
      </c>
    </row>
    <row r="21" ht="12" customHeight="1">
      <c r="A21" s="17" t="n"/>
      <c r="B21" s="23" t="n">
        <v>16</v>
      </c>
      <c r="C21" s="24" t="n">
        <v>45885</v>
      </c>
      <c r="D21" s="25" t="n">
        <v>22673.84</v>
      </c>
      <c r="E21" s="25" t="n">
        <v>8097.98</v>
      </c>
      <c r="F21" s="27" t="n">
        <v>14575.86</v>
      </c>
      <c r="G21" s="30" t="n">
        <v>629890.85</v>
      </c>
      <c r="H21" s="26" t="inlineStr">
        <is>
          <t>Ежемесячный платеж за 08/2025</t>
        </is>
      </c>
      <c r="J21" s="13" t="n"/>
      <c r="K21" s="73" t="n"/>
      <c r="N21" s="47" t="n">
        <v>16</v>
      </c>
      <c r="O21" s="48" t="n">
        <v>45885</v>
      </c>
      <c r="P21" s="49" t="n">
        <v>6581.68</v>
      </c>
      <c r="Q21" s="49" t="n">
        <v>2014.43</v>
      </c>
      <c r="R21" s="51" t="n">
        <v>4567.25</v>
      </c>
      <c r="S21" s="52" t="n">
        <v>172016.97</v>
      </c>
      <c r="T21" s="50" t="inlineStr">
        <is>
          <t>Ежемесячный платеж за 08/2025</t>
        </is>
      </c>
      <c r="V21" s="47" t="n">
        <v>16</v>
      </c>
      <c r="W21" s="71" t="n">
        <v>45639</v>
      </c>
      <c r="X21" s="49" t="n">
        <v>5800</v>
      </c>
      <c r="Y21" s="49" t="n">
        <v>5800</v>
      </c>
      <c r="Z21" s="52">
        <f>Z20-Y21</f>
        <v/>
      </c>
      <c r="AA21" s="50" t="inlineStr">
        <is>
          <t>Ежемесячный платеж за 12/2025</t>
        </is>
      </c>
    </row>
    <row r="22" ht="12" customHeight="1">
      <c r="A22" s="17" t="n"/>
      <c r="B22" s="23" t="n">
        <v>17</v>
      </c>
      <c r="C22" s="24" t="n">
        <v>45916</v>
      </c>
      <c r="D22" s="25" t="n">
        <v>22673.84</v>
      </c>
      <c r="E22" s="25" t="n">
        <v>8282.99</v>
      </c>
      <c r="F22" s="27" t="n">
        <v>14390.85</v>
      </c>
      <c r="G22" s="30" t="n">
        <v>621607.86</v>
      </c>
      <c r="H22" s="26" t="inlineStr">
        <is>
          <t>Ежемесячный платеж за 09/2025</t>
        </is>
      </c>
      <c r="J22" s="13" t="n"/>
      <c r="K22" s="73" t="n"/>
      <c r="N22" s="47" t="n">
        <v>17</v>
      </c>
      <c r="O22" s="48" t="n">
        <v>45916</v>
      </c>
      <c r="P22" s="49" t="n">
        <v>6581.68</v>
      </c>
      <c r="Q22" s="49" t="n">
        <v>2067.29</v>
      </c>
      <c r="R22" s="51" t="n">
        <v>4514.39</v>
      </c>
      <c r="S22" s="52" t="n">
        <v>169949.68</v>
      </c>
      <c r="T22" s="50" t="inlineStr">
        <is>
          <t>Ежемесячный платеж за 09/2025</t>
        </is>
      </c>
      <c r="V22" s="47" t="n">
        <v>17</v>
      </c>
      <c r="W22" s="71" t="n">
        <v>45670</v>
      </c>
      <c r="X22" s="49" t="n">
        <v>5800</v>
      </c>
      <c r="Y22" s="49" t="n">
        <v>5800</v>
      </c>
      <c r="Z22" s="52">
        <f>Z21-Y22</f>
        <v/>
      </c>
      <c r="AA22" s="50" t="inlineStr">
        <is>
          <t>Ежемесячный платеж за 01/2026</t>
        </is>
      </c>
    </row>
    <row r="23" ht="12" customHeight="1">
      <c r="A23" s="17" t="n"/>
      <c r="B23" s="23" t="n">
        <v>18</v>
      </c>
      <c r="C23" s="24" t="n">
        <v>45946</v>
      </c>
      <c r="D23" s="25" t="n">
        <v>22673.84</v>
      </c>
      <c r="E23" s="25" t="n">
        <v>8930.35</v>
      </c>
      <c r="F23" s="27" t="n">
        <v>13743.49</v>
      </c>
      <c r="G23" s="30" t="n">
        <v>612677.51</v>
      </c>
      <c r="H23" s="26" t="inlineStr">
        <is>
          <t>Ежемесячный платеж за 10/2025</t>
        </is>
      </c>
      <c r="J23" s="13" t="n"/>
      <c r="K23" s="73" t="n"/>
      <c r="N23" s="47" t="n">
        <v>18</v>
      </c>
      <c r="O23" s="48" t="n">
        <v>45946</v>
      </c>
      <c r="P23" s="49" t="n">
        <v>6581.68</v>
      </c>
      <c r="Q23" s="49" t="n">
        <v>2265.42</v>
      </c>
      <c r="R23" s="51" t="n">
        <v>4316.26</v>
      </c>
      <c r="S23" s="52" t="n">
        <v>167684.26</v>
      </c>
      <c r="T23" s="50" t="inlineStr">
        <is>
          <t>Ежемесячный платеж за 10/2025</t>
        </is>
      </c>
      <c r="V23" s="47" t="n">
        <v>18</v>
      </c>
      <c r="W23" s="48" t="n">
        <v>45701</v>
      </c>
      <c r="X23" s="49" t="n">
        <v>5800</v>
      </c>
      <c r="Y23" s="49" t="n">
        <v>5800</v>
      </c>
      <c r="Z23" s="52">
        <f>Z22-Y23</f>
        <v/>
      </c>
      <c r="AA23" s="50" t="inlineStr">
        <is>
          <t>Ежемесячный платеж за 02/2026</t>
        </is>
      </c>
    </row>
    <row r="24" ht="12" customHeight="1">
      <c r="A24" s="17" t="n"/>
      <c r="B24" s="23" t="n">
        <v>19</v>
      </c>
      <c r="C24" s="24" t="n">
        <v>45977</v>
      </c>
      <c r="D24" s="25" t="n">
        <v>22673.84</v>
      </c>
      <c r="E24" s="25" t="n">
        <v>8676.26</v>
      </c>
      <c r="F24" s="27" t="n">
        <v>13997.58</v>
      </c>
      <c r="G24" s="30" t="n">
        <v>604001.25</v>
      </c>
      <c r="H24" s="26" t="inlineStr">
        <is>
          <t>Ежемесячный платеж за 11/2025</t>
        </is>
      </c>
      <c r="J24" s="13" t="n"/>
      <c r="K24" s="73" t="n"/>
      <c r="N24" s="47" t="n">
        <v>19</v>
      </c>
      <c r="O24" s="48" t="n">
        <v>45977</v>
      </c>
      <c r="P24" s="49" t="n">
        <v>6581.68</v>
      </c>
      <c r="Q24" s="49" t="n">
        <v>2181</v>
      </c>
      <c r="R24" s="51" t="n">
        <v>4400.68</v>
      </c>
      <c r="S24" s="52" t="n">
        <v>165503.26</v>
      </c>
      <c r="T24" s="50" t="inlineStr">
        <is>
          <t>Ежемесячный платеж за 11/2025</t>
        </is>
      </c>
      <c r="V24" s="47" t="n">
        <v>19</v>
      </c>
      <c r="W24" s="48" t="n">
        <v>45729</v>
      </c>
      <c r="X24" s="49" t="n">
        <v>5800</v>
      </c>
      <c r="Y24" s="49" t="n">
        <v>5800</v>
      </c>
      <c r="Z24" s="52">
        <f>Z23-Y24</f>
        <v/>
      </c>
      <c r="AA24" s="50" t="inlineStr">
        <is>
          <t>Ежемесячный платеж за 03/2026</t>
        </is>
      </c>
    </row>
    <row r="25" ht="12" customHeight="1">
      <c r="A25" s="17" t="n"/>
      <c r="B25" s="23" t="n">
        <v>20</v>
      </c>
      <c r="C25" s="24" t="n">
        <v>46007</v>
      </c>
      <c r="D25" s="25" t="n">
        <v>22673.84</v>
      </c>
      <c r="E25" s="25" t="n">
        <v>9319.620000000001</v>
      </c>
      <c r="F25" s="27" t="n">
        <v>13354.22</v>
      </c>
      <c r="G25" s="30" t="n">
        <v>594681.63</v>
      </c>
      <c r="H25" s="26" t="inlineStr">
        <is>
          <t>Ежемесячный платеж за 12/2025</t>
        </is>
      </c>
      <c r="J25" s="13" t="n"/>
      <c r="K25" s="73" t="n"/>
      <c r="N25" s="47" t="n">
        <v>20</v>
      </c>
      <c r="O25" s="48" t="n">
        <v>46007</v>
      </c>
      <c r="P25" s="49" t="n">
        <v>6581.68</v>
      </c>
      <c r="Q25" s="49" t="n">
        <v>2378.35</v>
      </c>
      <c r="R25" s="51" t="n">
        <v>4203.33</v>
      </c>
      <c r="S25" s="52" t="n">
        <v>163124.91</v>
      </c>
      <c r="T25" s="50" t="inlineStr">
        <is>
          <t>Ежемесячный платеж за 12/2025</t>
        </is>
      </c>
      <c r="V25" s="47" t="n">
        <v>20</v>
      </c>
      <c r="W25" s="48" t="n">
        <v>45760</v>
      </c>
      <c r="X25" s="49" t="n">
        <v>5800</v>
      </c>
      <c r="Y25" s="49" t="n">
        <v>5800</v>
      </c>
      <c r="Z25" s="52">
        <f>Z24-Y25</f>
        <v/>
      </c>
      <c r="AA25" s="50" t="inlineStr">
        <is>
          <t>Ежемесячный платеж за 04/2026</t>
        </is>
      </c>
    </row>
    <row r="26" ht="12" customHeight="1">
      <c r="A26" s="17" t="n"/>
      <c r="B26" s="23" t="n">
        <v>21</v>
      </c>
      <c r="C26" s="24" t="n">
        <v>46038</v>
      </c>
      <c r="D26" s="25" t="n">
        <v>22673.84</v>
      </c>
      <c r="E26" s="25" t="n">
        <v>9087.4</v>
      </c>
      <c r="F26" s="27" t="n">
        <v>13586.44</v>
      </c>
      <c r="G26" s="30" t="n">
        <v>585594.23</v>
      </c>
      <c r="H26" s="26" t="inlineStr">
        <is>
          <t>Ежемесячный платеж за 01/2026</t>
        </is>
      </c>
      <c r="J26" s="13" t="n"/>
      <c r="K26" s="73" t="n"/>
      <c r="N26" s="47" t="n">
        <v>21</v>
      </c>
      <c r="O26" s="48" t="n">
        <v>46038</v>
      </c>
      <c r="P26" s="49" t="n">
        <v>6581.68</v>
      </c>
      <c r="Q26" s="49" t="n">
        <v>2300.66</v>
      </c>
      <c r="R26" s="51" t="n">
        <v>4281.02</v>
      </c>
      <c r="S26" s="52" t="n">
        <v>160824.25</v>
      </c>
      <c r="T26" s="50" t="inlineStr">
        <is>
          <t>Ежемесячный платеж за 01/2026</t>
        </is>
      </c>
      <c r="V26" s="47" t="n">
        <v>21</v>
      </c>
      <c r="W26" s="48" t="n">
        <v>45790</v>
      </c>
      <c r="X26" s="49" t="n">
        <v>5800</v>
      </c>
      <c r="Y26" s="49" t="n">
        <v>5800</v>
      </c>
      <c r="Z26" s="52">
        <f>Z25-Y26</f>
        <v/>
      </c>
      <c r="AA26" s="50" t="inlineStr">
        <is>
          <t>Ежемесячный платеж за 05/2027</t>
        </is>
      </c>
    </row>
    <row r="27" ht="12" customHeight="1">
      <c r="A27" s="17" t="n"/>
      <c r="B27" s="23" t="n">
        <v>22</v>
      </c>
      <c r="C27" s="24" t="n">
        <v>46069</v>
      </c>
      <c r="D27" s="25" t="n">
        <v>22673.84</v>
      </c>
      <c r="E27" s="25" t="n">
        <v>9295.02</v>
      </c>
      <c r="F27" s="27" t="n">
        <v>13378.82</v>
      </c>
      <c r="G27" s="30" t="n">
        <v>576299.21</v>
      </c>
      <c r="H27" s="26" t="inlineStr">
        <is>
          <t>Ежемесячный платеж за 02/2026</t>
        </is>
      </c>
      <c r="J27" s="13" t="n"/>
      <c r="K27" s="73" t="n"/>
      <c r="N27" s="47" t="n">
        <v>22</v>
      </c>
      <c r="O27" s="48" t="n">
        <v>46069</v>
      </c>
      <c r="P27" s="49" t="n">
        <v>6581.68</v>
      </c>
      <c r="Q27" s="49" t="n">
        <v>2361.03</v>
      </c>
      <c r="R27" s="51" t="n">
        <v>4220.65</v>
      </c>
      <c r="S27" s="52" t="n">
        <v>158463.22</v>
      </c>
      <c r="T27" s="50" t="inlineStr">
        <is>
          <t>Ежемесячный платеж за 02/2026</t>
        </is>
      </c>
      <c r="V27" s="47" t="n">
        <v>22</v>
      </c>
      <c r="W27" s="48" t="n">
        <v>45821</v>
      </c>
      <c r="X27" s="49" t="n">
        <v>5800</v>
      </c>
      <c r="Y27" s="49" t="n">
        <v>5800</v>
      </c>
      <c r="Z27" s="52">
        <f>Z26-Y27</f>
        <v/>
      </c>
      <c r="AA27" s="50" t="inlineStr">
        <is>
          <t>Ежемесячный платеж за 06/2028</t>
        </is>
      </c>
    </row>
    <row r="28" ht="12" customHeight="1">
      <c r="A28" s="17" t="n"/>
      <c r="B28" s="23" t="n">
        <v>23</v>
      </c>
      <c r="C28" s="24" t="n">
        <v>46097</v>
      </c>
      <c r="D28" s="25" t="n">
        <v>22673.84</v>
      </c>
      <c r="E28" s="25" t="n">
        <v>10781.55</v>
      </c>
      <c r="F28" s="27" t="n">
        <v>11892.29</v>
      </c>
      <c r="G28" s="30" t="n">
        <v>565517.66</v>
      </c>
      <c r="H28" s="26" t="inlineStr">
        <is>
          <t>Ежемесячный платеж за 03/2026</t>
        </is>
      </c>
      <c r="J28" s="13" t="n"/>
      <c r="K28" s="73" t="n"/>
      <c r="N28" s="47" t="n">
        <v>23</v>
      </c>
      <c r="O28" s="48" t="n">
        <v>46097</v>
      </c>
      <c r="P28" s="49" t="n">
        <v>6581.68</v>
      </c>
      <c r="Q28" s="49" t="n">
        <v>2825.45</v>
      </c>
      <c r="R28" s="51" t="n">
        <v>3756.23</v>
      </c>
      <c r="S28" s="52" t="n">
        <v>155637.77</v>
      </c>
      <c r="T28" s="50" t="inlineStr">
        <is>
          <t>Ежемесячный платеж за 03/2026</t>
        </is>
      </c>
      <c r="V28" s="47" t="n">
        <v>23</v>
      </c>
      <c r="W28" s="48" t="n">
        <v>45851</v>
      </c>
      <c r="X28" s="49" t="n">
        <v>5800</v>
      </c>
      <c r="Y28" s="49" t="n">
        <v>5800</v>
      </c>
      <c r="Z28" s="52">
        <f>Z27-Y28</f>
        <v/>
      </c>
      <c r="AA28" s="50" t="inlineStr">
        <is>
          <t>Ежемесячный платеж за 07/2029</t>
        </is>
      </c>
    </row>
    <row r="29" ht="12" customHeight="1">
      <c r="A29" s="17" t="n"/>
      <c r="B29" s="23" t="n">
        <v>24</v>
      </c>
      <c r="C29" s="24" t="n">
        <v>46128</v>
      </c>
      <c r="D29" s="25" t="n">
        <v>22673.84</v>
      </c>
      <c r="E29" s="25" t="n">
        <v>9753.700000000001</v>
      </c>
      <c r="F29" s="27" t="n">
        <v>12920.14</v>
      </c>
      <c r="G29" s="30" t="n">
        <v>555763.96</v>
      </c>
      <c r="H29" s="26" t="inlineStr">
        <is>
          <t>Ежемесячный платеж за 04/2026</t>
        </is>
      </c>
      <c r="J29" s="13" t="n"/>
      <c r="K29" s="73" t="n"/>
      <c r="N29" s="47" t="n">
        <v>24</v>
      </c>
      <c r="O29" s="48" t="n">
        <v>46128</v>
      </c>
      <c r="P29" s="49" t="n">
        <v>6581.68</v>
      </c>
      <c r="Q29" s="49" t="n">
        <v>2497.15</v>
      </c>
      <c r="R29" s="51" t="n">
        <v>4084.53</v>
      </c>
      <c r="S29" s="52" t="n">
        <v>153140.62</v>
      </c>
      <c r="T29" s="50" t="inlineStr">
        <is>
          <t>Ежемесячный платеж за 04/2026</t>
        </is>
      </c>
      <c r="V29" s="47" t="n">
        <v>24</v>
      </c>
      <c r="W29" s="48" t="n">
        <v>45882</v>
      </c>
      <c r="X29" s="49" t="n">
        <v>5800</v>
      </c>
      <c r="Y29" s="49" t="n">
        <v>5590.02</v>
      </c>
      <c r="Z29" s="52">
        <f>Z28-Y29</f>
        <v/>
      </c>
      <c r="AA29" s="50" t="inlineStr">
        <is>
          <t>Ежемесячный платеж за 08/2030</t>
        </is>
      </c>
    </row>
    <row r="30" ht="12" customHeight="1">
      <c r="A30" s="17" t="n"/>
      <c r="B30" s="23" t="n">
        <v>25</v>
      </c>
      <c r="C30" s="24" t="n">
        <v>46158</v>
      </c>
      <c r="D30" s="25" t="n">
        <v>22673.84</v>
      </c>
      <c r="E30" s="25" t="n">
        <v>10386.13</v>
      </c>
      <c r="F30" s="27" t="n">
        <v>12287.71</v>
      </c>
      <c r="G30" s="30" t="n">
        <v>545377.83</v>
      </c>
      <c r="H30" s="26" t="inlineStr">
        <is>
          <t>Ежемесячный платеж за 05/2026</t>
        </is>
      </c>
      <c r="J30" s="13" t="n"/>
      <c r="K30" s="73" t="n"/>
      <c r="N30" s="47" t="n">
        <v>25</v>
      </c>
      <c r="O30" s="48" t="n">
        <v>46158</v>
      </c>
      <c r="P30" s="49" t="n">
        <v>6581.68</v>
      </c>
      <c r="Q30" s="49" t="n">
        <v>2692.33</v>
      </c>
      <c r="R30" s="51" t="n">
        <v>3889.35</v>
      </c>
      <c r="S30" s="52" t="n">
        <v>150448.29</v>
      </c>
      <c r="T30" s="50" t="inlineStr">
        <is>
          <t>Ежемесячный платеж за 05/2026</t>
        </is>
      </c>
    </row>
    <row r="31" ht="12" customHeight="1">
      <c r="A31" s="17" t="n"/>
      <c r="B31" s="23" t="n">
        <v>26</v>
      </c>
      <c r="C31" s="24" t="n">
        <v>46189</v>
      </c>
      <c r="D31" s="25" t="n">
        <v>22673.84</v>
      </c>
      <c r="E31" s="25" t="n">
        <v>10213.82</v>
      </c>
      <c r="F31" s="27" t="n">
        <v>12460.02</v>
      </c>
      <c r="G31" s="30" t="n">
        <v>535164.01</v>
      </c>
      <c r="H31" s="26" t="inlineStr">
        <is>
          <t>Ежемесячный платеж за 06/2026</t>
        </is>
      </c>
      <c r="J31" s="13" t="n"/>
      <c r="K31" s="73" t="n"/>
      <c r="N31" s="47" t="n">
        <v>26</v>
      </c>
      <c r="O31" s="48" t="n">
        <v>46189</v>
      </c>
      <c r="P31" s="49" t="n">
        <v>6581.68</v>
      </c>
      <c r="Q31" s="49" t="n">
        <v>2633.34</v>
      </c>
      <c r="R31" s="51" t="n">
        <v>3948.34</v>
      </c>
      <c r="S31" s="52" t="n">
        <v>147814.95</v>
      </c>
      <c r="T31" s="50" t="inlineStr">
        <is>
          <t>Ежемесячный платеж за 06/2026</t>
        </is>
      </c>
    </row>
    <row r="32" ht="12" customHeight="1">
      <c r="A32" s="17" t="n"/>
      <c r="B32" s="23" t="n">
        <v>27</v>
      </c>
      <c r="C32" s="24" t="n">
        <v>46219</v>
      </c>
      <c r="D32" s="25" t="n">
        <v>22673.84</v>
      </c>
      <c r="E32" s="25" t="n">
        <v>10841.58</v>
      </c>
      <c r="F32" s="27" t="n">
        <v>11832.26</v>
      </c>
      <c r="G32" s="30" t="n">
        <v>524322.4300000001</v>
      </c>
      <c r="H32" s="26" t="inlineStr">
        <is>
          <t>Ежемесячный платеж за 07/2026</t>
        </is>
      </c>
      <c r="J32" s="13" t="n"/>
      <c r="K32" s="73" t="n"/>
      <c r="N32" s="47" t="n">
        <v>27</v>
      </c>
      <c r="O32" s="48" t="n">
        <v>46219</v>
      </c>
      <c r="P32" s="49" t="n">
        <v>6581.68</v>
      </c>
      <c r="Q32" s="49" t="n">
        <v>2827.59</v>
      </c>
      <c r="R32" s="51" t="n">
        <v>3754.09</v>
      </c>
      <c r="S32" s="52" t="n">
        <v>144987.36</v>
      </c>
      <c r="T32" s="50" t="inlineStr">
        <is>
          <t>Ежемесячный платеж за 07/2026</t>
        </is>
      </c>
    </row>
    <row r="33" ht="12" customHeight="1">
      <c r="A33" s="17" t="n"/>
      <c r="B33" s="23" t="n">
        <v>28</v>
      </c>
      <c r="C33" s="24" t="n">
        <v>46250</v>
      </c>
      <c r="D33" s="25" t="n">
        <v>22673.84</v>
      </c>
      <c r="E33" s="25" t="n">
        <v>10694.87</v>
      </c>
      <c r="F33" s="27" t="n">
        <v>11978.97</v>
      </c>
      <c r="G33" s="30" t="n">
        <v>513627.56</v>
      </c>
      <c r="H33" s="26" t="inlineStr">
        <is>
          <t>Ежемесячный платеж за 08/2026</t>
        </is>
      </c>
      <c r="J33" s="13" t="n"/>
      <c r="K33" s="73" t="n"/>
      <c r="N33" s="47" t="n">
        <v>28</v>
      </c>
      <c r="O33" s="48" t="n">
        <v>46250</v>
      </c>
      <c r="P33" s="49" t="n">
        <v>6581.68</v>
      </c>
      <c r="Q33" s="49" t="n">
        <v>2776.66</v>
      </c>
      <c r="R33" s="51" t="n">
        <v>3805.02</v>
      </c>
      <c r="S33" s="52" t="n">
        <v>142210.7</v>
      </c>
      <c r="T33" s="50" t="inlineStr">
        <is>
          <t>Ежемесячный платеж за 08/2026</t>
        </is>
      </c>
    </row>
    <row r="34" ht="12" customHeight="1">
      <c r="A34" s="17" t="n"/>
      <c r="B34" s="23" t="n">
        <v>29</v>
      </c>
      <c r="C34" s="24" t="n">
        <v>46281</v>
      </c>
      <c r="D34" s="25" t="n">
        <v>22673.84</v>
      </c>
      <c r="E34" s="25" t="n">
        <v>10939.21</v>
      </c>
      <c r="F34" s="27" t="n">
        <v>11734.63</v>
      </c>
      <c r="G34" s="30" t="n">
        <v>502688.35</v>
      </c>
      <c r="H34" s="26" t="inlineStr">
        <is>
          <t>Ежемесячный платеж за 09/2026</t>
        </is>
      </c>
      <c r="J34" s="13" t="n"/>
      <c r="K34" s="73" t="n"/>
      <c r="N34" s="47" t="n">
        <v>29</v>
      </c>
      <c r="O34" s="48" t="n">
        <v>46281</v>
      </c>
      <c r="P34" s="49" t="n">
        <v>6581.68</v>
      </c>
      <c r="Q34" s="49" t="n">
        <v>2849.53</v>
      </c>
      <c r="R34" s="51" t="n">
        <v>3732.15</v>
      </c>
      <c r="S34" s="52" t="n">
        <v>139361.17</v>
      </c>
      <c r="T34" s="50" t="inlineStr">
        <is>
          <t>Ежемесячный платеж за 09/2026</t>
        </is>
      </c>
    </row>
    <row r="35" ht="12" customHeight="1">
      <c r="A35" s="17" t="n"/>
      <c r="B35" s="23" t="n">
        <v>30</v>
      </c>
      <c r="C35" s="24" t="n">
        <v>46311</v>
      </c>
      <c r="D35" s="25" t="n">
        <v>22673.84</v>
      </c>
      <c r="E35" s="25" t="n">
        <v>11559.61</v>
      </c>
      <c r="F35" s="27" t="n">
        <v>11114.23</v>
      </c>
      <c r="G35" s="30" t="n">
        <v>491128.74</v>
      </c>
      <c r="H35" s="26" t="inlineStr">
        <is>
          <t>Ежемесячный платеж за 10/2026</t>
        </is>
      </c>
      <c r="J35" s="13" t="n"/>
      <c r="K35" s="73" t="n"/>
      <c r="N35" s="47" t="n">
        <v>30</v>
      </c>
      <c r="O35" s="48" t="n">
        <v>46311</v>
      </c>
      <c r="P35" s="49" t="n">
        <v>6581.68</v>
      </c>
      <c r="Q35" s="49" t="n">
        <v>3042.29</v>
      </c>
      <c r="R35" s="51" t="n">
        <v>3539.39</v>
      </c>
      <c r="S35" s="52" t="n">
        <v>136318.88</v>
      </c>
      <c r="T35" s="50" t="inlineStr">
        <is>
          <t>Ежемесячный платеж за 10/2026</t>
        </is>
      </c>
    </row>
    <row r="36" ht="12" customHeight="1">
      <c r="A36" s="17" t="n"/>
      <c r="B36" s="23" t="n">
        <v>31</v>
      </c>
      <c r="C36" s="24" t="n">
        <v>46342</v>
      </c>
      <c r="D36" s="25" t="n">
        <v>22673.84</v>
      </c>
      <c r="E36" s="25" t="n">
        <v>11453.23</v>
      </c>
      <c r="F36" s="27" t="n">
        <v>11220.61</v>
      </c>
      <c r="G36" s="30" t="n">
        <v>479675.51</v>
      </c>
      <c r="H36" s="26" t="inlineStr">
        <is>
          <t>Ежемесячный платеж за 11/2026</t>
        </is>
      </c>
      <c r="J36" s="13" t="n"/>
      <c r="K36" s="73" t="n"/>
      <c r="N36" s="47" t="n">
        <v>31</v>
      </c>
      <c r="O36" s="48" t="n">
        <v>46342</v>
      </c>
      <c r="P36" s="49" t="n">
        <v>6581.68</v>
      </c>
      <c r="Q36" s="49" t="n">
        <v>3004.15</v>
      </c>
      <c r="R36" s="51" t="n">
        <v>3577.53</v>
      </c>
      <c r="S36" s="52" t="n">
        <v>133314.73</v>
      </c>
      <c r="T36" s="50" t="inlineStr">
        <is>
          <t>Ежемесячный платеж за 11/2026</t>
        </is>
      </c>
    </row>
    <row r="37" ht="12" customHeight="1">
      <c r="A37" s="17" t="n"/>
      <c r="B37" s="23" t="n">
        <v>32</v>
      </c>
      <c r="C37" s="24" t="n">
        <v>46372</v>
      </c>
      <c r="D37" s="25" t="n">
        <v>22673.84</v>
      </c>
      <c r="E37" s="25" t="n">
        <v>12068.41</v>
      </c>
      <c r="F37" s="27" t="n">
        <v>10605.43</v>
      </c>
      <c r="G37" s="30" t="n">
        <v>467607.1</v>
      </c>
      <c r="H37" s="26" t="inlineStr">
        <is>
          <t>Ежемесячный платеж за 12/2026</t>
        </is>
      </c>
      <c r="J37" s="13" t="n"/>
      <c r="K37" s="73" t="n"/>
      <c r="N37" s="47" t="n">
        <v>32</v>
      </c>
      <c r="O37" s="48" t="n">
        <v>46372</v>
      </c>
      <c r="P37" s="49" t="n">
        <v>6581.68</v>
      </c>
      <c r="Q37" s="49" t="n">
        <v>3195.85</v>
      </c>
      <c r="R37" s="51" t="n">
        <v>3385.83</v>
      </c>
      <c r="S37" s="52" t="n">
        <v>130118.88</v>
      </c>
      <c r="T37" s="50" t="inlineStr">
        <is>
          <t>Ежемесячный платеж за 12/2026</t>
        </is>
      </c>
    </row>
    <row r="38" ht="12" customHeight="1">
      <c r="A38" s="17" t="n"/>
      <c r="B38" s="23" t="n">
        <v>33</v>
      </c>
      <c r="C38" s="24" t="n">
        <v>46403</v>
      </c>
      <c r="D38" s="25" t="n">
        <v>22673.84</v>
      </c>
      <c r="E38" s="25" t="n">
        <v>11990.62</v>
      </c>
      <c r="F38" s="27" t="n">
        <v>10683.22</v>
      </c>
      <c r="G38" s="30" t="n">
        <v>455616.48</v>
      </c>
      <c r="H38" s="26" t="inlineStr">
        <is>
          <t>Ежемесячный платеж за 01/2027</t>
        </is>
      </c>
      <c r="J38" s="13" t="n"/>
      <c r="K38" s="73" t="n"/>
      <c r="N38" s="47" t="n">
        <v>33</v>
      </c>
      <c r="O38" s="48" t="n">
        <v>46403</v>
      </c>
      <c r="P38" s="49" t="n">
        <v>6581.68</v>
      </c>
      <c r="Q38" s="49" t="n">
        <v>3166.86</v>
      </c>
      <c r="R38" s="51" t="n">
        <v>3414.82</v>
      </c>
      <c r="S38" s="52" t="n">
        <v>126952.02</v>
      </c>
      <c r="T38" s="50" t="inlineStr">
        <is>
          <t>Ежемесячный платеж за 01/2027</t>
        </is>
      </c>
    </row>
    <row r="39" ht="12" customHeight="1">
      <c r="A39" s="17" t="n"/>
      <c r="B39" s="23" t="n">
        <v>34</v>
      </c>
      <c r="C39" s="24" t="n">
        <v>46434</v>
      </c>
      <c r="D39" s="25" t="n">
        <v>22673.84</v>
      </c>
      <c r="E39" s="25" t="n">
        <v>12264.56</v>
      </c>
      <c r="F39" s="27" t="n">
        <v>10409.28</v>
      </c>
      <c r="G39" s="30" t="n">
        <v>443351.92</v>
      </c>
      <c r="H39" s="26" t="inlineStr">
        <is>
          <t>Ежемесячный платеж за 02/2027</t>
        </is>
      </c>
      <c r="J39" s="13" t="n"/>
      <c r="K39" s="73" t="n"/>
      <c r="N39" s="47" t="n">
        <v>34</v>
      </c>
      <c r="O39" s="48" t="n">
        <v>46434</v>
      </c>
      <c r="P39" s="49" t="n">
        <v>6581.68</v>
      </c>
      <c r="Q39" s="49" t="n">
        <v>3249.97</v>
      </c>
      <c r="R39" s="51" t="n">
        <v>3331.71</v>
      </c>
      <c r="S39" s="52" t="n">
        <v>123702.05</v>
      </c>
      <c r="T39" s="50" t="inlineStr">
        <is>
          <t>Ежемесячный платеж за 02/2027</t>
        </is>
      </c>
    </row>
    <row r="40" ht="12" customHeight="1">
      <c r="A40" s="17" t="n"/>
      <c r="B40" s="23" t="n">
        <v>35</v>
      </c>
      <c r="C40" s="24" t="n">
        <v>46462</v>
      </c>
      <c r="D40" s="25" t="n">
        <v>22673.84</v>
      </c>
      <c r="E40" s="25" t="n">
        <v>13525</v>
      </c>
      <c r="F40" s="27" t="n">
        <v>9148.84</v>
      </c>
      <c r="G40" s="30" t="n">
        <v>429826.92</v>
      </c>
      <c r="H40" s="26" t="inlineStr">
        <is>
          <t>Ежемесячный платеж за 03/2027</t>
        </is>
      </c>
      <c r="J40" s="13" t="n"/>
      <c r="K40" s="73" t="n"/>
      <c r="N40" s="47" t="n">
        <v>35</v>
      </c>
      <c r="O40" s="48" t="n">
        <v>46462</v>
      </c>
      <c r="P40" s="49" t="n">
        <v>6581.68</v>
      </c>
      <c r="Q40" s="49" t="n">
        <v>3649.43</v>
      </c>
      <c r="R40" s="51" t="n">
        <v>2932.25</v>
      </c>
      <c r="S40" s="52" t="n">
        <v>120052.62</v>
      </c>
      <c r="T40" s="50" t="inlineStr">
        <is>
          <t>Ежемесячный платеж за 03/2027</t>
        </is>
      </c>
    </row>
    <row r="41" ht="12" customHeight="1">
      <c r="A41" s="17" t="n"/>
      <c r="B41" s="23" t="n">
        <v>36</v>
      </c>
      <c r="C41" s="24" t="n">
        <v>46493</v>
      </c>
      <c r="D41" s="25" t="n">
        <v>22673.84</v>
      </c>
      <c r="E41" s="25" t="n">
        <v>12853.77</v>
      </c>
      <c r="F41" s="27" t="n">
        <v>9820.07</v>
      </c>
      <c r="G41" s="30" t="n">
        <v>416973.15</v>
      </c>
      <c r="H41" s="26" t="inlineStr">
        <is>
          <t>Ежемесячный платеж за 04/2027</t>
        </is>
      </c>
      <c r="J41" s="13" t="n"/>
      <c r="K41" s="73" t="n"/>
      <c r="N41" s="47" t="n">
        <v>36</v>
      </c>
      <c r="O41" s="48" t="n">
        <v>46493</v>
      </c>
      <c r="P41" s="49" t="n">
        <v>6581.68</v>
      </c>
      <c r="Q41" s="49" t="n">
        <v>3431.04</v>
      </c>
      <c r="R41" s="51" t="n">
        <v>3150.64</v>
      </c>
      <c r="S41" s="52" t="n">
        <v>116621.58</v>
      </c>
      <c r="T41" s="50" t="inlineStr">
        <is>
          <t>Ежемесячный платеж за 04/2027</t>
        </is>
      </c>
    </row>
    <row r="42" ht="12" customHeight="1">
      <c r="A42" s="17" t="n"/>
      <c r="B42" s="23" t="n">
        <v>37</v>
      </c>
      <c r="C42" s="24" t="n">
        <v>46523</v>
      </c>
      <c r="D42" s="25" t="n">
        <v>22673.84</v>
      </c>
      <c r="E42" s="25" t="n">
        <v>13454.74</v>
      </c>
      <c r="F42" s="27" t="n">
        <v>9219.1</v>
      </c>
      <c r="G42" s="30" t="n">
        <v>403518.41</v>
      </c>
      <c r="H42" s="26" t="inlineStr">
        <is>
          <t>Ежемесячный платеж за 05/2027</t>
        </is>
      </c>
      <c r="J42" s="13" t="n"/>
      <c r="K42" s="73" t="n"/>
      <c r="N42" s="47" t="n">
        <v>37</v>
      </c>
      <c r="O42" s="48" t="n">
        <v>46523</v>
      </c>
      <c r="P42" s="49" t="n">
        <v>6581.68</v>
      </c>
      <c r="Q42" s="49" t="n">
        <v>3619.81</v>
      </c>
      <c r="R42" s="51" t="n">
        <v>2961.87</v>
      </c>
      <c r="S42" s="52" t="n">
        <v>113001.77</v>
      </c>
      <c r="T42" s="50" t="inlineStr">
        <is>
          <t>Ежемесячный платеж за 05/2027</t>
        </is>
      </c>
    </row>
    <row r="43" ht="12" customHeight="1">
      <c r="A43" s="17" t="n"/>
      <c r="B43" s="23" t="n">
        <v>38</v>
      </c>
      <c r="C43" s="24" t="n">
        <v>46554</v>
      </c>
      <c r="D43" s="25" t="n">
        <v>22673.84</v>
      </c>
      <c r="E43" s="25" t="n">
        <v>13454.83</v>
      </c>
      <c r="F43" s="27" t="n">
        <v>9219.01</v>
      </c>
      <c r="G43" s="30" t="n">
        <v>390063.58</v>
      </c>
      <c r="H43" s="26" t="inlineStr">
        <is>
          <t>Ежемесячный платеж за 06/2027</t>
        </is>
      </c>
      <c r="J43" s="13" t="n"/>
      <c r="K43" s="73" t="n"/>
      <c r="N43" s="47" t="n">
        <v>38</v>
      </c>
      <c r="O43" s="48" t="n">
        <v>46554</v>
      </c>
      <c r="P43" s="49" t="n">
        <v>6581.68</v>
      </c>
      <c r="Q43" s="49" t="n">
        <v>3616.08</v>
      </c>
      <c r="R43" s="51" t="n">
        <v>2965.6</v>
      </c>
      <c r="S43" s="52" t="n">
        <v>109385.69</v>
      </c>
      <c r="T43" s="50" t="inlineStr">
        <is>
          <t>Ежемесячный платеж за 06/2027</t>
        </is>
      </c>
    </row>
    <row r="44" ht="12" customHeight="1">
      <c r="A44" s="17" t="n"/>
      <c r="B44" s="23" t="n">
        <v>39</v>
      </c>
      <c r="C44" s="24" t="n">
        <v>46584</v>
      </c>
      <c r="D44" s="25" t="n">
        <v>22673.84</v>
      </c>
      <c r="E44" s="25" t="n">
        <v>14049.69</v>
      </c>
      <c r="F44" s="27" t="n">
        <v>8624.15</v>
      </c>
      <c r="G44" s="30" t="n">
        <v>376013.89</v>
      </c>
      <c r="H44" s="26" t="inlineStr">
        <is>
          <t>Ежемесячный платеж за 07/2027</t>
        </is>
      </c>
      <c r="J44" s="13" t="n"/>
      <c r="K44" s="73" t="n"/>
      <c r="N44" s="47" t="n">
        <v>39</v>
      </c>
      <c r="O44" s="48" t="n">
        <v>46584</v>
      </c>
      <c r="P44" s="49" t="n">
        <v>6581.68</v>
      </c>
      <c r="Q44" s="49" t="n">
        <v>3803.58</v>
      </c>
      <c r="R44" s="51" t="n">
        <v>2778.1</v>
      </c>
      <c r="S44" s="52" t="n">
        <v>105582.11</v>
      </c>
      <c r="T44" s="50" t="inlineStr">
        <is>
          <t>Ежемесячный платеж за 07/2027</t>
        </is>
      </c>
    </row>
    <row r="45" ht="12" customHeight="1">
      <c r="A45" s="17" t="n"/>
      <c r="B45" s="23" t="n">
        <v>40</v>
      </c>
      <c r="C45" s="24" t="n">
        <v>46615</v>
      </c>
      <c r="D45" s="25" t="n">
        <v>22673.84</v>
      </c>
      <c r="E45" s="25" t="n">
        <v>14083.21</v>
      </c>
      <c r="F45" s="27" t="n">
        <v>8590.629999999999</v>
      </c>
      <c r="G45" s="30" t="n">
        <v>361930.68</v>
      </c>
      <c r="H45" s="26" t="inlineStr">
        <is>
          <t>Ежемесячный платеж за 08/2027</t>
        </is>
      </c>
      <c r="J45" s="13" t="n"/>
      <c r="K45" s="73" t="n"/>
      <c r="N45" s="47" t="n">
        <v>40</v>
      </c>
      <c r="O45" s="48" t="n">
        <v>46615</v>
      </c>
      <c r="P45" s="49" t="n">
        <v>6581.68</v>
      </c>
      <c r="Q45" s="49" t="n">
        <v>3810.8</v>
      </c>
      <c r="R45" s="51" t="n">
        <v>2770.88</v>
      </c>
      <c r="S45" s="52" t="n">
        <v>101771.31</v>
      </c>
      <c r="T45" s="50" t="inlineStr">
        <is>
          <t>Ежемесячный платеж за 08/2027</t>
        </is>
      </c>
    </row>
    <row r="46" ht="12" customHeight="1">
      <c r="A46" s="17" t="n"/>
      <c r="B46" s="23" t="n">
        <v>41</v>
      </c>
      <c r="C46" s="24" t="n">
        <v>46646</v>
      </c>
      <c r="D46" s="25" t="n">
        <v>22673.84</v>
      </c>
      <c r="E46" s="25" t="n">
        <v>14404.96</v>
      </c>
      <c r="F46" s="27" t="n">
        <v>8268.879999999999</v>
      </c>
      <c r="G46" s="30" t="n">
        <v>347525.72</v>
      </c>
      <c r="H46" s="26" t="inlineStr">
        <is>
          <t>Ежемесячный платеж за 09/2027</t>
        </is>
      </c>
      <c r="J46" s="13" t="n"/>
      <c r="K46" s="73" t="n"/>
      <c r="N46" s="47" t="n">
        <v>41</v>
      </c>
      <c r="O46" s="48" t="n">
        <v>46646</v>
      </c>
      <c r="P46" s="49" t="n">
        <v>6581.68</v>
      </c>
      <c r="Q46" s="49" t="n">
        <v>3910.81</v>
      </c>
      <c r="R46" s="51" t="n">
        <v>2670.87</v>
      </c>
      <c r="S46" s="52" t="n">
        <v>97860.5</v>
      </c>
      <c r="T46" s="50" t="inlineStr">
        <is>
          <t>Ежемесячный платеж за 09/2027</t>
        </is>
      </c>
    </row>
    <row r="47" ht="12" customHeight="1">
      <c r="A47" s="17" t="n"/>
      <c r="B47" s="23" t="n">
        <v>42</v>
      </c>
      <c r="C47" s="24" t="n">
        <v>46676</v>
      </c>
      <c r="D47" s="25" t="n">
        <v>22673.84</v>
      </c>
      <c r="E47" s="25" t="n">
        <v>14990.19</v>
      </c>
      <c r="F47" s="27" t="n">
        <v>7683.65</v>
      </c>
      <c r="G47" s="30" t="n">
        <v>332535.53</v>
      </c>
      <c r="H47" s="26" t="inlineStr">
        <is>
          <t>Ежемесячный платеж за 10/2027</t>
        </is>
      </c>
      <c r="J47" s="13" t="n"/>
      <c r="K47" s="73" t="n"/>
      <c r="N47" s="47" t="n">
        <v>42</v>
      </c>
      <c r="O47" s="48" t="n">
        <v>46676</v>
      </c>
      <c r="P47" s="49" t="n">
        <v>6581.68</v>
      </c>
      <c r="Q47" s="49" t="n">
        <v>4096.29</v>
      </c>
      <c r="R47" s="51" t="n">
        <v>2485.39</v>
      </c>
      <c r="S47" s="52" t="n">
        <v>93764.21000000001</v>
      </c>
      <c r="T47" s="50" t="inlineStr">
        <is>
          <t>Ежемесячный платеж за 10/2027</t>
        </is>
      </c>
    </row>
    <row r="48" ht="12" customHeight="1">
      <c r="A48" s="17" t="n"/>
      <c r="B48" s="23" t="n">
        <v>43</v>
      </c>
      <c r="C48" s="24" t="n">
        <v>46707</v>
      </c>
      <c r="D48" s="25" t="n">
        <v>22673.84</v>
      </c>
      <c r="E48" s="25" t="n">
        <v>15076.54</v>
      </c>
      <c r="F48" s="27" t="n">
        <v>7597.3</v>
      </c>
      <c r="G48" s="30" t="n">
        <v>317458.99</v>
      </c>
      <c r="H48" s="26" t="inlineStr">
        <is>
          <t>Ежемесячный платеж за 11/2027</t>
        </is>
      </c>
      <c r="J48" s="13" t="n"/>
      <c r="K48" s="73" t="n"/>
      <c r="N48" s="47" t="n">
        <v>43</v>
      </c>
      <c r="O48" s="48" t="n">
        <v>46707</v>
      </c>
      <c r="P48" s="49" t="n">
        <v>6581.68</v>
      </c>
      <c r="Q48" s="49" t="n">
        <v>4120.95</v>
      </c>
      <c r="R48" s="51" t="n">
        <v>2460.73</v>
      </c>
      <c r="S48" s="52" t="n">
        <v>89643.25999999999</v>
      </c>
      <c r="T48" s="50" t="inlineStr">
        <is>
          <t>Ежемесячный платеж за 11/2027</t>
        </is>
      </c>
    </row>
    <row r="49" ht="12" customHeight="1">
      <c r="A49" s="17" t="n"/>
      <c r="B49" s="23" t="n">
        <v>44</v>
      </c>
      <c r="C49" s="24" t="n">
        <v>46737</v>
      </c>
      <c r="D49" s="25" t="n">
        <v>22673.84</v>
      </c>
      <c r="E49" s="25" t="n">
        <v>15654.95</v>
      </c>
      <c r="F49" s="27" t="n">
        <v>7018.89</v>
      </c>
      <c r="G49" s="30" t="n">
        <v>301804.04</v>
      </c>
      <c r="H49" s="26" t="inlineStr">
        <is>
          <t>Ежемесячный платеж за 12/2027</t>
        </is>
      </c>
      <c r="J49" s="13" t="n"/>
      <c r="K49" s="73" t="n"/>
      <c r="N49" s="47" t="n">
        <v>44</v>
      </c>
      <c r="O49" s="48" t="n">
        <v>46737</v>
      </c>
      <c r="P49" s="49" t="n">
        <v>6581.68</v>
      </c>
      <c r="Q49" s="49" t="n">
        <v>4304.99</v>
      </c>
      <c r="R49" s="51" t="n">
        <v>2276.69</v>
      </c>
      <c r="S49" s="52" t="n">
        <v>85338.27</v>
      </c>
      <c r="T49" s="50" t="inlineStr">
        <is>
          <t>Ежемесячный платеж за 12/2027</t>
        </is>
      </c>
    </row>
    <row r="50" ht="12" customHeight="1">
      <c r="A50" s="17" t="n"/>
      <c r="B50" s="23" t="n">
        <v>45</v>
      </c>
      <c r="C50" s="24" t="n">
        <v>46768</v>
      </c>
      <c r="D50" s="25" t="n">
        <v>22673.84</v>
      </c>
      <c r="E50" s="25" t="n">
        <v>15788.37</v>
      </c>
      <c r="F50" s="27" t="n">
        <v>6885.47</v>
      </c>
      <c r="G50" s="30" t="n">
        <v>286015.67</v>
      </c>
      <c r="H50" s="26" t="inlineStr">
        <is>
          <t>Ежемесячный платеж за 01/2028</t>
        </is>
      </c>
      <c r="J50" s="13" t="n"/>
      <c r="K50" s="73" t="n"/>
      <c r="N50" s="47" t="n">
        <v>45</v>
      </c>
      <c r="O50" s="48" t="n">
        <v>46768</v>
      </c>
      <c r="P50" s="49" t="n">
        <v>6581.68</v>
      </c>
      <c r="Q50" s="49" t="n">
        <v>4345.23</v>
      </c>
      <c r="R50" s="51" t="n">
        <v>2236.45</v>
      </c>
      <c r="S50" s="52" t="n">
        <v>80993.03999999999</v>
      </c>
      <c r="T50" s="50" t="inlineStr">
        <is>
          <t>Ежемесячный платеж за 01/2028</t>
        </is>
      </c>
    </row>
    <row r="51" ht="12" customHeight="1">
      <c r="A51" s="17" t="n"/>
      <c r="B51" s="23" t="n">
        <v>46</v>
      </c>
      <c r="C51" s="24" t="n">
        <v>46799</v>
      </c>
      <c r="D51" s="25" t="n">
        <v>22673.84</v>
      </c>
      <c r="E51" s="25" t="n">
        <v>16157.22</v>
      </c>
      <c r="F51" s="27" t="n">
        <v>6516.62</v>
      </c>
      <c r="G51" s="30" t="n">
        <v>269858.45</v>
      </c>
      <c r="H51" s="26" t="inlineStr">
        <is>
          <t>Ежемесячный платеж за 02/2028</t>
        </is>
      </c>
      <c r="J51" s="13" t="n"/>
      <c r="K51" s="73" t="n"/>
      <c r="N51" s="47" t="n">
        <v>46</v>
      </c>
      <c r="O51" s="48" t="n">
        <v>46799</v>
      </c>
      <c r="P51" s="49" t="n">
        <v>6581.68</v>
      </c>
      <c r="Q51" s="49" t="n">
        <v>4461.92</v>
      </c>
      <c r="R51" s="51" t="n">
        <v>2119.76</v>
      </c>
      <c r="S51" s="52" t="n">
        <v>76531.12</v>
      </c>
      <c r="T51" s="50" t="inlineStr">
        <is>
          <t>Ежемесячный платеж за 02/2028</t>
        </is>
      </c>
    </row>
    <row r="52" ht="12" customHeight="1">
      <c r="A52" s="17" t="n"/>
      <c r="B52" s="23" t="n">
        <v>47</v>
      </c>
      <c r="C52" s="24" t="n">
        <v>46828</v>
      </c>
      <c r="D52" s="25" t="n">
        <v>22673.84</v>
      </c>
      <c r="E52" s="25" t="n">
        <v>16922.02</v>
      </c>
      <c r="F52" s="27" t="n">
        <v>5751.82</v>
      </c>
      <c r="G52" s="30" t="n">
        <v>252936.43</v>
      </c>
      <c r="H52" s="26" t="inlineStr">
        <is>
          <t>Ежемесячный платеж за 03/2028</t>
        </is>
      </c>
      <c r="J52" s="13" t="n"/>
      <c r="K52" s="73" t="n"/>
      <c r="N52" s="47" t="n">
        <v>47</v>
      </c>
      <c r="O52" s="48" t="n">
        <v>46828</v>
      </c>
      <c r="P52" s="49" t="n">
        <v>6581.68</v>
      </c>
      <c r="Q52" s="49" t="n">
        <v>4707.92</v>
      </c>
      <c r="R52" s="51" t="n">
        <v>1873.76</v>
      </c>
      <c r="S52" s="52" t="n">
        <v>71823.2</v>
      </c>
      <c r="T52" s="50" t="inlineStr">
        <is>
          <t>Ежемесячный платеж за 03/2028</t>
        </is>
      </c>
    </row>
    <row r="53" ht="12" customHeight="1">
      <c r="A53" s="17" t="n"/>
      <c r="B53" s="23" t="n">
        <v>48</v>
      </c>
      <c r="C53" s="24" t="n">
        <v>46859</v>
      </c>
      <c r="D53" s="25" t="n">
        <v>22673.84</v>
      </c>
      <c r="E53" s="25" t="n">
        <v>16910.9</v>
      </c>
      <c r="F53" s="27" t="n">
        <v>5762.94</v>
      </c>
      <c r="G53" s="30" t="n">
        <v>236025.53</v>
      </c>
      <c r="H53" s="26" t="inlineStr">
        <is>
          <t>Ежемесячный платеж за 04/2028</t>
        </is>
      </c>
      <c r="J53" s="13" t="n"/>
      <c r="K53" s="73" t="n"/>
      <c r="N53" s="47" t="n">
        <v>48</v>
      </c>
      <c r="O53" s="48" t="n">
        <v>46859</v>
      </c>
      <c r="P53" s="49" t="n">
        <v>6581.68</v>
      </c>
      <c r="Q53" s="49" t="n">
        <v>4701.91</v>
      </c>
      <c r="R53" s="51" t="n">
        <v>1879.77</v>
      </c>
      <c r="S53" s="52" t="n">
        <v>67121.28999999999</v>
      </c>
      <c r="T53" s="50" t="inlineStr">
        <is>
          <t>Ежемесячный платеж за 04/2028</t>
        </is>
      </c>
    </row>
    <row r="54" ht="12" customHeight="1">
      <c r="A54" s="17" t="n"/>
      <c r="B54" s="23" t="n">
        <v>49</v>
      </c>
      <c r="C54" s="24" t="n">
        <v>46889</v>
      </c>
      <c r="D54" s="25" t="n">
        <v>22673.84</v>
      </c>
      <c r="E54" s="25" t="n">
        <v>17469.67</v>
      </c>
      <c r="F54" s="27" t="n">
        <v>5204.17</v>
      </c>
      <c r="G54" s="30" t="n">
        <v>218555.86</v>
      </c>
      <c r="H54" s="26" t="inlineStr">
        <is>
          <t>Ежемесячный платеж за 05/2028</t>
        </is>
      </c>
      <c r="J54" s="13" t="n"/>
      <c r="K54" s="73" t="n"/>
      <c r="N54" s="47" t="n">
        <v>49</v>
      </c>
      <c r="O54" s="48" t="n">
        <v>46889</v>
      </c>
      <c r="P54" s="49" t="n">
        <v>6581.68</v>
      </c>
      <c r="Q54" s="49" t="n">
        <v>4881.64</v>
      </c>
      <c r="R54" s="51" t="n">
        <v>1700.04</v>
      </c>
      <c r="S54" s="52" t="n">
        <v>62239.65</v>
      </c>
      <c r="T54" s="50" t="inlineStr">
        <is>
          <t>Ежемесячный платеж за 05/2028</t>
        </is>
      </c>
    </row>
    <row r="55" ht="12" customHeight="1">
      <c r="A55" s="17" t="n"/>
      <c r="B55" s="23" t="n">
        <v>50</v>
      </c>
      <c r="C55" s="24" t="n">
        <v>46920</v>
      </c>
      <c r="D55" s="25" t="n">
        <v>22673.84</v>
      </c>
      <c r="E55" s="25" t="n">
        <v>17694.23</v>
      </c>
      <c r="F55" s="27" t="n">
        <v>4979.61</v>
      </c>
      <c r="G55" s="30" t="n">
        <v>200861.63</v>
      </c>
      <c r="H55" s="26" t="inlineStr">
        <is>
          <t>Ежемесячный платеж за 06/2028</t>
        </is>
      </c>
      <c r="J55" s="13" t="n"/>
      <c r="K55" s="73" t="n"/>
      <c r="N55" s="47" t="n">
        <v>50</v>
      </c>
      <c r="O55" s="48" t="n">
        <v>46920</v>
      </c>
      <c r="P55" s="49" t="n">
        <v>6581.68</v>
      </c>
      <c r="Q55" s="49" t="n">
        <v>4952.74</v>
      </c>
      <c r="R55" s="51" t="n">
        <v>1628.94</v>
      </c>
      <c r="S55" s="52" t="n">
        <v>57286.91</v>
      </c>
      <c r="T55" s="50" t="inlineStr">
        <is>
          <t>Ежемесячный платеж за 06/2028</t>
        </is>
      </c>
    </row>
    <row r="56" ht="12" customHeight="1">
      <c r="A56" s="17" t="n"/>
      <c r="B56" s="23" t="n">
        <v>51</v>
      </c>
      <c r="C56" s="24" t="n">
        <v>46950</v>
      </c>
      <c r="D56" s="25" t="n">
        <v>22673.84</v>
      </c>
      <c r="E56" s="25" t="n">
        <v>18245.01</v>
      </c>
      <c r="F56" s="27" t="n">
        <v>4428.83</v>
      </c>
      <c r="G56" s="30" t="n">
        <v>182616.62</v>
      </c>
      <c r="H56" s="26" t="inlineStr">
        <is>
          <t>Ежемесячный платеж за 07/2028</t>
        </is>
      </c>
      <c r="J56" s="13" t="n"/>
      <c r="K56" s="73" t="n"/>
      <c r="N56" s="47" t="n">
        <v>51</v>
      </c>
      <c r="O56" s="48" t="n">
        <v>46950</v>
      </c>
      <c r="P56" s="49" t="n">
        <v>6581.68</v>
      </c>
      <c r="Q56" s="49" t="n">
        <v>5130.72</v>
      </c>
      <c r="R56" s="51" t="n">
        <v>1450.96</v>
      </c>
      <c r="S56" s="52" t="n">
        <v>52156.19</v>
      </c>
      <c r="T56" s="50" t="inlineStr">
        <is>
          <t>Ежемесячный платеж за 07/2028</t>
        </is>
      </c>
    </row>
    <row r="57" ht="12" customHeight="1">
      <c r="A57" s="17" t="n"/>
      <c r="B57" s="23" t="n">
        <v>52</v>
      </c>
      <c r="C57" s="24" t="n">
        <v>46981</v>
      </c>
      <c r="D57" s="25" t="n">
        <v>22673.84</v>
      </c>
      <c r="E57" s="25" t="n">
        <v>18513.07</v>
      </c>
      <c r="F57" s="27" t="n">
        <v>4160.77</v>
      </c>
      <c r="G57" s="30" t="n">
        <v>164103.55</v>
      </c>
      <c r="H57" s="26" t="inlineStr">
        <is>
          <t>Ежемесячный платеж за 08/2028</t>
        </is>
      </c>
      <c r="J57" s="13" t="n"/>
      <c r="K57" s="73" t="n"/>
      <c r="N57" s="47" t="n">
        <v>52</v>
      </c>
      <c r="O57" s="48" t="n">
        <v>46981</v>
      </c>
      <c r="P57" s="49" t="n">
        <v>6581.68</v>
      </c>
      <c r="Q57" s="49" t="n">
        <v>5216.64</v>
      </c>
      <c r="R57" s="51" t="n">
        <v>1365.04</v>
      </c>
      <c r="S57" s="52" t="n">
        <v>46939.55</v>
      </c>
      <c r="T57" s="50" t="inlineStr">
        <is>
          <t>Ежемесячный платеж за 08/2028</t>
        </is>
      </c>
    </row>
    <row r="58" ht="12" customHeight="1">
      <c r="A58" s="17" t="n"/>
      <c r="B58" s="23" t="n">
        <v>53</v>
      </c>
      <c r="C58" s="24" t="n">
        <v>47012</v>
      </c>
      <c r="D58" s="25" t="n">
        <v>22673.84</v>
      </c>
      <c r="E58" s="25" t="n">
        <v>18934.88</v>
      </c>
      <c r="F58" s="27" t="n">
        <v>3738.96</v>
      </c>
      <c r="G58" s="30" t="n">
        <v>145168.67</v>
      </c>
      <c r="H58" s="26" t="inlineStr">
        <is>
          <t>Ежемесячный платеж за 09/2028</t>
        </is>
      </c>
      <c r="J58" s="13" t="n"/>
      <c r="K58" s="73" t="n"/>
      <c r="N58" s="47" t="n">
        <v>53</v>
      </c>
      <c r="O58" s="48" t="n">
        <v>47012</v>
      </c>
      <c r="P58" s="49" t="n">
        <v>6581.68</v>
      </c>
      <c r="Q58" s="49" t="n">
        <v>5353.17</v>
      </c>
      <c r="R58" s="51" t="n">
        <v>1228.51</v>
      </c>
      <c r="S58" s="52" t="n">
        <v>41586.38</v>
      </c>
      <c r="T58" s="50" t="inlineStr">
        <is>
          <t>Ежемесячный платеж за 09/2028</t>
        </is>
      </c>
    </row>
    <row r="59" ht="12" customHeight="1">
      <c r="A59" s="17" t="n"/>
      <c r="B59" s="23" t="n">
        <v>54</v>
      </c>
      <c r="C59" s="24" t="n">
        <v>47042</v>
      </c>
      <c r="D59" s="25" t="n">
        <v>22673.84</v>
      </c>
      <c r="E59" s="25" t="n">
        <v>19472.99</v>
      </c>
      <c r="F59" s="27" t="n">
        <v>3200.85</v>
      </c>
      <c r="G59" s="30" t="n">
        <v>125695.68</v>
      </c>
      <c r="H59" s="26" t="inlineStr">
        <is>
          <t>Ежемесячный платеж за 10/2028</t>
        </is>
      </c>
      <c r="J59" s="13" t="n"/>
      <c r="K59" s="73" t="n"/>
      <c r="N59" s="47" t="n">
        <v>54</v>
      </c>
      <c r="O59" s="48" t="n">
        <v>47042</v>
      </c>
      <c r="P59" s="49" t="n">
        <v>6581.68</v>
      </c>
      <c r="Q59" s="49" t="n">
        <v>5528.39</v>
      </c>
      <c r="R59" s="51" t="n">
        <v>1053.29</v>
      </c>
      <c r="S59" s="52" t="n">
        <v>36057.99</v>
      </c>
      <c r="T59" s="50" t="inlineStr">
        <is>
          <t>Ежемесячный платеж за 10/2028</t>
        </is>
      </c>
    </row>
    <row r="60" ht="12" customHeight="1">
      <c r="A60" s="17" t="n"/>
      <c r="B60" s="23" t="n">
        <v>55</v>
      </c>
      <c r="C60" s="24" t="n">
        <v>47073</v>
      </c>
      <c r="D60" s="25" t="n">
        <v>22673.84</v>
      </c>
      <c r="E60" s="25" t="n">
        <v>19809.97</v>
      </c>
      <c r="F60" s="27" t="n">
        <v>2863.87</v>
      </c>
      <c r="G60" s="30" t="n">
        <v>105885.71</v>
      </c>
      <c r="H60" s="26" t="inlineStr">
        <is>
          <t>Ежемесячный платеж за 11/2028</t>
        </is>
      </c>
      <c r="J60" s="13" t="n"/>
      <c r="K60" s="73" t="n"/>
      <c r="N60" s="47" t="n">
        <v>55</v>
      </c>
      <c r="O60" s="48" t="n">
        <v>47073</v>
      </c>
      <c r="P60" s="49" t="n">
        <v>6581.68</v>
      </c>
      <c r="Q60" s="49" t="n">
        <v>5637.97</v>
      </c>
      <c r="R60" s="51" t="n">
        <v>943.71</v>
      </c>
      <c r="S60" s="52" t="n">
        <v>30420.02</v>
      </c>
      <c r="T60" s="50" t="inlineStr">
        <is>
          <t>Ежемесячный платеж за 11/2028</t>
        </is>
      </c>
    </row>
    <row r="61" ht="12" customHeight="1">
      <c r="A61" s="17" t="n"/>
      <c r="B61" s="23" t="n">
        <v>56</v>
      </c>
      <c r="C61" s="24" t="n">
        <v>47103</v>
      </c>
      <c r="D61" s="25" t="n">
        <v>22673.84</v>
      </c>
      <c r="E61" s="25" t="n">
        <v>20339.15</v>
      </c>
      <c r="F61" s="27" t="n">
        <v>2334.69</v>
      </c>
      <c r="G61" s="30" t="n">
        <v>85546.56</v>
      </c>
      <c r="H61" s="26" t="inlineStr">
        <is>
          <t>Ежемесячный платеж за 12/2028</t>
        </is>
      </c>
      <c r="J61" s="13" t="n"/>
      <c r="K61" s="73" t="n"/>
      <c r="N61" s="47" t="n">
        <v>56</v>
      </c>
      <c r="O61" s="48" t="n">
        <v>47103</v>
      </c>
      <c r="P61" s="49" t="n">
        <v>6581.68</v>
      </c>
      <c r="Q61" s="49" t="n">
        <v>5811.21</v>
      </c>
      <c r="R61" s="51" t="n">
        <v>770.47</v>
      </c>
      <c r="S61" s="52" t="n">
        <v>24608.81</v>
      </c>
      <c r="T61" s="50" t="inlineStr">
        <is>
          <t>Ежемесячный платеж за 12/2028</t>
        </is>
      </c>
    </row>
    <row r="62" ht="12" customHeight="1">
      <c r="A62" s="17" t="n"/>
      <c r="B62" s="23" t="n">
        <v>57</v>
      </c>
      <c r="C62" s="24" t="n">
        <v>47134</v>
      </c>
      <c r="D62" s="25" t="n">
        <v>22673.84</v>
      </c>
      <c r="E62" s="25" t="n">
        <v>20721.98</v>
      </c>
      <c r="F62" s="27" t="n">
        <v>1951.86</v>
      </c>
      <c r="G62" s="30" t="n">
        <v>64824.58</v>
      </c>
      <c r="H62" s="26" t="inlineStr">
        <is>
          <t>Ежемесячный платеж за 01/2029</t>
        </is>
      </c>
      <c r="J62" s="13" t="n"/>
      <c r="K62" s="73" t="n"/>
      <c r="N62" s="47" t="n">
        <v>57</v>
      </c>
      <c r="O62" s="48" t="n">
        <v>47134</v>
      </c>
      <c r="P62" s="49" t="n">
        <v>6581.68</v>
      </c>
      <c r="Q62" s="49" t="n">
        <v>5936.7</v>
      </c>
      <c r="R62" s="51" t="n">
        <v>644.98</v>
      </c>
      <c r="S62" s="52" t="n">
        <v>18672.11</v>
      </c>
      <c r="T62" s="50" t="inlineStr">
        <is>
          <t>Ежемесячный платеж за 01/2029</t>
        </is>
      </c>
    </row>
    <row r="63" ht="12" customHeight="1">
      <c r="A63" s="17" t="n"/>
      <c r="B63" s="23" t="n">
        <v>58</v>
      </c>
      <c r="C63" s="24" t="n">
        <v>47165</v>
      </c>
      <c r="D63" s="25" t="n">
        <v>22673.84</v>
      </c>
      <c r="E63" s="25" t="n">
        <v>21192.82</v>
      </c>
      <c r="F63" s="27" t="n">
        <v>1481.02</v>
      </c>
      <c r="G63" s="30" t="n">
        <v>43631.76</v>
      </c>
      <c r="H63" s="26" t="inlineStr">
        <is>
          <t>Ежемесячный платеж за 02/2029</t>
        </is>
      </c>
      <c r="J63" s="13" t="n"/>
      <c r="K63" s="73" t="n"/>
      <c r="N63" s="47" t="n">
        <v>58</v>
      </c>
      <c r="O63" s="48" t="n">
        <v>47165</v>
      </c>
      <c r="P63" s="49" t="n">
        <v>6581.68</v>
      </c>
      <c r="Q63" s="49" t="n">
        <v>6091.65</v>
      </c>
      <c r="R63" s="51" t="n">
        <v>490.03</v>
      </c>
      <c r="S63" s="52" t="n">
        <v>12580.46</v>
      </c>
      <c r="T63" s="50" t="inlineStr">
        <is>
          <t>Ежемесячный платеж за 02/2029</t>
        </is>
      </c>
    </row>
    <row r="64" ht="12" customHeight="1">
      <c r="A64" s="17" t="n"/>
      <c r="B64" s="23" t="n">
        <v>59</v>
      </c>
      <c r="C64" s="24" t="n">
        <v>47193</v>
      </c>
      <c r="D64" s="25" t="n">
        <v>22673.84</v>
      </c>
      <c r="E64" s="25" t="n">
        <v>21773.47</v>
      </c>
      <c r="F64" s="27" t="n">
        <v>900.37</v>
      </c>
      <c r="G64" s="30" t="n">
        <v>21858.29</v>
      </c>
      <c r="H64" s="26" t="inlineStr">
        <is>
          <t>Ежемесячный платеж за 03/2029</t>
        </is>
      </c>
      <c r="J64" s="13" t="n"/>
      <c r="K64" s="73" t="n"/>
      <c r="N64" s="47" t="n">
        <v>59</v>
      </c>
      <c r="O64" s="48" t="n">
        <v>47193</v>
      </c>
      <c r="P64" s="49" t="n">
        <v>6581.68</v>
      </c>
      <c r="Q64" s="49" t="n">
        <v>6283.47</v>
      </c>
      <c r="R64" s="51" t="n">
        <v>298.21</v>
      </c>
      <c r="S64" s="52" t="n">
        <v>6296.99</v>
      </c>
      <c r="T64" s="50" t="inlineStr">
        <is>
          <t>Ежемесячный платеж за 03/2029</t>
        </is>
      </c>
    </row>
    <row r="65" ht="12" customHeight="1">
      <c r="A65" s="17" t="n"/>
      <c r="B65" s="23" t="n">
        <v>60</v>
      </c>
      <c r="C65" s="24" t="n">
        <v>47224</v>
      </c>
      <c r="D65" s="25" t="n">
        <v>22357.68</v>
      </c>
      <c r="E65" s="25" t="n">
        <v>21858.29</v>
      </c>
      <c r="F65" s="27" t="n">
        <v>499.39</v>
      </c>
      <c r="G65" s="30" t="n">
        <v>0</v>
      </c>
      <c r="H65" s="26" t="inlineStr">
        <is>
          <t>Ежемесячный платеж за 04/2029</t>
        </is>
      </c>
      <c r="J65" s="13" t="n"/>
      <c r="K65" s="73" t="n"/>
      <c r="N65" s="47" t="n">
        <v>60</v>
      </c>
      <c r="O65" s="48" t="n">
        <v>47224</v>
      </c>
      <c r="P65" s="49" t="n">
        <v>6462.25</v>
      </c>
      <c r="Q65" s="49" t="n">
        <v>6296.99</v>
      </c>
      <c r="R65" s="51" t="n">
        <v>165.26</v>
      </c>
      <c r="S65" s="52" t="n">
        <v>0</v>
      </c>
      <c r="T65" s="50" t="inlineStr">
        <is>
          <t>Ежемесячный платеж за 04/2029</t>
        </is>
      </c>
    </row>
    <row r="66" ht="15" customHeight="1">
      <c r="A66" s="17" t="n"/>
    </row>
    <row r="67" ht="15" customHeight="1">
      <c r="A67" s="15" t="n"/>
      <c r="B67" s="14" t="n"/>
      <c r="C67" s="14" t="n"/>
      <c r="D67" s="14" t="n"/>
      <c r="E67" s="14" t="n"/>
      <c r="F67" s="14" t="n"/>
      <c r="G67" s="14" t="n"/>
      <c r="H67" s="14" t="n"/>
    </row>
    <row r="68" ht="15" customHeight="1">
      <c r="L68" s="73" t="inlineStr">
        <is>
          <t>{"name":"","loanParameters":{"amount":744000.0,"rateType":1,"rate":0.269,"periodType":1,"changedByDateRates":[],"period":60,"date":"20240416","paymentType":1,"paymentRoundType":1,"paymentDateType":18,"firstPaymentPolicy":0,"onlyPercentFirstly":false,"tuneMonthAnnuity":false,"onlyPercentPeriod":12,"mortgageCost":0.0,"calendarTransferType":0,"isCalendarTransferTypeAppliedForPercents":false,"percentRoundType":2},"commissionParameters":[],"inflationParameters":{"isDiscounted":false,"rate":0.1,"periodType":1},"l</t>
        </is>
      </c>
    </row>
    <row r="69" ht="15" customHeight="1">
      <c r="L69" s="73" t="inlineStr">
        <is>
          <t>oanAdvancedRepayments":[],"loanAdvancedRepaymentPlan":null,"effectiveRateType":1}</t>
        </is>
      </c>
    </row>
  </sheetData>
  <mergeCells count="3">
    <mergeCell ref="B2:D2"/>
    <mergeCell ref="V3:X3"/>
    <mergeCell ref="N2:P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D14" sqref="D14"/>
    </sheetView>
  </sheetViews>
  <sheetFormatPr baseColWidth="8" defaultRowHeight="20.1" customHeight="1"/>
  <cols>
    <col width="40.28515625" bestFit="1" customWidth="1" min="1" max="1"/>
    <col width="8" customWidth="1" min="2" max="2"/>
  </cols>
  <sheetData>
    <row r="1" ht="20.1" customHeight="1">
      <c r="A1" s="1" t="inlineStr">
        <is>
          <t>Категория</t>
        </is>
      </c>
      <c r="B1" s="1" t="inlineStr">
        <is>
          <t>Сумма</t>
        </is>
      </c>
    </row>
    <row r="2" ht="20.1" customHeight="1">
      <c r="A2" s="2" t="inlineStr">
        <is>
          <t>Обязательные траты</t>
        </is>
      </c>
      <c r="B2" s="2">
        <f>SUMIF(Расходы!B:B,A2,Расходы!C:C)</f>
        <v/>
      </c>
    </row>
    <row r="3" ht="20.1" customHeight="1">
      <c r="A3" s="2" t="inlineStr">
        <is>
          <t>Продукты домой</t>
        </is>
      </c>
      <c r="B3" s="2">
        <f>SUMIF(Расходы!B:B,A3,Расходы!C:C)</f>
        <v/>
      </c>
    </row>
    <row r="4" ht="20.1" customHeight="1">
      <c r="A4" s="2" t="inlineStr">
        <is>
          <t>Еда вне дома</t>
        </is>
      </c>
      <c r="B4" s="2">
        <f>SUMIF(Расходы!B:B,A4,Расходы!C:C)</f>
        <v/>
      </c>
    </row>
    <row r="5" ht="20.1" customHeight="1">
      <c r="A5" s="2" t="inlineStr">
        <is>
          <t>Транспорт</t>
        </is>
      </c>
      <c r="B5" s="2">
        <f>SUMIF(Расходы!B:B,A5,Расходы!C:C)</f>
        <v/>
      </c>
    </row>
    <row r="6" ht="20.1" customHeight="1">
      <c r="A6" s="2" t="inlineStr">
        <is>
          <t>Товары для дома</t>
        </is>
      </c>
      <c r="B6" s="2">
        <f>SUMIF(Расходы!B:B,A6,Расходы!C:C)</f>
        <v/>
      </c>
    </row>
    <row r="7" ht="20.1" customHeight="1">
      <c r="A7" s="2" t="inlineStr">
        <is>
          <t>Товары для себя (одежда/косметика и тп)</t>
        </is>
      </c>
      <c r="B7" s="2">
        <f>SUMIF(Расходы!B:B,A7,Расходы!C:C)</f>
        <v/>
      </c>
    </row>
    <row r="8" ht="20.1" customHeight="1">
      <c r="A8" s="2" t="inlineStr">
        <is>
          <t>Медицина</t>
        </is>
      </c>
      <c r="B8" s="2">
        <f>SUMIF(Расходы!B:B,A8,Расходы!C:C)</f>
        <v/>
      </c>
    </row>
    <row r="9" ht="20.1" customHeight="1">
      <c r="A9" s="2" t="inlineStr">
        <is>
          <t>Курево</t>
        </is>
      </c>
      <c r="B9" s="2">
        <f>SUMIF(Расходы!B:B,A9,Расходы!C:C)</f>
        <v/>
      </c>
    </row>
    <row r="10" ht="20.1" customHeight="1">
      <c r="A10" s="2" t="inlineStr">
        <is>
          <t>Кошки</t>
        </is>
      </c>
      <c r="B10" s="2">
        <f>SUMIF(Расходы!B:B,A10,Расходы!C:C)</f>
        <v/>
      </c>
    </row>
    <row r="11" ht="20.1" customHeight="1">
      <c r="A11" s="2" t="inlineStr">
        <is>
          <t>Кофе</t>
        </is>
      </c>
      <c r="B11" s="2">
        <f>SUMIF(Расходы!B:B,A11,Расходы!C:C)</f>
        <v/>
      </c>
    </row>
    <row r="12" ht="20.1" customHeight="1">
      <c r="A12" s="2" t="inlineStr">
        <is>
          <t>Развлечения</t>
        </is>
      </c>
      <c r="B12" s="2">
        <f>SUMIF(Расходы!B:B,A12,Расходы!C:C)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</dc:creator>
  <dcterms:created xsi:type="dcterms:W3CDTF">2015-06-05T18:19:34Z</dcterms:created>
  <dcterms:modified xsi:type="dcterms:W3CDTF">2025-02-06T14:34:32Z</dcterms:modified>
  <cp:lastModifiedBy>Julia</cp:lastModifiedBy>
</cp:coreProperties>
</file>