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umi\Documents\GitHub\OHE Internship\"/>
    </mc:Choice>
  </mc:AlternateContent>
  <xr:revisionPtr revIDLastSave="0" documentId="13_ncr:1_{59104329-5456-484B-BDC8-479D4FE2AEEA}" xr6:coauthVersionLast="47" xr6:coauthVersionMax="47" xr10:uidLastSave="{00000000-0000-0000-0000-000000000000}"/>
  <bookViews>
    <workbookView xWindow="-108" yWindow="-108" windowWidth="23256" windowHeight="12576" xr2:uid="{38EE6B13-6D92-4354-809E-78B9BD3B9EC4}"/>
  </bookViews>
  <sheets>
    <sheet name="Cost Estimate" sheetId="1" r:id="rId1"/>
    <sheet name="Model 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17" i="1" s="1"/>
  <c r="C8" i="1"/>
  <c r="B8" i="1"/>
  <c r="E8" i="1" s="1"/>
  <c r="D7" i="1"/>
  <c r="D16" i="1" s="1"/>
  <c r="C7" i="1"/>
  <c r="B7" i="1"/>
  <c r="E7" i="1" s="1"/>
  <c r="D9" i="1"/>
  <c r="D18" i="1" s="1"/>
  <c r="C9" i="1"/>
  <c r="B9" i="1"/>
  <c r="E9" i="1" s="1"/>
  <c r="C6" i="1"/>
  <c r="C5" i="1"/>
  <c r="C4" i="1"/>
  <c r="B4" i="1"/>
  <c r="D6" i="1"/>
  <c r="D15" i="1" s="1"/>
  <c r="D5" i="1"/>
  <c r="D14" i="1" s="1"/>
  <c r="B6" i="1"/>
  <c r="B5" i="1"/>
  <c r="E5" i="1" s="1"/>
  <c r="D4" i="1"/>
  <c r="D13" i="1" s="1"/>
  <c r="E4" i="1" l="1"/>
  <c r="E6" i="1"/>
  <c r="C16" i="1"/>
  <c r="B16" i="1"/>
  <c r="E16" i="1" s="1"/>
  <c r="C18" i="1"/>
  <c r="B18" i="1"/>
  <c r="E18" i="1" s="1"/>
  <c r="C14" i="1"/>
  <c r="B14" i="1"/>
  <c r="C17" i="1"/>
  <c r="B17" i="1"/>
  <c r="E17" i="1" s="1"/>
  <c r="B15" i="1"/>
  <c r="E15" i="1" s="1"/>
  <c r="C15" i="1"/>
  <c r="C13" i="1"/>
  <c r="B13" i="1"/>
  <c r="E13" i="1" s="1"/>
  <c r="E1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Yumi</author>
  </authors>
  <commentList>
    <comment ref="F7" authorId="0" shapeId="0" xr:uid="{BB79DD8C-8B8A-47BE-974B-BF658B8A16A7}">
      <text>
        <r>
          <rPr>
            <b/>
            <sz val="9"/>
            <color indexed="81"/>
            <rFont val="Tahoma"/>
            <family val="2"/>
          </rPr>
          <t>Yumi:</t>
        </r>
        <r>
          <rPr>
            <sz val="9"/>
            <color indexed="81"/>
            <rFont val="Tahoma"/>
            <family val="2"/>
          </rPr>
          <t xml:space="preserve">
The app does not directly support urls.</t>
        </r>
      </text>
    </comment>
    <comment ref="E11" authorId="0" shapeId="0" xr:uid="{09361A27-1588-49C8-94B6-E8B4410E8DEE}">
      <text>
        <r>
          <rPr>
            <b/>
            <sz val="9"/>
            <color indexed="81"/>
            <rFont val="Tahoma"/>
            <family val="2"/>
          </rPr>
          <t>Yumi:</t>
        </r>
        <r>
          <rPr>
            <sz val="9"/>
            <color indexed="81"/>
            <rFont val="Tahoma"/>
            <family val="2"/>
          </rPr>
          <t xml:space="preserve">
The app does not directly support .pdf files. The text from the .pdf should be inputted.</t>
        </r>
      </text>
    </comment>
    <comment ref="F11" authorId="0" shapeId="0" xr:uid="{65C974F2-71BE-4B69-8913-52E2A1053750}">
      <text>
        <r>
          <rPr>
            <b/>
            <sz val="9"/>
            <color indexed="81"/>
            <rFont val="Tahoma"/>
            <family val="2"/>
          </rPr>
          <t>Yumi:</t>
        </r>
        <r>
          <rPr>
            <sz val="9"/>
            <color indexed="81"/>
            <rFont val="Tahoma"/>
            <family val="2"/>
          </rPr>
          <t xml:space="preserve">
As it faced the length limit, partial text from the .pdf should be inputted.</t>
        </r>
      </text>
    </comment>
    <comment ref="B17" authorId="0" shapeId="0" xr:uid="{9C138B0B-A7F9-4B85-8556-1E9BDFFABE48}">
      <text>
        <r>
          <rPr>
            <b/>
            <sz val="9"/>
            <color indexed="81"/>
            <rFont val="Tahoma"/>
            <family val="2"/>
          </rPr>
          <t>Yumi:</t>
        </r>
        <r>
          <rPr>
            <sz val="9"/>
            <color indexed="81"/>
            <rFont val="Tahoma"/>
            <family val="2"/>
          </rPr>
          <t xml:space="preserve">
As the model cannot recognize bold or strikethrough formatting, it is difficult to extract new indications from those pages.</t>
        </r>
      </text>
    </comment>
    <comment ref="F17" authorId="0" shapeId="0" xr:uid="{B37415CC-2691-4FD9-AFDA-97021A93478E}">
      <text>
        <r>
          <rPr>
            <b/>
            <sz val="9"/>
            <color indexed="81"/>
            <rFont val="Tahoma"/>
            <family val="2"/>
          </rPr>
          <t>Yumi:</t>
        </r>
        <r>
          <rPr>
            <sz val="9"/>
            <color indexed="81"/>
            <rFont val="Tahoma"/>
            <family val="2"/>
          </rPr>
          <t xml:space="preserve">
The app does not directly support urls.</t>
        </r>
      </text>
    </comment>
    <comment ref="E22" authorId="0" shapeId="0" xr:uid="{3364BCE9-B121-4EE8-9857-6F4EDF20C22B}">
      <text>
        <r>
          <rPr>
            <b/>
            <sz val="9"/>
            <color indexed="81"/>
            <rFont val="Tahoma"/>
            <family val="2"/>
          </rPr>
          <t>Yumi:</t>
        </r>
        <r>
          <rPr>
            <sz val="9"/>
            <color indexed="81"/>
            <rFont val="Tahoma"/>
            <family val="2"/>
          </rPr>
          <t xml:space="preserve">
The app does not directly support .pdf files. The text from the .pdf should be inputted.</t>
        </r>
      </text>
    </comment>
    <comment ref="D27" authorId="0" shapeId="0" xr:uid="{26F612B1-F7F6-4210-B3DA-069FFD3C749A}">
      <text>
        <r>
          <rPr>
            <b/>
            <sz val="9"/>
            <color indexed="81"/>
            <rFont val="Tahoma"/>
            <family val="2"/>
          </rPr>
          <t>Yumi:</t>
        </r>
        <r>
          <rPr>
            <sz val="9"/>
            <color indexed="81"/>
            <rFont val="Tahoma"/>
            <family val="2"/>
          </rPr>
          <t xml:space="preserve">
It took 3 times of generation to get the right answer.</t>
        </r>
      </text>
    </comment>
    <comment ref="D28" authorId="0" shapeId="0" xr:uid="{37D4AB5D-7F66-4F15-9355-763CA2717560}">
      <text>
        <r>
          <rPr>
            <b/>
            <sz val="9"/>
            <color indexed="81"/>
            <rFont val="Tahoma"/>
            <family val="2"/>
          </rPr>
          <t>Yumi:</t>
        </r>
        <r>
          <rPr>
            <sz val="9"/>
            <color indexed="81"/>
            <rFont val="Tahoma"/>
            <family val="2"/>
          </rPr>
          <t xml:space="preserve">
It took 3 times of generation to get the right answer.</t>
        </r>
      </text>
    </comment>
    <comment ref="E30" authorId="0" shapeId="0" xr:uid="{105ACFCD-D499-47D4-9DDF-A5C4275CAD7D}">
      <text>
        <r>
          <rPr>
            <b/>
            <sz val="9"/>
            <color indexed="81"/>
            <rFont val="Tahoma"/>
            <family val="2"/>
          </rPr>
          <t>Yumi:</t>
        </r>
        <r>
          <rPr>
            <sz val="9"/>
            <color indexed="81"/>
            <rFont val="Tahoma"/>
            <family val="2"/>
          </rPr>
          <t xml:space="preserve">
The app does not directly support .pdf files. The text from the .pdf should be inputted.</t>
        </r>
      </text>
    </comment>
  </commentList>
</comments>
</file>

<file path=xl/sharedStrings.xml><?xml version="1.0" encoding="utf-8"?>
<sst xmlns="http://schemas.openxmlformats.org/spreadsheetml/2006/main" count="167" uniqueCount="66">
  <si>
    <t>OpenAI</t>
  </si>
  <si>
    <t>Meta</t>
  </si>
  <si>
    <t>Llama3.1</t>
  </si>
  <si>
    <t>Model</t>
  </si>
  <si>
    <t>Developer</t>
  </si>
  <si>
    <t>newly added indication</t>
  </si>
  <si>
    <t>web page</t>
  </si>
  <si>
    <t>pdf: EPAR - Product information</t>
  </si>
  <si>
    <t>web page: EPAR</t>
  </si>
  <si>
    <t>Claude 3.5 Sonnet</t>
  </si>
  <si>
    <t>pdf: EPAR - Procedural steps taken</t>
  </si>
  <si>
    <t>*pdf: EPAR - Procedural steps taken</t>
  </si>
  <si>
    <t>Anthropic AI</t>
  </si>
  <si>
    <t>O</t>
  </si>
  <si>
    <t>GPT-4o</t>
  </si>
  <si>
    <t>alecensa</t>
  </si>
  <si>
    <t>arexvy</t>
  </si>
  <si>
    <t>dupixent</t>
  </si>
  <si>
    <t>betmiga</t>
  </si>
  <si>
    <t>adzynma</t>
  </si>
  <si>
    <t>X</t>
  </si>
  <si>
    <t>extention of indication</t>
  </si>
  <si>
    <t>commission decision issued</t>
  </si>
  <si>
    <t>indication</t>
  </si>
  <si>
    <t>patient group</t>
  </si>
  <si>
    <t>🚩</t>
  </si>
  <si>
    <t>Google</t>
  </si>
  <si>
    <t>Using their app</t>
  </si>
  <si>
    <t>Using the API from ollama</t>
  </si>
  <si>
    <t>braftovi</t>
  </si>
  <si>
    <t>beyfortus</t>
  </si>
  <si>
    <t>cresemba</t>
  </si>
  <si>
    <t>*There is no new indication added or its date provided in the PDF</t>
  </si>
  <si>
    <t>anzupgo</t>
  </si>
  <si>
    <t>balversa</t>
  </si>
  <si>
    <t>Time Taken (sec)</t>
  </si>
  <si>
    <t>gpt-4o</t>
  </si>
  <si>
    <t>gpt-4o-2024-08-06</t>
  </si>
  <si>
    <t>gpt-4o-mini</t>
  </si>
  <si>
    <t>adzynma-new medicine-info.pdf</t>
  </si>
  <si>
    <t>example pdf</t>
  </si>
  <si>
    <t>output total cost($)</t>
  </si>
  <si>
    <t>input($ / 1M tokens)</t>
  </si>
  <si>
    <t>output($ / 1M tokens)</t>
  </si>
  <si>
    <t>1 token ~= 4 chars in English</t>
  </si>
  <si>
    <t>example web page</t>
  </si>
  <si>
    <t>pdf input example (chars)</t>
  </si>
  <si>
    <t>pdf input total cost($)</t>
  </si>
  <si>
    <t>web page input example (chars)</t>
  </si>
  <si>
    <t>web page input total cost($)</t>
  </si>
  <si>
    <t>output example (chars)</t>
  </si>
  <si>
    <t>cresemba link</t>
  </si>
  <si>
    <t>Scenario: One prompt per PDF or web page</t>
  </si>
  <si>
    <t>Scenario: One prompt</t>
  </si>
  <si>
    <t>Gemini 1.5 Pro</t>
  </si>
  <si>
    <t>Gemini 1.5 Flash</t>
  </si>
  <si>
    <t>total medicines</t>
  </si>
  <si>
    <t>product info pdfs</t>
  </si>
  <si>
    <t>procedural steps taken pdfs</t>
  </si>
  <si>
    <t>opinion on variation pages</t>
  </si>
  <si>
    <t>Scenario: One prompt for all pdfs and web pages</t>
  </si>
  <si>
    <t>total cost($)</t>
  </si>
  <si>
    <t>for existing medicines</t>
  </si>
  <si>
    <t>for new and existing medicines</t>
  </si>
  <si>
    <t>based on market access dashboard</t>
  </si>
  <si>
    <t xml:space="preserve">GPU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</si>
</sst>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3300"/>
      <name val="Aptos Narrow"/>
      <family val="2"/>
      <scheme val="minor"/>
    </font>
    <font>
      <u/>
      <sz val="11"/>
      <color rgb="FF0070C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0" borderId="1" xfId="0" applyFont="1" applyBorder="1"/>
    <xf numFmtId="0" fontId="1" fillId="0" borderId="1" xfId="0" applyFont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2" fillId="5" borderId="1" xfId="0" applyFont="1" applyFill="1" applyBorder="1"/>
    <xf numFmtId="0" fontId="6" fillId="0" borderId="1" xfId="0" applyFont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4" xfId="0" applyBorder="1" applyAlignment="1">
      <alignment vertical="center"/>
    </xf>
    <xf numFmtId="0" fontId="5" fillId="0" borderId="4" xfId="0" applyFont="1" applyBorder="1" applyAlignment="1">
      <alignment vertical="center"/>
    </xf>
    <xf numFmtId="0" fontId="0" fillId="3" borderId="1" xfId="0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ma.europa.eu/en/medicines/human/variation/cresemba" TargetMode="External"/><Relationship Id="rId3" Type="http://schemas.openxmlformats.org/officeDocument/2006/relationships/hyperlink" Target="https://www.ema.europa.eu/en/medicines/human/EPAR/adzynma" TargetMode="External"/><Relationship Id="rId7" Type="http://schemas.openxmlformats.org/officeDocument/2006/relationships/hyperlink" Target="https://www.ema.europa.eu/en/medicines/human/EPAR/adzynma" TargetMode="External"/><Relationship Id="rId12" Type="http://schemas.openxmlformats.org/officeDocument/2006/relationships/hyperlink" Target="https://www.ema.europa.eu/en/medicines/human/variation/cresemba" TargetMode="External"/><Relationship Id="rId2" Type="http://schemas.openxmlformats.org/officeDocument/2006/relationships/hyperlink" Target="https://www.ema.europa.eu/en/medicines/human/EPAR/adzynma" TargetMode="External"/><Relationship Id="rId1" Type="http://schemas.openxmlformats.org/officeDocument/2006/relationships/hyperlink" Target="https://www.ema.europa.eu/en/medicines/human/EPAR/adzynma" TargetMode="External"/><Relationship Id="rId6" Type="http://schemas.openxmlformats.org/officeDocument/2006/relationships/hyperlink" Target="https://www.ema.europa.eu/en/medicines/human/variation/cresemba" TargetMode="External"/><Relationship Id="rId11" Type="http://schemas.openxmlformats.org/officeDocument/2006/relationships/hyperlink" Target="https://www.ema.europa.eu/en/medicines/human/variation/cresemba" TargetMode="External"/><Relationship Id="rId5" Type="http://schemas.openxmlformats.org/officeDocument/2006/relationships/hyperlink" Target="https://www.ema.europa.eu/en/medicines/human/variation/cresemba" TargetMode="External"/><Relationship Id="rId10" Type="http://schemas.openxmlformats.org/officeDocument/2006/relationships/hyperlink" Target="https://www.ema.europa.eu/en/medicines/human/EPAR/adzynma" TargetMode="External"/><Relationship Id="rId4" Type="http://schemas.openxmlformats.org/officeDocument/2006/relationships/hyperlink" Target="https://www.ema.europa.eu/en/medicines/human/variation/cresemba" TargetMode="External"/><Relationship Id="rId9" Type="http://schemas.openxmlformats.org/officeDocument/2006/relationships/hyperlink" Target="https://www.ema.europa.eu/en/medicines/human/EPAR/adzynm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2BBD6-AA1D-46D7-84D6-F937E5C3421D}">
  <dimension ref="A1:L18"/>
  <sheetViews>
    <sheetView tabSelected="1" workbookViewId="0">
      <pane ySplit="3" topLeftCell="A4" activePane="bottomLeft" state="frozen"/>
      <selection pane="bottomLeft" activeCell="C22" sqref="C22"/>
    </sheetView>
  </sheetViews>
  <sheetFormatPr defaultRowHeight="14.4" x14ac:dyDescent="0.3"/>
  <cols>
    <col min="1" max="1" width="16.21875" style="8" bestFit="1" customWidth="1"/>
    <col min="2" max="12" width="25.5546875" style="8" customWidth="1"/>
    <col min="13" max="16384" width="8.88671875" style="8"/>
  </cols>
  <sheetData>
    <row r="1" spans="1:12" x14ac:dyDescent="0.3">
      <c r="A1" s="14" t="s">
        <v>52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x14ac:dyDescent="0.3">
      <c r="A2" s="16"/>
      <c r="B2" s="16"/>
      <c r="C2" s="16"/>
      <c r="D2" s="16"/>
      <c r="E2" s="16"/>
      <c r="F2" s="16" t="s">
        <v>44</v>
      </c>
      <c r="G2" s="17">
        <v>1000000</v>
      </c>
      <c r="H2" s="17">
        <v>4</v>
      </c>
      <c r="I2" s="16"/>
      <c r="J2" s="16"/>
      <c r="K2" s="16"/>
      <c r="L2" s="16"/>
    </row>
    <row r="3" spans="1:12" x14ac:dyDescent="0.3">
      <c r="A3" s="11" t="s">
        <v>3</v>
      </c>
      <c r="B3" s="11" t="s">
        <v>47</v>
      </c>
      <c r="C3" s="11" t="s">
        <v>49</v>
      </c>
      <c r="D3" s="11" t="s">
        <v>41</v>
      </c>
      <c r="E3" s="11" t="s">
        <v>61</v>
      </c>
      <c r="F3" s="11" t="s">
        <v>42</v>
      </c>
      <c r="G3" s="11" t="s">
        <v>43</v>
      </c>
      <c r="H3" s="11" t="s">
        <v>46</v>
      </c>
      <c r="I3" s="11" t="s">
        <v>48</v>
      </c>
      <c r="J3" s="11" t="s">
        <v>50</v>
      </c>
      <c r="K3" s="11" t="s">
        <v>40</v>
      </c>
      <c r="L3" s="11" t="s">
        <v>45</v>
      </c>
    </row>
    <row r="4" spans="1:12" x14ac:dyDescent="0.3">
      <c r="A4" s="18" t="s">
        <v>36</v>
      </c>
      <c r="B4" s="7">
        <f>ROUNDUP(H4/$H$2*F4/$G$2, 2)</f>
        <v>0.11</v>
      </c>
      <c r="C4" s="7">
        <f>ROUNDUP(I4/$H$2*F4/$G$2, 3)</f>
        <v>9.0000000000000011E-3</v>
      </c>
      <c r="D4" s="7">
        <f>ROUNDUP(J4/$H$2*G4/$G$2, 2)</f>
        <v>0.04</v>
      </c>
      <c r="E4" s="7">
        <f>B4+C4+D4</f>
        <v>0.159</v>
      </c>
      <c r="F4" s="7">
        <v>5</v>
      </c>
      <c r="G4" s="7">
        <v>15</v>
      </c>
      <c r="H4" s="7">
        <v>83798</v>
      </c>
      <c r="I4" s="7">
        <v>6476</v>
      </c>
      <c r="J4" s="7">
        <v>10000</v>
      </c>
      <c r="K4" s="10" t="s">
        <v>39</v>
      </c>
      <c r="L4" s="10" t="s">
        <v>51</v>
      </c>
    </row>
    <row r="5" spans="1:12" x14ac:dyDescent="0.3">
      <c r="A5" s="7" t="s">
        <v>37</v>
      </c>
      <c r="B5" s="7">
        <f>ROUNDUP(H5/$H$2*F5/$G$2, 2)</f>
        <v>6.0000000000000005E-2</v>
      </c>
      <c r="C5" s="7">
        <f>ROUNDUP(I5/$H$2*F5/$G$2, 3)</f>
        <v>5.0000000000000001E-3</v>
      </c>
      <c r="D5" s="7">
        <f>ROUNDUP(J5/$H$2*G5/$G$2, 2)</f>
        <v>0.03</v>
      </c>
      <c r="E5" s="7">
        <f>B5+C5+D5</f>
        <v>9.5000000000000001E-2</v>
      </c>
      <c r="F5" s="7">
        <v>2.5</v>
      </c>
      <c r="G5" s="7">
        <v>10</v>
      </c>
      <c r="H5" s="7">
        <v>83798</v>
      </c>
      <c r="I5" s="7">
        <v>6476</v>
      </c>
      <c r="J5" s="7">
        <v>10000</v>
      </c>
      <c r="K5" s="10" t="s">
        <v>39</v>
      </c>
      <c r="L5" s="10" t="s">
        <v>51</v>
      </c>
    </row>
    <row r="6" spans="1:12" x14ac:dyDescent="0.3">
      <c r="A6" s="7" t="s">
        <v>38</v>
      </c>
      <c r="B6" s="7">
        <f>ROUNDUP(H6/$H$2*F6/$G$2, 2)</f>
        <v>0.01</v>
      </c>
      <c r="C6" s="7">
        <f>ROUNDUP(I6/$H$2*F6/$G$2, 3)</f>
        <v>1E-3</v>
      </c>
      <c r="D6" s="7">
        <f>ROUNDUP(J6/$H$2*G6/$G$2, 2)</f>
        <v>0.01</v>
      </c>
      <c r="E6" s="7">
        <f>B6+C6+D6</f>
        <v>2.0999999999999998E-2</v>
      </c>
      <c r="F6" s="7">
        <v>0.15</v>
      </c>
      <c r="G6" s="7">
        <v>0.6</v>
      </c>
      <c r="H6" s="7">
        <v>83798</v>
      </c>
      <c r="I6" s="7">
        <v>6476</v>
      </c>
      <c r="J6" s="7">
        <v>10000</v>
      </c>
      <c r="K6" s="10" t="s">
        <v>39</v>
      </c>
      <c r="L6" s="10" t="s">
        <v>51</v>
      </c>
    </row>
    <row r="7" spans="1:12" x14ac:dyDescent="0.3">
      <c r="A7" s="7" t="s">
        <v>54</v>
      </c>
      <c r="B7" s="7">
        <f>ROUNDUP(H7/$H$2*F7/$G$2, 2)</f>
        <v>0.08</v>
      </c>
      <c r="C7" s="7">
        <f>ROUNDUP(I7/$H$2*F7/$G$2, 3)</f>
        <v>6.0000000000000001E-3</v>
      </c>
      <c r="D7" s="7">
        <f>ROUNDUP(J7/$H$2*G7/$G$2, 2)</f>
        <v>0.03</v>
      </c>
      <c r="E7" s="7">
        <f>B7+C7+D7</f>
        <v>0.11600000000000001</v>
      </c>
      <c r="F7" s="7">
        <v>3.5</v>
      </c>
      <c r="G7" s="7">
        <v>10.5</v>
      </c>
      <c r="H7" s="7">
        <v>83798</v>
      </c>
      <c r="I7" s="7">
        <v>6476</v>
      </c>
      <c r="J7" s="7">
        <v>10000</v>
      </c>
      <c r="K7" s="10" t="s">
        <v>39</v>
      </c>
      <c r="L7" s="10" t="s">
        <v>51</v>
      </c>
    </row>
    <row r="8" spans="1:12" x14ac:dyDescent="0.3">
      <c r="A8" s="18" t="s">
        <v>55</v>
      </c>
      <c r="B8" s="7">
        <f>ROUNDUP(H8/$H$2*F8/$G$2, 2)</f>
        <v>0.01</v>
      </c>
      <c r="C8" s="7">
        <f>ROUNDUP(I8/$H$2*F8/$G$2, 3)</f>
        <v>1E-3</v>
      </c>
      <c r="D8" s="7">
        <f>ROUNDUP(J8/$H$2*G8/$G$2, 2)</f>
        <v>0.01</v>
      </c>
      <c r="E8" s="7">
        <f>B8+C8+D8</f>
        <v>2.0999999999999998E-2</v>
      </c>
      <c r="F8" s="7">
        <v>7.4999999999999997E-2</v>
      </c>
      <c r="G8" s="7">
        <v>0.3</v>
      </c>
      <c r="H8" s="7">
        <v>83798</v>
      </c>
      <c r="I8" s="7">
        <v>6476</v>
      </c>
      <c r="J8" s="7">
        <v>10000</v>
      </c>
      <c r="K8" s="10" t="s">
        <v>39</v>
      </c>
      <c r="L8" s="10" t="s">
        <v>51</v>
      </c>
    </row>
    <row r="9" spans="1:12" x14ac:dyDescent="0.3">
      <c r="A9" s="18" t="s">
        <v>9</v>
      </c>
      <c r="B9" s="7">
        <f>ROUNDUP(H9/$H$2*F9/$G$2, 2)</f>
        <v>6.9999999999999993E-2</v>
      </c>
      <c r="C9" s="7">
        <f>ROUNDUP(I9/$H$2*F9/$G$2, 3)</f>
        <v>5.0000000000000001E-3</v>
      </c>
      <c r="D9" s="7">
        <f>ROUNDUP(J9/$H$2*G9/$G$2, 2)</f>
        <v>0.04</v>
      </c>
      <c r="E9" s="7">
        <f>B9+C9+D9</f>
        <v>0.11499999999999999</v>
      </c>
      <c r="F9" s="7">
        <v>3</v>
      </c>
      <c r="G9" s="7">
        <v>15</v>
      </c>
      <c r="H9" s="7">
        <v>83798</v>
      </c>
      <c r="I9" s="7">
        <v>6476</v>
      </c>
      <c r="J9" s="7">
        <v>10000</v>
      </c>
      <c r="K9" s="10" t="s">
        <v>39</v>
      </c>
      <c r="L9" s="10" t="s">
        <v>51</v>
      </c>
    </row>
    <row r="10" spans="1:12" x14ac:dyDescent="0.3">
      <c r="A10" s="13"/>
    </row>
    <row r="11" spans="1:12" x14ac:dyDescent="0.3">
      <c r="A11" s="12" t="s">
        <v>60</v>
      </c>
    </row>
    <row r="12" spans="1:12" x14ac:dyDescent="0.3">
      <c r="A12" s="11" t="s">
        <v>3</v>
      </c>
      <c r="B12" s="11" t="s">
        <v>47</v>
      </c>
      <c r="C12" s="11" t="s">
        <v>49</v>
      </c>
      <c r="D12" s="11" t="s">
        <v>41</v>
      </c>
      <c r="E12" s="11" t="s">
        <v>61</v>
      </c>
      <c r="G12" s="7" t="s">
        <v>64</v>
      </c>
      <c r="H12" s="7" t="s">
        <v>63</v>
      </c>
      <c r="I12" s="7" t="s">
        <v>62</v>
      </c>
      <c r="J12" s="7" t="s">
        <v>62</v>
      </c>
    </row>
    <row r="13" spans="1:12" x14ac:dyDescent="0.3">
      <c r="A13" s="18" t="s">
        <v>36</v>
      </c>
      <c r="B13" s="7">
        <f>($H$14+$I$14)*B4</f>
        <v>134.19999999999999</v>
      </c>
      <c r="C13" s="7">
        <f>B4*$J$14</f>
        <v>55</v>
      </c>
      <c r="D13" s="7">
        <f>D4*$G$14</f>
        <v>28.8</v>
      </c>
      <c r="E13" s="7">
        <f>B13+C13+D13</f>
        <v>218</v>
      </c>
      <c r="G13" s="7" t="s">
        <v>56</v>
      </c>
      <c r="H13" s="7" t="s">
        <v>57</v>
      </c>
      <c r="I13" s="7" t="s">
        <v>58</v>
      </c>
      <c r="J13" s="7" t="s">
        <v>59</v>
      </c>
    </row>
    <row r="14" spans="1:12" x14ac:dyDescent="0.3">
      <c r="A14" s="7" t="s">
        <v>37</v>
      </c>
      <c r="B14" s="7">
        <f>($H$14+$I$14)*B5</f>
        <v>73.2</v>
      </c>
      <c r="C14" s="7">
        <f>B5*$J$14</f>
        <v>30.000000000000004</v>
      </c>
      <c r="D14" s="7">
        <f>D5*$G$14</f>
        <v>21.599999999999998</v>
      </c>
      <c r="E14" s="7">
        <f>B14+C14+D14</f>
        <v>124.8</v>
      </c>
      <c r="G14" s="7">
        <v>720</v>
      </c>
      <c r="H14" s="7">
        <v>720</v>
      </c>
      <c r="I14" s="7">
        <v>500</v>
      </c>
      <c r="J14" s="7">
        <v>500</v>
      </c>
    </row>
    <row r="15" spans="1:12" x14ac:dyDescent="0.3">
      <c r="A15" s="7" t="s">
        <v>38</v>
      </c>
      <c r="B15" s="7">
        <f>($H$14+$I$14)*B6</f>
        <v>12.200000000000001</v>
      </c>
      <c r="C15" s="7">
        <f>B6*$J$14</f>
        <v>5</v>
      </c>
      <c r="D15" s="7">
        <f>D6*$G$14</f>
        <v>7.2</v>
      </c>
      <c r="E15" s="7">
        <f>B15+C15+D15</f>
        <v>24.400000000000002</v>
      </c>
    </row>
    <row r="16" spans="1:12" x14ac:dyDescent="0.3">
      <c r="A16" s="7" t="s">
        <v>54</v>
      </c>
      <c r="B16" s="7">
        <f>($H$14+$I$14)*B7</f>
        <v>97.600000000000009</v>
      </c>
      <c r="C16" s="7">
        <f>B7*$J$14</f>
        <v>40</v>
      </c>
      <c r="D16" s="7">
        <f>D7*$G$14</f>
        <v>21.599999999999998</v>
      </c>
      <c r="E16" s="7">
        <f>B16+C16+D16</f>
        <v>159.20000000000002</v>
      </c>
    </row>
    <row r="17" spans="1:5" x14ac:dyDescent="0.3">
      <c r="A17" s="18" t="s">
        <v>55</v>
      </c>
      <c r="B17" s="7">
        <f>($H$14+$I$14)*B8</f>
        <v>12.200000000000001</v>
      </c>
      <c r="C17" s="7">
        <f>B8*$J$14</f>
        <v>5</v>
      </c>
      <c r="D17" s="7">
        <f>D8*$G$14</f>
        <v>7.2</v>
      </c>
      <c r="E17" s="7">
        <f>B17+C17+D17</f>
        <v>24.400000000000002</v>
      </c>
    </row>
    <row r="18" spans="1:5" x14ac:dyDescent="0.3">
      <c r="A18" s="18" t="s">
        <v>9</v>
      </c>
      <c r="B18" s="7">
        <f>($H$14+$I$14)*B9</f>
        <v>85.399999999999991</v>
      </c>
      <c r="C18" s="7">
        <f>B9*$J$14</f>
        <v>34.999999999999993</v>
      </c>
      <c r="D18" s="7">
        <f>D9*$G$14</f>
        <v>28.8</v>
      </c>
      <c r="E18" s="7">
        <f>B18+C18+D18</f>
        <v>149.19999999999999</v>
      </c>
    </row>
  </sheetData>
  <hyperlinks>
    <hyperlink ref="K4" r:id="rId1" xr:uid="{22463727-2BBD-4A08-9203-9B8F660E5CB5}"/>
    <hyperlink ref="K5" r:id="rId2" xr:uid="{FF17EE24-71DE-492C-BA4C-F6A6ADC7DB0E}"/>
    <hyperlink ref="K6" r:id="rId3" xr:uid="{F681B879-4A9C-404E-BC00-E92779D7C3CF}"/>
    <hyperlink ref="L4" r:id="rId4" display="link" xr:uid="{DDE7028F-B964-4AAA-90F1-622790B23144}"/>
    <hyperlink ref="L5" r:id="rId5" display="link" xr:uid="{23A86AC8-C4A1-44F7-B039-718343367C33}"/>
    <hyperlink ref="L6" r:id="rId6" display="link" xr:uid="{44E9FB60-0B80-47B7-BB6B-A2502BAC4157}"/>
    <hyperlink ref="K9" r:id="rId7" xr:uid="{80ED323B-999A-4FB0-B5C1-76E58333CF37}"/>
    <hyperlink ref="L9" r:id="rId8" display="link" xr:uid="{FA30147E-6AE2-4690-AB3B-68B1660E033E}"/>
    <hyperlink ref="K7" r:id="rId9" xr:uid="{4CBB1A28-096E-4B77-9F26-CAA24C5F39C3}"/>
    <hyperlink ref="K8" r:id="rId10" xr:uid="{DB32DDD3-0D78-49A8-B7D4-A8C3845DBB10}"/>
    <hyperlink ref="L7" r:id="rId11" display="link" xr:uid="{12A2D807-9B91-44F2-968C-C918D86C566C}"/>
    <hyperlink ref="L8" r:id="rId12" display="link" xr:uid="{9D97495B-D19C-48C5-851D-41867080C19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B1CC3-B4AD-4ED4-A061-B52998DD3DB8}">
  <dimension ref="A1:F37"/>
  <sheetViews>
    <sheetView workbookViewId="0">
      <pane ySplit="5" topLeftCell="A6" activePane="bottomLeft" state="frozen"/>
      <selection pane="bottomLeft" activeCell="B22" sqref="B22"/>
    </sheetView>
  </sheetViews>
  <sheetFormatPr defaultRowHeight="14.4" x14ac:dyDescent="0.3"/>
  <cols>
    <col min="1" max="1" width="52.5546875" bestFit="1" customWidth="1"/>
    <col min="2" max="6" width="16.21875" customWidth="1"/>
  </cols>
  <sheetData>
    <row r="1" spans="1:6" x14ac:dyDescent="0.3">
      <c r="A1" s="1"/>
      <c r="B1" s="6" t="s">
        <v>28</v>
      </c>
      <c r="C1" s="1"/>
      <c r="D1" s="6" t="s">
        <v>27</v>
      </c>
      <c r="E1" s="1"/>
      <c r="F1" s="1"/>
    </row>
    <row r="2" spans="1:6" x14ac:dyDescent="0.3">
      <c r="A2" s="1"/>
      <c r="B2" s="1" t="s">
        <v>4</v>
      </c>
      <c r="C2" s="1"/>
      <c r="D2" s="1" t="s">
        <v>4</v>
      </c>
      <c r="E2" s="1" t="s">
        <v>4</v>
      </c>
      <c r="F2" s="1" t="s">
        <v>4</v>
      </c>
    </row>
    <row r="3" spans="1:6" x14ac:dyDescent="0.3">
      <c r="A3" s="1"/>
      <c r="B3" s="1" t="s">
        <v>1</v>
      </c>
      <c r="C3" s="1"/>
      <c r="D3" s="1" t="s">
        <v>0</v>
      </c>
      <c r="E3" s="1" t="s">
        <v>26</v>
      </c>
      <c r="F3" s="1" t="s">
        <v>12</v>
      </c>
    </row>
    <row r="4" spans="1:6" x14ac:dyDescent="0.3">
      <c r="B4" s="1" t="s">
        <v>3</v>
      </c>
      <c r="C4" s="1" t="s">
        <v>65</v>
      </c>
      <c r="D4" s="1" t="s">
        <v>3</v>
      </c>
      <c r="E4" s="1" t="s">
        <v>3</v>
      </c>
      <c r="F4" s="1" t="s">
        <v>3</v>
      </c>
    </row>
    <row r="5" spans="1:6" x14ac:dyDescent="0.3">
      <c r="A5" s="9" t="s">
        <v>53</v>
      </c>
      <c r="B5" s="9" t="s">
        <v>2</v>
      </c>
      <c r="C5" s="9" t="s">
        <v>35</v>
      </c>
      <c r="D5" s="9" t="s">
        <v>14</v>
      </c>
      <c r="E5" s="9" t="s">
        <v>55</v>
      </c>
      <c r="F5" s="9" t="s">
        <v>9</v>
      </c>
    </row>
    <row r="6" spans="1:6" x14ac:dyDescent="0.3">
      <c r="A6" s="9" t="s">
        <v>53</v>
      </c>
      <c r="B6" s="1"/>
      <c r="C6" s="1"/>
      <c r="D6" s="1"/>
      <c r="E6" s="1"/>
      <c r="F6" s="1"/>
    </row>
    <row r="7" spans="1:6" x14ac:dyDescent="0.3">
      <c r="A7" s="3" t="s">
        <v>8</v>
      </c>
      <c r="B7" s="1"/>
      <c r="C7" s="1"/>
      <c r="D7" s="1"/>
      <c r="E7" s="1"/>
      <c r="F7" s="1" t="s">
        <v>25</v>
      </c>
    </row>
    <row r="8" spans="1:6" x14ac:dyDescent="0.3">
      <c r="A8" s="5" t="s">
        <v>33</v>
      </c>
      <c r="B8" s="1" t="s">
        <v>13</v>
      </c>
      <c r="C8" s="1">
        <v>44</v>
      </c>
      <c r="D8" s="1" t="s">
        <v>13</v>
      </c>
      <c r="E8" s="1" t="s">
        <v>20</v>
      </c>
      <c r="F8" s="1"/>
    </row>
    <row r="9" spans="1:6" x14ac:dyDescent="0.3">
      <c r="A9" s="5" t="s">
        <v>34</v>
      </c>
      <c r="B9" s="1" t="s">
        <v>13</v>
      </c>
      <c r="C9" s="1">
        <v>44</v>
      </c>
      <c r="D9" s="1"/>
      <c r="E9" s="1"/>
      <c r="F9" s="1"/>
    </row>
    <row r="10" spans="1:6" x14ac:dyDescent="0.3">
      <c r="A10" s="5" t="s">
        <v>19</v>
      </c>
      <c r="B10" s="1" t="s">
        <v>13</v>
      </c>
      <c r="C10" s="1">
        <v>44</v>
      </c>
      <c r="D10" s="1"/>
      <c r="E10" s="1"/>
      <c r="F10" s="1"/>
    </row>
    <row r="11" spans="1:6" x14ac:dyDescent="0.3">
      <c r="A11" s="4" t="s">
        <v>7</v>
      </c>
      <c r="B11" s="1"/>
      <c r="C11" s="1"/>
      <c r="D11" s="1"/>
      <c r="E11" s="1" t="s">
        <v>25</v>
      </c>
      <c r="F11" s="1" t="s">
        <v>25</v>
      </c>
    </row>
    <row r="12" spans="1:6" x14ac:dyDescent="0.3">
      <c r="A12" s="5" t="s">
        <v>19</v>
      </c>
      <c r="B12" s="1"/>
      <c r="C12" s="1">
        <v>5</v>
      </c>
      <c r="D12" s="1"/>
      <c r="E12" s="1"/>
      <c r="F12" s="1"/>
    </row>
    <row r="13" spans="1:6" x14ac:dyDescent="0.3">
      <c r="A13" s="1" t="s">
        <v>23</v>
      </c>
      <c r="B13" s="1" t="s">
        <v>13</v>
      </c>
      <c r="C13" s="1"/>
      <c r="D13" s="1" t="s">
        <v>13</v>
      </c>
      <c r="E13" s="1" t="s">
        <v>13</v>
      </c>
      <c r="F13" s="1" t="s">
        <v>13</v>
      </c>
    </row>
    <row r="14" spans="1:6" x14ac:dyDescent="0.3">
      <c r="A14" s="1" t="s">
        <v>24</v>
      </c>
      <c r="B14" s="1" t="s">
        <v>20</v>
      </c>
      <c r="C14" s="1"/>
      <c r="D14" s="1" t="s">
        <v>13</v>
      </c>
      <c r="E14" s="1" t="s">
        <v>13</v>
      </c>
      <c r="F14" s="1" t="s">
        <v>13</v>
      </c>
    </row>
    <row r="15" spans="1:6" x14ac:dyDescent="0.3">
      <c r="A15" s="1"/>
      <c r="B15" s="1"/>
      <c r="C15" s="1"/>
      <c r="D15" s="1"/>
      <c r="E15" s="1"/>
      <c r="F15" s="1"/>
    </row>
    <row r="16" spans="1:6" x14ac:dyDescent="0.3">
      <c r="A16" s="2" t="s">
        <v>5</v>
      </c>
      <c r="B16" s="1"/>
      <c r="C16" s="1"/>
      <c r="D16" s="1"/>
      <c r="E16" s="1"/>
      <c r="F16" s="1"/>
    </row>
    <row r="17" spans="1:6" x14ac:dyDescent="0.3">
      <c r="A17" s="3" t="s">
        <v>6</v>
      </c>
      <c r="B17" s="1" t="s">
        <v>25</v>
      </c>
      <c r="C17" s="1">
        <v>8</v>
      </c>
      <c r="D17" s="1"/>
      <c r="E17" s="1"/>
      <c r="F17" s="1" t="s">
        <v>25</v>
      </c>
    </row>
    <row r="18" spans="1:6" x14ac:dyDescent="0.3">
      <c r="A18" s="5" t="s">
        <v>29</v>
      </c>
      <c r="B18" s="1" t="s">
        <v>20</v>
      </c>
      <c r="C18" s="1"/>
      <c r="D18" s="1" t="s">
        <v>13</v>
      </c>
      <c r="E18" s="1" t="s">
        <v>20</v>
      </c>
      <c r="F18" s="1"/>
    </row>
    <row r="19" spans="1:6" x14ac:dyDescent="0.3">
      <c r="A19" s="5" t="s">
        <v>16</v>
      </c>
      <c r="B19" s="1" t="s">
        <v>20</v>
      </c>
      <c r="C19" s="1"/>
      <c r="D19" s="1" t="s">
        <v>13</v>
      </c>
      <c r="E19" s="1" t="s">
        <v>13</v>
      </c>
      <c r="F19" s="1"/>
    </row>
    <row r="20" spans="1:6" x14ac:dyDescent="0.3">
      <c r="A20" s="5" t="s">
        <v>30</v>
      </c>
      <c r="B20" s="1" t="s">
        <v>20</v>
      </c>
      <c r="C20" s="1"/>
      <c r="D20" s="1" t="s">
        <v>13</v>
      </c>
      <c r="E20" s="1" t="s">
        <v>20</v>
      </c>
      <c r="F20" s="1"/>
    </row>
    <row r="21" spans="1:6" x14ac:dyDescent="0.3">
      <c r="A21" s="5" t="s">
        <v>31</v>
      </c>
      <c r="B21" s="1" t="s">
        <v>20</v>
      </c>
      <c r="C21" s="1"/>
      <c r="D21" s="1" t="s">
        <v>13</v>
      </c>
      <c r="E21" s="1" t="s">
        <v>20</v>
      </c>
      <c r="F21" s="1"/>
    </row>
    <row r="22" spans="1:6" x14ac:dyDescent="0.3">
      <c r="A22" s="4" t="s">
        <v>10</v>
      </c>
      <c r="B22" s="1"/>
      <c r="C22" s="1"/>
      <c r="D22" s="1"/>
      <c r="E22" s="1" t="s">
        <v>25</v>
      </c>
      <c r="F22" s="1"/>
    </row>
    <row r="23" spans="1:6" x14ac:dyDescent="0.3">
      <c r="A23" s="5" t="s">
        <v>15</v>
      </c>
      <c r="B23" s="1"/>
      <c r="C23" s="1">
        <v>3</v>
      </c>
      <c r="D23" s="1"/>
      <c r="E23" s="1"/>
      <c r="F23" s="1"/>
    </row>
    <row r="24" spans="1:6" x14ac:dyDescent="0.3">
      <c r="A24" s="1" t="s">
        <v>21</v>
      </c>
      <c r="B24" s="1" t="s">
        <v>13</v>
      </c>
      <c r="C24" s="1"/>
      <c r="D24" s="1" t="s">
        <v>13</v>
      </c>
      <c r="E24" s="1" t="s">
        <v>13</v>
      </c>
      <c r="F24" s="1" t="s">
        <v>13</v>
      </c>
    </row>
    <row r="25" spans="1:6" x14ac:dyDescent="0.3">
      <c r="A25" s="1" t="s">
        <v>22</v>
      </c>
      <c r="B25" s="1" t="s">
        <v>13</v>
      </c>
      <c r="C25" s="1"/>
      <c r="D25" s="1" t="s">
        <v>13</v>
      </c>
      <c r="E25" s="1" t="s">
        <v>13</v>
      </c>
      <c r="F25" s="1" t="s">
        <v>13</v>
      </c>
    </row>
    <row r="26" spans="1:6" x14ac:dyDescent="0.3">
      <c r="A26" s="5" t="s">
        <v>17</v>
      </c>
      <c r="B26" s="1"/>
      <c r="C26" s="1">
        <v>6</v>
      </c>
      <c r="D26" s="1"/>
      <c r="E26" s="1"/>
      <c r="F26" s="1"/>
    </row>
    <row r="27" spans="1:6" x14ac:dyDescent="0.3">
      <c r="A27" s="1" t="s">
        <v>21</v>
      </c>
      <c r="B27" s="1" t="s">
        <v>13</v>
      </c>
      <c r="C27" s="1"/>
      <c r="D27" s="1" t="s">
        <v>13</v>
      </c>
      <c r="E27" s="1" t="s">
        <v>13</v>
      </c>
      <c r="F27" s="1" t="s">
        <v>13</v>
      </c>
    </row>
    <row r="28" spans="1:6" x14ac:dyDescent="0.3">
      <c r="A28" s="1" t="s">
        <v>22</v>
      </c>
      <c r="B28" s="1" t="s">
        <v>13</v>
      </c>
      <c r="C28" s="1"/>
      <c r="D28" s="1" t="s">
        <v>13</v>
      </c>
      <c r="E28" s="1" t="s">
        <v>20</v>
      </c>
      <c r="F28" s="1" t="s">
        <v>13</v>
      </c>
    </row>
    <row r="29" spans="1:6" x14ac:dyDescent="0.3">
      <c r="A29" s="1"/>
      <c r="B29" s="1"/>
      <c r="C29" s="1"/>
      <c r="D29" s="1"/>
      <c r="E29" s="1"/>
      <c r="F29" s="1"/>
    </row>
    <row r="30" spans="1:6" x14ac:dyDescent="0.3">
      <c r="A30" s="4" t="s">
        <v>11</v>
      </c>
      <c r="B30" s="1"/>
      <c r="C30" s="1"/>
      <c r="D30" s="1"/>
      <c r="E30" s="1" t="s">
        <v>25</v>
      </c>
      <c r="F30" s="1"/>
    </row>
    <row r="31" spans="1:6" x14ac:dyDescent="0.3">
      <c r="A31" s="5" t="s">
        <v>16</v>
      </c>
      <c r="B31" s="1"/>
      <c r="C31" s="1">
        <v>27</v>
      </c>
      <c r="D31" s="1"/>
      <c r="E31" s="1"/>
      <c r="F31" s="1"/>
    </row>
    <row r="32" spans="1:6" x14ac:dyDescent="0.3">
      <c r="A32" s="1" t="s">
        <v>21</v>
      </c>
      <c r="B32" s="1" t="s">
        <v>13</v>
      </c>
      <c r="C32" s="1"/>
      <c r="D32" s="1" t="s">
        <v>13</v>
      </c>
      <c r="E32" s="1" t="s">
        <v>13</v>
      </c>
      <c r="F32" s="1" t="s">
        <v>13</v>
      </c>
    </row>
    <row r="33" spans="1:6" x14ac:dyDescent="0.3">
      <c r="A33" s="1" t="s">
        <v>22</v>
      </c>
      <c r="B33" s="1" t="s">
        <v>13</v>
      </c>
      <c r="C33" s="1"/>
      <c r="D33" s="1" t="s">
        <v>13</v>
      </c>
      <c r="E33" s="1" t="s">
        <v>13</v>
      </c>
      <c r="F33" s="1" t="s">
        <v>13</v>
      </c>
    </row>
    <row r="34" spans="1:6" x14ac:dyDescent="0.3">
      <c r="A34" s="5" t="s">
        <v>18</v>
      </c>
      <c r="B34" s="1"/>
      <c r="C34" s="1">
        <v>5</v>
      </c>
      <c r="D34" s="1"/>
      <c r="E34" s="1"/>
      <c r="F34" s="1"/>
    </row>
    <row r="35" spans="1:6" x14ac:dyDescent="0.3">
      <c r="A35" s="1" t="s">
        <v>21</v>
      </c>
      <c r="B35" s="1" t="s">
        <v>13</v>
      </c>
      <c r="C35" s="1"/>
      <c r="D35" s="1" t="s">
        <v>13</v>
      </c>
      <c r="E35" s="1" t="s">
        <v>13</v>
      </c>
      <c r="F35" s="1" t="s">
        <v>13</v>
      </c>
    </row>
    <row r="36" spans="1:6" x14ac:dyDescent="0.3">
      <c r="A36" s="1" t="s">
        <v>22</v>
      </c>
      <c r="B36" s="1" t="s">
        <v>13</v>
      </c>
      <c r="C36" s="1"/>
      <c r="D36" s="1" t="s">
        <v>13</v>
      </c>
      <c r="E36" s="1" t="s">
        <v>13</v>
      </c>
      <c r="F36" s="1" t="s">
        <v>13</v>
      </c>
    </row>
    <row r="37" spans="1:6" x14ac:dyDescent="0.3">
      <c r="A37" s="6" t="s">
        <v>32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Cost Estimate</vt:lpstr>
      <vt:lpstr>Model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Yumi Heo</dc:creator>
  <cp:lastModifiedBy>Yumi Heo</cp:lastModifiedBy>
  <dcterms:created xsi:type="dcterms:W3CDTF">2024-08-30T17:21:23Z</dcterms:created>
  <dcterms:modified xsi:type="dcterms:W3CDTF">2024-09-02T16:58:42Z</dcterms:modified>
</cp:coreProperties>
</file>