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arduino/"/>
    </mc:Choice>
  </mc:AlternateContent>
  <xr:revisionPtr revIDLastSave="0" documentId="13_ncr:1_{EB448A91-B6F7-9E43-8117-CD9D419695D7}" xr6:coauthVersionLast="45" xr6:coauthVersionMax="45" xr10:uidLastSave="{00000000-0000-0000-0000-000000000000}"/>
  <bookViews>
    <workbookView xWindow="1040" yWindow="460" windowWidth="32560" windowHeight="20540" xr2:uid="{307A76FC-44DC-A844-BAE0-87BA7121C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20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" i="1" l="1"/>
  <c r="D5" i="1"/>
  <c r="D2" i="1"/>
  <c r="E5" i="1"/>
  <c r="E10" i="1"/>
  <c r="E15" i="1"/>
  <c r="E20" i="1"/>
  <c r="E2" i="1"/>
</calcChain>
</file>

<file path=xl/sharedStrings.xml><?xml version="1.0" encoding="utf-8"?>
<sst xmlns="http://schemas.openxmlformats.org/spreadsheetml/2006/main" count="7" uniqueCount="7">
  <si>
    <t>z</t>
    <phoneticPr fontId="1"/>
  </si>
  <si>
    <t>x</t>
    <phoneticPr fontId="1"/>
  </si>
  <si>
    <t>pix</t>
    <phoneticPr fontId="1"/>
  </si>
  <si>
    <t>a</t>
    <phoneticPr fontId="1"/>
  </si>
  <si>
    <t>1/z</t>
    <phoneticPr fontId="1"/>
  </si>
  <si>
    <t>deg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</si>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</sst>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0405609569683"/>
          <c:y val="5.7827225130890052E-2"/>
          <c:w val="0.74519151810312656"/>
          <c:h val="0.74679783155377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200"/>
            <c:intercept val="0"/>
            <c:dispRSqr val="0"/>
            <c:dispEq val="0"/>
          </c:trendline>
          <c:xVal>
            <c:numRef>
              <c:f>Sheet1!$C$2:$C$4</c:f>
              <c:numCache>
                <c:formatCode>General</c:formatCode>
                <c:ptCount val="3"/>
                <c:pt idx="0">
                  <c:v>152</c:v>
                </c:pt>
                <c:pt idx="1">
                  <c:v>306</c:v>
                </c:pt>
                <c:pt idx="2">
                  <c:v>460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8-6D48-B10C-450EE0A4FC1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backward val="200"/>
            <c:intercept val="0"/>
            <c:dispRSqr val="0"/>
            <c:dispEq val="0"/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200</c:v>
                </c:pt>
                <c:pt idx="1">
                  <c:v>404</c:v>
                </c:pt>
                <c:pt idx="2">
                  <c:v>588</c:v>
                </c:pt>
                <c:pt idx="3">
                  <c:v>100</c:v>
                </c:pt>
                <c:pt idx="4">
                  <c:v>303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5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8-6D48-B10C-450EE0A4FC19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00"/>
            <c:backward val="100"/>
            <c:intercept val="0"/>
            <c:dispRSqr val="0"/>
            <c:dispEq val="0"/>
          </c:trendline>
          <c:xVal>
            <c:numRef>
              <c:f>Sheet1!$C$10:$C$14</c:f>
              <c:numCache>
                <c:formatCode>General</c:formatCode>
                <c:ptCount val="5"/>
                <c:pt idx="0">
                  <c:v>308</c:v>
                </c:pt>
                <c:pt idx="1">
                  <c:v>465</c:v>
                </c:pt>
                <c:pt idx="2">
                  <c:v>587</c:v>
                </c:pt>
                <c:pt idx="3">
                  <c:v>154</c:v>
                </c:pt>
                <c:pt idx="4">
                  <c:v>92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8-6D48-B10C-450EE0A4FC19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0"/>
            <c:backward val="100"/>
            <c:intercept val="0"/>
            <c:dispRSqr val="0"/>
            <c:dispEq val="0"/>
          </c:trendline>
          <c:xVal>
            <c:numRef>
              <c:f>Sheet1!$C$15:$C$19</c:f>
              <c:numCache>
                <c:formatCode>General</c:formatCode>
                <c:ptCount val="5"/>
                <c:pt idx="0">
                  <c:v>294</c:v>
                </c:pt>
                <c:pt idx="1">
                  <c:v>588</c:v>
                </c:pt>
                <c:pt idx="2">
                  <c:v>412</c:v>
                </c:pt>
                <c:pt idx="3">
                  <c:v>174</c:v>
                </c:pt>
                <c:pt idx="4">
                  <c:v>58</c:v>
                </c:pt>
              </c:numCache>
            </c:numRef>
          </c:xVal>
          <c:yVal>
            <c:numRef>
              <c:f>Sheet1!$B$15:$B$19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8-6D48-B10C-450EE0A4FC19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00"/>
            <c:backward val="150"/>
            <c:intercept val="0"/>
            <c:dispRSqr val="0"/>
            <c:dispEq val="0"/>
          </c:trendline>
          <c:xVal>
            <c:numRef>
              <c:f>Sheet1!$C$20:$C$24</c:f>
              <c:numCache>
                <c:formatCode>General</c:formatCode>
                <c:ptCount val="5"/>
                <c:pt idx="0">
                  <c:v>461</c:v>
                </c:pt>
                <c:pt idx="1">
                  <c:v>575</c:v>
                </c:pt>
                <c:pt idx="2">
                  <c:v>345</c:v>
                </c:pt>
                <c:pt idx="3">
                  <c:v>230</c:v>
                </c:pt>
                <c:pt idx="4">
                  <c:v>114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F8-6D48-B10C-450EE0A4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50480"/>
        <c:axId val="725269024"/>
      </c:scatterChart>
      <c:valAx>
        <c:axId val="725250480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Δpixel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269024"/>
        <c:crosses val="autoZero"/>
        <c:crossBetween val="midCat"/>
        <c:majorUnit val="100"/>
      </c:valAx>
      <c:valAx>
        <c:axId val="72526902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Δx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250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9905938394269557"/>
          <c:y val="5.8651111019499526E-2"/>
          <c:w val="0.15185426870853741"/>
          <c:h val="0.386375066990971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38870312443816"/>
          <c:y val="5.3389892160219103E-2"/>
          <c:w val="0.70872325890770493"/>
          <c:h val="0.752796773365285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-0.14851598173515981"/>
                  <c:y val="1.1474994679719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40</c:v>
                </c:pt>
                <c:pt idx="3">
                  <c:v>30</c:v>
                </c:pt>
                <c:pt idx="8">
                  <c:v>20</c:v>
                </c:pt>
                <c:pt idx="13">
                  <c:v>10</c:v>
                </c:pt>
                <c:pt idx="18">
                  <c:v>5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6.5298166534689644E-2</c:v>
                </c:pt>
                <c:pt idx="3">
                  <c:v>4.9444580181293211E-2</c:v>
                </c:pt>
                <c:pt idx="8">
                  <c:v>3.2353548364585857E-2</c:v>
                </c:pt>
                <c:pt idx="13">
                  <c:v>1.7014808894147561E-2</c:v>
                </c:pt>
                <c:pt idx="18">
                  <c:v>8.6915077870580604E-3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6-0A42-96C1-92A01EA4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60048"/>
        <c:axId val="765961680"/>
      </c:scatterChart>
      <c:valAx>
        <c:axId val="76596004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z (cm)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61680"/>
        <c:crosses val="autoZero"/>
        <c:crossBetween val="midCat"/>
        <c:majorUnit val="10"/>
      </c:valAx>
      <c:valAx>
        <c:axId val="765961680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傾き</a:t>
                </a:r>
                <a:r>
                  <a:rPr lang="en-US" altLang="ja-JP"/>
                  <a:t>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60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-8.6477909011373574E-2"/>
                  <c:y val="6.6039661708953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Sheet1!$E$27:$E$29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0</c:v>
                </c:pt>
                <c:pt idx="1">
                  <c:v>1.9</c:v>
                </c:pt>
                <c:pt idx="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4-A94A-B511-4003DA55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47471"/>
        <c:axId val="315749151"/>
      </c:scatterChart>
      <c:valAx>
        <c:axId val="31574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749151"/>
        <c:crosses val="autoZero"/>
        <c:crossBetween val="midCat"/>
      </c:valAx>
      <c:valAx>
        <c:axId val="315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74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38100</xdr:rowOff>
    </xdr:from>
    <xdr:to>
      <xdr:col>11</xdr:col>
      <xdr:colOff>177800</xdr:colOff>
      <xdr:row>20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4F3CEC-6D3C-A54B-A5B2-F5B33958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1</xdr:row>
      <xdr:rowOff>190500</xdr:rowOff>
    </xdr:from>
    <xdr:to>
      <xdr:col>16</xdr:col>
      <xdr:colOff>927100</xdr:colOff>
      <xdr:row>20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D702AA-C414-964A-9CCB-C71D9F5D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825500</xdr:colOff>
      <xdr:row>20</xdr:row>
      <xdr:rowOff>76200</xdr:rowOff>
    </xdr:from>
    <xdr:to>
      <xdr:col>11</xdr:col>
      <xdr:colOff>635000</xdr:colOff>
      <xdr:row>31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10F65F5-009A-B640-BE81-82C2E2F2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B6D8-C615-A34A-9BB7-4EE73EE4047D}">
  <dimension ref="A1:F29"/>
  <sheetViews>
    <sheetView tabSelected="1" workbookViewId="0">
      <selection activeCell="E19" sqref="E19"/>
    </sheetView>
  </sheetViews>
  <sheetFormatPr baseColWidth="10" defaultRowHeight="2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40</v>
      </c>
      <c r="B2">
        <v>10</v>
      </c>
      <c r="C2">
        <f>374-222</f>
        <v>152</v>
      </c>
      <c r="D2">
        <f>LINEST(B2:B4,C2:C4,FALSE)</f>
        <v>6.5298166534689644E-2</v>
      </c>
      <c r="E2">
        <f>1/A2</f>
        <v>2.5000000000000001E-2</v>
      </c>
    </row>
    <row r="3" spans="1:5">
      <c r="B3">
        <v>20</v>
      </c>
      <c r="C3">
        <f>451-145</f>
        <v>306</v>
      </c>
    </row>
    <row r="4" spans="1:5">
      <c r="B4">
        <v>30</v>
      </c>
      <c r="C4">
        <f>527-67</f>
        <v>460</v>
      </c>
    </row>
    <row r="5" spans="1:5">
      <c r="A5">
        <v>30</v>
      </c>
      <c r="B5">
        <v>10</v>
      </c>
      <c r="C5">
        <f>399-199</f>
        <v>200</v>
      </c>
      <c r="D5">
        <f>LINEST(B5:B9,C5:C9,FALSE)</f>
        <v>4.9444580181293211E-2</v>
      </c>
      <c r="E5">
        <f t="shared" ref="E5:E20" si="0">1/A5</f>
        <v>3.3333333333333333E-2</v>
      </c>
    </row>
    <row r="6" spans="1:5">
      <c r="B6">
        <v>20</v>
      </c>
      <c r="C6">
        <f>501-97</f>
        <v>404</v>
      </c>
    </row>
    <row r="7" spans="1:5">
      <c r="B7">
        <v>29</v>
      </c>
      <c r="C7">
        <f>604-16</f>
        <v>588</v>
      </c>
    </row>
    <row r="8" spans="1:5">
      <c r="B8">
        <v>5</v>
      </c>
      <c r="C8">
        <f>299-199</f>
        <v>100</v>
      </c>
    </row>
    <row r="9" spans="1:5">
      <c r="B9">
        <v>15</v>
      </c>
      <c r="C9">
        <f>501-198</f>
        <v>303</v>
      </c>
    </row>
    <row r="10" spans="1:5">
      <c r="A10">
        <v>20</v>
      </c>
      <c r="B10">
        <v>10</v>
      </c>
      <c r="C10">
        <f>431-123</f>
        <v>308</v>
      </c>
      <c r="D10">
        <f>LINEST(B10:B14,C10:C14,FALSE)</f>
        <v>3.2353548364585857E-2</v>
      </c>
      <c r="E10">
        <f t="shared" si="0"/>
        <v>0.05</v>
      </c>
    </row>
    <row r="11" spans="1:5">
      <c r="B11">
        <v>15</v>
      </c>
      <c r="C11">
        <f>588-123</f>
        <v>465</v>
      </c>
    </row>
    <row r="12" spans="1:5">
      <c r="B12">
        <v>19</v>
      </c>
      <c r="C12">
        <f>618-31</f>
        <v>587</v>
      </c>
    </row>
    <row r="13" spans="1:5">
      <c r="B13">
        <v>5</v>
      </c>
      <c r="C13">
        <f>431-277</f>
        <v>154</v>
      </c>
    </row>
    <row r="14" spans="1:5">
      <c r="B14">
        <v>3</v>
      </c>
      <c r="C14">
        <f>370-278</f>
        <v>92</v>
      </c>
    </row>
    <row r="15" spans="1:5">
      <c r="A15">
        <v>10</v>
      </c>
      <c r="B15">
        <v>5</v>
      </c>
      <c r="C15">
        <v>294</v>
      </c>
      <c r="D15">
        <f>LINEST(B15:B19,C15:C19,FALSE)</f>
        <v>1.7014808894147561E-2</v>
      </c>
      <c r="E15">
        <f t="shared" si="0"/>
        <v>0.1</v>
      </c>
    </row>
    <row r="16" spans="1:5">
      <c r="B16">
        <v>10</v>
      </c>
      <c r="C16">
        <v>588</v>
      </c>
    </row>
    <row r="17" spans="1:6">
      <c r="B17">
        <v>7</v>
      </c>
      <c r="C17">
        <v>412</v>
      </c>
    </row>
    <row r="18" spans="1:6">
      <c r="B18">
        <v>3</v>
      </c>
      <c r="C18">
        <v>174</v>
      </c>
    </row>
    <row r="19" spans="1:6">
      <c r="B19">
        <v>1</v>
      </c>
      <c r="C19">
        <v>58</v>
      </c>
    </row>
    <row r="20" spans="1:6">
      <c r="A20">
        <v>5</v>
      </c>
      <c r="B20">
        <v>4</v>
      </c>
      <c r="C20">
        <v>461</v>
      </c>
      <c r="D20">
        <f>LINEST(B20:B24,C20:C24,FALSE)</f>
        <v>8.6915077870580604E-3</v>
      </c>
      <c r="E20">
        <f t="shared" si="0"/>
        <v>0.2</v>
      </c>
    </row>
    <row r="21" spans="1:6">
      <c r="B21">
        <v>5</v>
      </c>
      <c r="C21">
        <v>575</v>
      </c>
    </row>
    <row r="22" spans="1:6">
      <c r="B22">
        <v>3</v>
      </c>
      <c r="C22">
        <v>345</v>
      </c>
    </row>
    <row r="23" spans="1:6">
      <c r="B23">
        <v>2</v>
      </c>
      <c r="C23">
        <v>230</v>
      </c>
    </row>
    <row r="24" spans="1:6">
      <c r="B24">
        <v>1</v>
      </c>
      <c r="C24">
        <v>114</v>
      </c>
    </row>
    <row r="26" spans="1:6">
      <c r="E26" t="s">
        <v>5</v>
      </c>
      <c r="F26" t="s">
        <v>6</v>
      </c>
    </row>
    <row r="27" spans="1:6">
      <c r="E27">
        <v>0</v>
      </c>
      <c r="F27">
        <v>0</v>
      </c>
    </row>
    <row r="28" spans="1:6">
      <c r="E28">
        <v>90</v>
      </c>
      <c r="F28">
        <v>1.9</v>
      </c>
    </row>
    <row r="29" spans="1:6">
      <c r="E29">
        <v>180</v>
      </c>
      <c r="F29">
        <v>3.9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2019-12-10T08:14:47Z</dcterms:created>
  <dcterms:modified xsi:type="dcterms:W3CDTF">2019-12-10T12:12:17Z</dcterms:modified>
</cp:coreProperties>
</file>