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tsushi/github/arduino/"/>
    </mc:Choice>
  </mc:AlternateContent>
  <xr:revisionPtr revIDLastSave="0" documentId="13_ncr:1_{DAE3A7CB-2B6F-E14B-ACBA-D181C97AFE8E}" xr6:coauthVersionLast="36" xr6:coauthVersionMax="45" xr10:uidLastSave="{00000000-0000-0000-0000-000000000000}"/>
  <bookViews>
    <workbookView xWindow="1040" yWindow="460" windowWidth="32560" windowHeight="20540" xr2:uid="{307A76FC-44DC-A844-BAE0-87BA7121C27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5" i="1" l="1"/>
  <c r="D20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D10" i="1" l="1"/>
  <c r="D5" i="1"/>
  <c r="D2" i="1"/>
  <c r="E5" i="1"/>
  <c r="E10" i="1"/>
  <c r="E15" i="1"/>
  <c r="E20" i="1"/>
  <c r="E2" i="1"/>
</calcChain>
</file>

<file path=xl/sharedStrings.xml><?xml version="1.0" encoding="utf-8"?>
<sst xmlns="http://schemas.openxmlformats.org/spreadsheetml/2006/main" count="7" uniqueCount="7">
  <si>
    <t>z</t>
    <phoneticPr fontId="1"/>
  </si>
  <si>
    <t>x</t>
    <phoneticPr fontId="1"/>
  </si>
  <si>
    <t>pix</t>
    <phoneticPr fontId="1"/>
  </si>
  <si>
    <t>a</t>
    <phoneticPr fontId="1"/>
  </si>
  <si>
    <t>1/z</t>
    <phoneticPr fontId="1"/>
  </si>
  <si>
    <t>deg</t>
    <phoneticPr fontId="1"/>
  </si>
  <si>
    <t>d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</si>
</sst>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380405609569683"/>
          <c:y val="5.7827225130890052E-2"/>
          <c:w val="0.74519151810312656"/>
          <c:h val="0.74679783155377844"/>
        </c:manualLayout>
      </c:layout>
      <c:scatterChart>
        <c:scatterStyle val="lineMarker"/>
        <c:varyColors val="0"/>
        <c:ser>
          <c:idx val="0"/>
          <c:order val="0"/>
          <c:tx>
            <c:v>z=40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forward val="100"/>
            <c:backward val="200"/>
            <c:intercept val="0"/>
            <c:dispRSqr val="0"/>
            <c:dispEq val="0"/>
          </c:trendline>
          <c:xVal>
            <c:numRef>
              <c:f>Sheet1!$C$2:$C$4</c:f>
              <c:numCache>
                <c:formatCode>General</c:formatCode>
                <c:ptCount val="3"/>
                <c:pt idx="0">
                  <c:v>152</c:v>
                </c:pt>
                <c:pt idx="1">
                  <c:v>306</c:v>
                </c:pt>
                <c:pt idx="2">
                  <c:v>460</c:v>
                </c:pt>
              </c:numCache>
            </c:numRef>
          </c:xVal>
          <c:yVal>
            <c:numRef>
              <c:f>Sheet1!$B$2:$B$4</c:f>
              <c:numCache>
                <c:formatCode>General</c:formatCod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F8-6D48-B10C-450EE0A4FC19}"/>
            </c:ext>
          </c:extLst>
        </c:ser>
        <c:ser>
          <c:idx val="1"/>
          <c:order val="1"/>
          <c:tx>
            <c:v>z=30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6"/>
                </a:solidFill>
                <a:prstDash val="solid"/>
              </a:ln>
              <a:effectLst/>
            </c:spPr>
            <c:trendlineType val="linear"/>
            <c:forward val="200"/>
            <c:backward val="300"/>
            <c:intercept val="0"/>
            <c:dispRSqr val="0"/>
            <c:dispEq val="0"/>
          </c:trendline>
          <c:xVal>
            <c:numRef>
              <c:f>Sheet1!$C$5:$C$9</c:f>
              <c:numCache>
                <c:formatCode>General</c:formatCode>
                <c:ptCount val="5"/>
                <c:pt idx="0">
                  <c:v>200</c:v>
                </c:pt>
                <c:pt idx="1">
                  <c:v>404</c:v>
                </c:pt>
                <c:pt idx="2">
                  <c:v>588</c:v>
                </c:pt>
                <c:pt idx="3">
                  <c:v>100</c:v>
                </c:pt>
                <c:pt idx="4">
                  <c:v>303</c:v>
                </c:pt>
              </c:numCache>
            </c:numRef>
          </c:xVal>
          <c:yVal>
            <c:numRef>
              <c:f>Sheet1!$B$5:$B$9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29</c:v>
                </c:pt>
                <c:pt idx="3">
                  <c:v>5</c:v>
                </c:pt>
                <c:pt idx="4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DF8-6D48-B10C-450EE0A4FC19}"/>
            </c:ext>
          </c:extLst>
        </c:ser>
        <c:ser>
          <c:idx val="2"/>
          <c:order val="2"/>
          <c:tx>
            <c:v>z=20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4"/>
                </a:solidFill>
                <a:prstDash val="solid"/>
              </a:ln>
              <a:effectLst/>
            </c:spPr>
            <c:trendlineType val="linear"/>
            <c:forward val="200"/>
            <c:backward val="100"/>
            <c:intercept val="0"/>
            <c:dispRSqr val="0"/>
            <c:dispEq val="0"/>
          </c:trendline>
          <c:xVal>
            <c:numRef>
              <c:f>Sheet1!$C$10:$C$14</c:f>
              <c:numCache>
                <c:formatCode>General</c:formatCode>
                <c:ptCount val="5"/>
                <c:pt idx="0">
                  <c:v>308</c:v>
                </c:pt>
                <c:pt idx="1">
                  <c:v>465</c:v>
                </c:pt>
                <c:pt idx="2">
                  <c:v>587</c:v>
                </c:pt>
                <c:pt idx="3">
                  <c:v>154</c:v>
                </c:pt>
                <c:pt idx="4">
                  <c:v>92</c:v>
                </c:pt>
              </c:numCache>
            </c:numRef>
          </c:xVal>
          <c:yVal>
            <c:numRef>
              <c:f>Sheet1!$B$10:$B$14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19</c:v>
                </c:pt>
                <c:pt idx="3">
                  <c:v>5</c:v>
                </c:pt>
                <c:pt idx="4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DF8-6D48-B10C-450EE0A4FC19}"/>
            </c:ext>
          </c:extLst>
        </c:ser>
        <c:ser>
          <c:idx val="3"/>
          <c:order val="3"/>
          <c:tx>
            <c:v>z=10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forward val="200"/>
            <c:backward val="100"/>
            <c:intercept val="0"/>
            <c:dispRSqr val="0"/>
            <c:dispEq val="0"/>
          </c:trendline>
          <c:xVal>
            <c:numRef>
              <c:f>Sheet1!$C$15:$C$19</c:f>
              <c:numCache>
                <c:formatCode>General</c:formatCode>
                <c:ptCount val="5"/>
                <c:pt idx="0">
                  <c:v>294</c:v>
                </c:pt>
                <c:pt idx="1">
                  <c:v>588</c:v>
                </c:pt>
                <c:pt idx="2">
                  <c:v>412</c:v>
                </c:pt>
                <c:pt idx="3">
                  <c:v>174</c:v>
                </c:pt>
                <c:pt idx="4">
                  <c:v>58</c:v>
                </c:pt>
              </c:numCache>
            </c:numRef>
          </c:xVal>
          <c:yVal>
            <c:numRef>
              <c:f>Sheet1!$B$15:$B$19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7</c:v>
                </c:pt>
                <c:pt idx="3">
                  <c:v>3</c:v>
                </c:pt>
                <c:pt idx="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DF8-6D48-B10C-450EE0A4FC19}"/>
            </c:ext>
          </c:extLst>
        </c:ser>
        <c:ser>
          <c:idx val="4"/>
          <c:order val="4"/>
          <c:tx>
            <c:v>z=5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trendline>
            <c:spPr>
              <a:ln w="15875" cap="rnd">
                <a:solidFill>
                  <a:srgbClr val="C00000"/>
                </a:solidFill>
                <a:prstDash val="solid"/>
              </a:ln>
              <a:effectLst/>
            </c:spPr>
            <c:trendlineType val="linear"/>
            <c:forward val="200"/>
            <c:backward val="150"/>
            <c:intercept val="0"/>
            <c:dispRSqr val="0"/>
            <c:dispEq val="0"/>
          </c:trendline>
          <c:xVal>
            <c:numRef>
              <c:f>Sheet1!$C$20:$C$24</c:f>
              <c:numCache>
                <c:formatCode>General</c:formatCode>
                <c:ptCount val="5"/>
                <c:pt idx="0">
                  <c:v>461</c:v>
                </c:pt>
                <c:pt idx="1">
                  <c:v>575</c:v>
                </c:pt>
                <c:pt idx="2">
                  <c:v>345</c:v>
                </c:pt>
                <c:pt idx="3">
                  <c:v>230</c:v>
                </c:pt>
                <c:pt idx="4">
                  <c:v>114</c:v>
                </c:pt>
              </c:numCache>
            </c:numRef>
          </c:xVal>
          <c:yVal>
            <c:numRef>
              <c:f>Sheet1!$B$20:$B$24</c:f>
              <c:numCache>
                <c:formatCode>General</c:formatCode>
                <c:ptCount val="5"/>
                <c:pt idx="0">
                  <c:v>4</c:v>
                </c:pt>
                <c:pt idx="1">
                  <c:v>5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DF8-6D48-B10C-450EE0A4FC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5250480"/>
        <c:axId val="725269024"/>
      </c:scatterChart>
      <c:scatterChart>
        <c:scatterStyle val="lineMarker"/>
        <c:varyColors val="0"/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1"/>
              <c:pt idx="0">
                <c:v>100</c:v>
              </c:pt>
            </c:numLit>
          </c:xVal>
          <c:yVal>
            <c:numLit>
              <c:formatCode>General</c:formatCode>
              <c:ptCount val="1"/>
              <c:pt idx="0">
                <c:v>15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B3BF-6646-8EC4-93CBB531A3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715200"/>
        <c:axId val="490519904"/>
      </c:scatterChart>
      <c:valAx>
        <c:axId val="725250480"/>
        <c:scaling>
          <c:orientation val="minMax"/>
          <c:max val="70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32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3200"/>
                  <a:t>Δpixel</a:t>
                </a:r>
                <a:endParaRPr lang="ja-JP" sz="3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32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725269024"/>
        <c:crosses val="autoZero"/>
        <c:crossBetween val="midCat"/>
        <c:majorUnit val="100"/>
      </c:valAx>
      <c:valAx>
        <c:axId val="725269024"/>
        <c:scaling>
          <c:orientation val="minMax"/>
          <c:max val="35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2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3200"/>
                  <a:t>Δ</a:t>
                </a:r>
                <a:r>
                  <a:rPr lang="en-US" sz="3200" i="1"/>
                  <a:t>x</a:t>
                </a:r>
                <a:r>
                  <a:rPr lang="en-US" sz="3200"/>
                  <a:t> (cm)</a:t>
                </a:r>
              </a:p>
            </c:rich>
          </c:tx>
          <c:layout>
            <c:manualLayout>
              <c:xMode val="edge"/>
              <c:yMode val="edge"/>
              <c:x val="2.3765998322374651E-2"/>
              <c:y val="0.30502557179801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32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725250480"/>
        <c:crosses val="autoZero"/>
        <c:crossBetween val="midCat"/>
      </c:valAx>
      <c:valAx>
        <c:axId val="490519904"/>
        <c:scaling>
          <c:orientation val="minMax"/>
          <c:max val="35"/>
        </c:scaling>
        <c:delete val="0"/>
        <c:axPos val="r"/>
        <c:numFmt formatCode="General" sourceLinked="1"/>
        <c:majorTickMark val="in"/>
        <c:minorTickMark val="none"/>
        <c:tickLblPos val="none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490715200"/>
        <c:crosses val="max"/>
        <c:crossBetween val="midCat"/>
      </c:valAx>
      <c:valAx>
        <c:axId val="490715200"/>
        <c:scaling>
          <c:orientation val="minMax"/>
          <c:max val="700"/>
          <c:min val="0"/>
        </c:scaling>
        <c:delete val="0"/>
        <c:axPos val="t"/>
        <c:numFmt formatCode="General" sourceLinked="1"/>
        <c:majorTickMark val="in"/>
        <c:minorTickMark val="none"/>
        <c:tickLblPos val="none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490519904"/>
        <c:crosses val="max"/>
        <c:crossBetween val="midCat"/>
        <c:majorUnit val="100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ayout>
        <c:manualLayout>
          <c:xMode val="edge"/>
          <c:yMode val="edge"/>
          <c:x val="0.21711807468761665"/>
          <c:y val="6.3886713113740362E-2"/>
          <c:w val="0.18719849081364828"/>
          <c:h val="0.3769901471740116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8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663875000000001"/>
          <c:y val="5.3389892160219103E-2"/>
          <c:w val="0.74047319444444448"/>
          <c:h val="0.7422134722222222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trendline>
            <c:spPr>
              <a:ln w="15875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forward val="5"/>
            <c:backward val="5"/>
            <c:dispRSqr val="0"/>
            <c:dispEq val="0"/>
          </c:trendline>
          <c:xVal>
            <c:numRef>
              <c:f>Sheet1!$A$2:$A$24</c:f>
              <c:numCache>
                <c:formatCode>General</c:formatCode>
                <c:ptCount val="23"/>
                <c:pt idx="0">
                  <c:v>40</c:v>
                </c:pt>
                <c:pt idx="3">
                  <c:v>30</c:v>
                </c:pt>
                <c:pt idx="8">
                  <c:v>20</c:v>
                </c:pt>
                <c:pt idx="13">
                  <c:v>10</c:v>
                </c:pt>
                <c:pt idx="18">
                  <c:v>5</c:v>
                </c:pt>
              </c:numCache>
            </c:numRef>
          </c:xVal>
          <c:yVal>
            <c:numRef>
              <c:f>Sheet1!$D$2:$D$24</c:f>
              <c:numCache>
                <c:formatCode>General</c:formatCode>
                <c:ptCount val="23"/>
                <c:pt idx="0">
                  <c:v>6.5298166534689644E-2</c:v>
                </c:pt>
                <c:pt idx="3">
                  <c:v>4.9444580181293211E-2</c:v>
                </c:pt>
                <c:pt idx="8">
                  <c:v>3.2353548364585857E-2</c:v>
                </c:pt>
                <c:pt idx="13">
                  <c:v>1.7014808894147561E-2</c:v>
                </c:pt>
                <c:pt idx="18">
                  <c:v>8.6915077870580604E-3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C6-0A42-96C1-92A01EA449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5960048"/>
        <c:axId val="765961680"/>
      </c:scatterChart>
      <c:scatterChart>
        <c:scatterStyle val="lineMarker"/>
        <c:varyColors val="0"/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1"/>
              <c:pt idx="0">
                <c:v>31</c:v>
              </c:pt>
            </c:numLit>
          </c:xVal>
          <c:yVal>
            <c:numLit>
              <c:formatCode>General</c:formatCode>
              <c:ptCount val="1"/>
              <c:pt idx="0">
                <c:v>0.02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187E-8140-8519-96978E1F3E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9064416"/>
        <c:axId val="530702736"/>
      </c:scatterChart>
      <c:valAx>
        <c:axId val="765960048"/>
        <c:scaling>
          <c:orientation val="minMax"/>
          <c:max val="4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32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3200" i="1"/>
                  <a:t>z</a:t>
                </a:r>
                <a:r>
                  <a:rPr lang="en-US" sz="3200"/>
                  <a:t> (cm)</a:t>
                </a:r>
                <a:endParaRPr lang="ja-JP" sz="3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32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765961680"/>
        <c:crosses val="autoZero"/>
        <c:crossBetween val="midCat"/>
        <c:majorUnit val="10"/>
      </c:valAx>
      <c:valAx>
        <c:axId val="765961680"/>
        <c:scaling>
          <c:orientation val="minMax"/>
          <c:max val="7.0000000000000007E-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2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3200" i="1"/>
                  <a:t> </a:t>
                </a:r>
                <a:r>
                  <a:rPr lang="en-US" sz="3200" i="0"/>
                  <a:t>Gradient</a:t>
                </a:r>
                <a:r>
                  <a:rPr lang="en-US" sz="3200" i="0" baseline="0"/>
                  <a:t> </a:t>
                </a:r>
                <a:r>
                  <a:rPr lang="en-US" sz="3200" i="1"/>
                  <a:t>a</a:t>
                </a:r>
                <a:endParaRPr lang="ja-JP" sz="3200" i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32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765960048"/>
        <c:crosses val="autoZero"/>
        <c:crossBetween val="midCat"/>
      </c:valAx>
      <c:valAx>
        <c:axId val="530702736"/>
        <c:scaling>
          <c:orientation val="minMax"/>
          <c:max val="7.0000000000000007E-2"/>
        </c:scaling>
        <c:delete val="0"/>
        <c:axPos val="r"/>
        <c:numFmt formatCode="General" sourceLinked="1"/>
        <c:majorTickMark val="in"/>
        <c:minorTickMark val="none"/>
        <c:tickLblPos val="none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529064416"/>
        <c:crosses val="max"/>
        <c:crossBetween val="midCat"/>
      </c:valAx>
      <c:valAx>
        <c:axId val="529064416"/>
        <c:scaling>
          <c:orientation val="minMax"/>
        </c:scaling>
        <c:delete val="0"/>
        <c:axPos val="t"/>
        <c:numFmt formatCode="General" sourceLinked="1"/>
        <c:majorTickMark val="in"/>
        <c:minorTickMark val="none"/>
        <c:tickLblPos val="none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530702736"/>
        <c:crosses val="max"/>
        <c:crossBetween val="midCat"/>
        <c:majorUnit val="10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8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240819444444444"/>
          <c:y val="4.3313725490196076E-2"/>
          <c:w val="0.74351319444444441"/>
          <c:h val="0.7443530555555555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trendline>
            <c:spPr>
              <a:ln w="15875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forward val="2"/>
            <c:intercept val="0"/>
            <c:dispRSqr val="0"/>
            <c:dispEq val="0"/>
          </c:trendline>
          <c:xVal>
            <c:numRef>
              <c:f>Sheet1!$E$27:$E$29</c:f>
              <c:numCache>
                <c:formatCode>General</c:formatCode>
                <c:ptCount val="3"/>
                <c:pt idx="0">
                  <c:v>0</c:v>
                </c:pt>
                <c:pt idx="1">
                  <c:v>90</c:v>
                </c:pt>
                <c:pt idx="2">
                  <c:v>180</c:v>
                </c:pt>
              </c:numCache>
            </c:numRef>
          </c:xVal>
          <c:yVal>
            <c:numRef>
              <c:f>Sheet1!$F$27:$F$29</c:f>
              <c:numCache>
                <c:formatCode>General</c:formatCode>
                <c:ptCount val="3"/>
                <c:pt idx="0">
                  <c:v>0</c:v>
                </c:pt>
                <c:pt idx="1">
                  <c:v>1.9</c:v>
                </c:pt>
                <c:pt idx="2">
                  <c:v>3.9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B4-A94A-B511-4003DA55B3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747471"/>
        <c:axId val="315749151"/>
      </c:scatterChart>
      <c:scatterChart>
        <c:scatterStyle val="lineMarker"/>
        <c:varyColors val="0"/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1"/>
              <c:pt idx="0">
                <c:v>90</c:v>
              </c:pt>
            </c:numLit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BC24-B147-9731-B75DE160D6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581840"/>
        <c:axId val="566609600"/>
      </c:scatterChart>
      <c:valAx>
        <c:axId val="315747471"/>
        <c:scaling>
          <c:orientation val="minMax"/>
          <c:max val="18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32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ja-JP" sz="3200" i="1">
                    <a:latin typeface="Arial" panose="020B0604020202020204" pitchFamily="34" charset="0"/>
                    <a:cs typeface="Arial" panose="020B0604020202020204" pitchFamily="34" charset="0"/>
                  </a:rPr>
                  <a:t>θ</a:t>
                </a:r>
                <a:r>
                  <a:rPr lang="en-US" altLang="ja-JP" sz="3200">
                    <a:latin typeface="Arial" panose="020B0604020202020204" pitchFamily="34" charset="0"/>
                    <a:cs typeface="Arial" panose="020B0604020202020204" pitchFamily="34" charset="0"/>
                  </a:rPr>
                  <a:t> (deg)</a:t>
                </a:r>
                <a:endParaRPr lang="ja-JP" sz="3200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32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315749151"/>
        <c:crosses val="autoZero"/>
        <c:crossBetween val="midCat"/>
        <c:majorUnit val="30"/>
      </c:valAx>
      <c:valAx>
        <c:axId val="315749151"/>
        <c:scaling>
          <c:orientation val="minMax"/>
          <c:max val="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2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ja-JP" sz="3200">
                    <a:latin typeface="Arial" panose="020B0604020202020204" pitchFamily="34" charset="0"/>
                    <a:cs typeface="Arial" panose="020B0604020202020204" pitchFamily="34" charset="0"/>
                  </a:rPr>
                  <a:t>Δ</a:t>
                </a:r>
                <a:r>
                  <a:rPr lang="en-US" altLang="ja-JP" sz="3200" i="1">
                    <a:latin typeface="Arial" panose="020B0604020202020204" pitchFamily="34" charset="0"/>
                    <a:cs typeface="Arial" panose="020B0604020202020204" pitchFamily="34" charset="0"/>
                  </a:rPr>
                  <a:t>x</a:t>
                </a:r>
                <a:r>
                  <a:rPr lang="en-US" altLang="ja-JP" sz="3200">
                    <a:latin typeface="Arial" panose="020B0604020202020204" pitchFamily="34" charset="0"/>
                    <a:cs typeface="Arial" panose="020B0604020202020204" pitchFamily="34" charset="0"/>
                  </a:rPr>
                  <a:t> (cm)</a:t>
                </a:r>
                <a:endParaRPr lang="ja-JP" sz="3200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3.1300694444444443E-2"/>
              <c:y val="0.334667500000000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32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315747471"/>
        <c:crosses val="autoZero"/>
        <c:crossBetween val="midCat"/>
        <c:majorUnit val="1"/>
      </c:valAx>
      <c:valAx>
        <c:axId val="566609600"/>
        <c:scaling>
          <c:orientation val="minMax"/>
          <c:max val="4"/>
        </c:scaling>
        <c:delete val="0"/>
        <c:axPos val="r"/>
        <c:numFmt formatCode="General" sourceLinked="1"/>
        <c:majorTickMark val="in"/>
        <c:minorTickMark val="none"/>
        <c:tickLblPos val="none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490581840"/>
        <c:crosses val="max"/>
        <c:crossBetween val="midCat"/>
        <c:majorUnit val="1"/>
      </c:valAx>
      <c:valAx>
        <c:axId val="490581840"/>
        <c:scaling>
          <c:orientation val="minMax"/>
          <c:max val="180"/>
          <c:min val="0"/>
        </c:scaling>
        <c:delete val="0"/>
        <c:axPos val="t"/>
        <c:numFmt formatCode="General" sourceLinked="1"/>
        <c:majorTickMark val="in"/>
        <c:minorTickMark val="none"/>
        <c:tickLblPos val="none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66609600"/>
        <c:crosses val="max"/>
        <c:crossBetween val="midCat"/>
        <c:majorUnit val="3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800">
          <a:solidFill>
            <a:schemeClr val="tx1"/>
          </a:solidFill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927100</xdr:colOff>
      <xdr:row>0</xdr:row>
      <xdr:rowOff>88898</xdr:rowOff>
    </xdr:from>
    <xdr:to>
      <xdr:col>13</xdr:col>
      <xdr:colOff>507100</xdr:colOff>
      <xdr:row>28</xdr:row>
      <xdr:rowOff>176898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234F3CEC-6D3C-A54B-A5B2-F5B33958FD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546100</xdr:colOff>
      <xdr:row>0</xdr:row>
      <xdr:rowOff>190500</xdr:rowOff>
    </xdr:from>
    <xdr:to>
      <xdr:col>21</xdr:col>
      <xdr:colOff>126100</xdr:colOff>
      <xdr:row>29</xdr:row>
      <xdr:rowOff>24500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1FD702AA-C414-964A-9CCB-C71D9F5DD0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139700</xdr:colOff>
      <xdr:row>26</xdr:row>
      <xdr:rowOff>38100</xdr:rowOff>
    </xdr:from>
    <xdr:to>
      <xdr:col>13</xdr:col>
      <xdr:colOff>672200</xdr:colOff>
      <xdr:row>54</xdr:row>
      <xdr:rowOff>126100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410F65F5-009A-B640-BE81-82C2E2F279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CB6D8-C615-A34A-9BB7-4EE73EE4047D}">
  <dimension ref="A1:F29"/>
  <sheetViews>
    <sheetView tabSelected="1" topLeftCell="D13" workbookViewId="0">
      <selection activeCell="P39" sqref="P39"/>
    </sheetView>
  </sheetViews>
  <sheetFormatPr baseColWidth="10" defaultRowHeight="20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40</v>
      </c>
      <c r="B2">
        <v>10</v>
      </c>
      <c r="C2">
        <f>374-222</f>
        <v>152</v>
      </c>
      <c r="D2">
        <f>LINEST(B2:B4,C2:C4,FALSE)</f>
        <v>6.5298166534689644E-2</v>
      </c>
      <c r="E2">
        <f>1/A2</f>
        <v>2.5000000000000001E-2</v>
      </c>
    </row>
    <row r="3" spans="1:5">
      <c r="B3">
        <v>20</v>
      </c>
      <c r="C3">
        <f>451-145</f>
        <v>306</v>
      </c>
    </row>
    <row r="4" spans="1:5">
      <c r="B4">
        <v>30</v>
      </c>
      <c r="C4">
        <f>527-67</f>
        <v>460</v>
      </c>
    </row>
    <row r="5" spans="1:5">
      <c r="A5">
        <v>30</v>
      </c>
      <c r="B5">
        <v>10</v>
      </c>
      <c r="C5">
        <f>399-199</f>
        <v>200</v>
      </c>
      <c r="D5">
        <f>LINEST(B5:B9,C5:C9,FALSE)</f>
        <v>4.9444580181293211E-2</v>
      </c>
      <c r="E5">
        <f t="shared" ref="E5:E20" si="0">1/A5</f>
        <v>3.3333333333333333E-2</v>
      </c>
    </row>
    <row r="6" spans="1:5">
      <c r="B6">
        <v>20</v>
      </c>
      <c r="C6">
        <f>501-97</f>
        <v>404</v>
      </c>
    </row>
    <row r="7" spans="1:5">
      <c r="B7">
        <v>29</v>
      </c>
      <c r="C7">
        <f>604-16</f>
        <v>588</v>
      </c>
    </row>
    <row r="8" spans="1:5">
      <c r="B8">
        <v>5</v>
      </c>
      <c r="C8">
        <f>299-199</f>
        <v>100</v>
      </c>
    </row>
    <row r="9" spans="1:5">
      <c r="B9">
        <v>15</v>
      </c>
      <c r="C9">
        <f>501-198</f>
        <v>303</v>
      </c>
    </row>
    <row r="10" spans="1:5">
      <c r="A10">
        <v>20</v>
      </c>
      <c r="B10">
        <v>10</v>
      </c>
      <c r="C10">
        <f>431-123</f>
        <v>308</v>
      </c>
      <c r="D10">
        <f>LINEST(B10:B14,C10:C14,FALSE)</f>
        <v>3.2353548364585857E-2</v>
      </c>
      <c r="E10">
        <f t="shared" si="0"/>
        <v>0.05</v>
      </c>
    </row>
    <row r="11" spans="1:5">
      <c r="B11">
        <v>15</v>
      </c>
      <c r="C11">
        <f>588-123</f>
        <v>465</v>
      </c>
    </row>
    <row r="12" spans="1:5">
      <c r="B12">
        <v>19</v>
      </c>
      <c r="C12">
        <f>618-31</f>
        <v>587</v>
      </c>
    </row>
    <row r="13" spans="1:5">
      <c r="B13">
        <v>5</v>
      </c>
      <c r="C13">
        <f>431-277</f>
        <v>154</v>
      </c>
    </row>
    <row r="14" spans="1:5">
      <c r="B14">
        <v>3</v>
      </c>
      <c r="C14">
        <f>370-278</f>
        <v>92</v>
      </c>
    </row>
    <row r="15" spans="1:5">
      <c r="A15">
        <v>10</v>
      </c>
      <c r="B15">
        <v>5</v>
      </c>
      <c r="C15">
        <v>294</v>
      </c>
      <c r="D15">
        <f>LINEST(B15:B19,C15:C19,FALSE)</f>
        <v>1.7014808894147561E-2</v>
      </c>
      <c r="E15">
        <f t="shared" si="0"/>
        <v>0.1</v>
      </c>
    </row>
    <row r="16" spans="1:5">
      <c r="B16">
        <v>10</v>
      </c>
      <c r="C16">
        <v>588</v>
      </c>
    </row>
    <row r="17" spans="1:6">
      <c r="B17">
        <v>7</v>
      </c>
      <c r="C17">
        <v>412</v>
      </c>
    </row>
    <row r="18" spans="1:6">
      <c r="B18">
        <v>3</v>
      </c>
      <c r="C18">
        <v>174</v>
      </c>
    </row>
    <row r="19" spans="1:6">
      <c r="B19">
        <v>1</v>
      </c>
      <c r="C19">
        <v>58</v>
      </c>
    </row>
    <row r="20" spans="1:6">
      <c r="A20">
        <v>5</v>
      </c>
      <c r="B20">
        <v>4</v>
      </c>
      <c r="C20">
        <v>461</v>
      </c>
      <c r="D20">
        <f>LINEST(B20:B24,C20:C24,FALSE)</f>
        <v>8.6915077870580604E-3</v>
      </c>
      <c r="E20">
        <f t="shared" si="0"/>
        <v>0.2</v>
      </c>
    </row>
    <row r="21" spans="1:6">
      <c r="B21">
        <v>5</v>
      </c>
      <c r="C21">
        <v>575</v>
      </c>
    </row>
    <row r="22" spans="1:6">
      <c r="B22">
        <v>3</v>
      </c>
      <c r="C22">
        <v>345</v>
      </c>
    </row>
    <row r="23" spans="1:6">
      <c r="B23">
        <v>2</v>
      </c>
      <c r="C23">
        <v>230</v>
      </c>
    </row>
    <row r="24" spans="1:6">
      <c r="B24">
        <v>1</v>
      </c>
      <c r="C24">
        <v>114</v>
      </c>
    </row>
    <row r="26" spans="1:6">
      <c r="E26" t="s">
        <v>5</v>
      </c>
      <c r="F26" t="s">
        <v>6</v>
      </c>
    </row>
    <row r="27" spans="1:6">
      <c r="E27">
        <v>0</v>
      </c>
      <c r="F27">
        <v>0</v>
      </c>
    </row>
    <row r="28" spans="1:6">
      <c r="E28">
        <v>90</v>
      </c>
      <c r="F28">
        <v>1.9</v>
      </c>
    </row>
    <row r="29" spans="1:6">
      <c r="E29">
        <v>180</v>
      </c>
      <c r="F29">
        <v>3.9</v>
      </c>
    </row>
  </sheetData>
  <phoneticPr fontId="1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Microsoft Office ユーザー</cp:lastModifiedBy>
  <dcterms:created xsi:type="dcterms:W3CDTF">2019-12-10T08:14:47Z</dcterms:created>
  <dcterms:modified xsi:type="dcterms:W3CDTF">2020-01-10T10:24:44Z</dcterms:modified>
</cp:coreProperties>
</file>